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ERNESTO LOPEZ RESPALDO 2024\disco D\Carpeta Ernesto López\PROCESOS\2025\UNIDAD EJECUTORA CAF\OBRA ENGABAO\PRECONTRACTUAL\"/>
    </mc:Choice>
  </mc:AlternateContent>
  <xr:revisionPtr revIDLastSave="0" documentId="8_{D40518AF-4C70-4679-B0DD-BAD3CDB20DD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esupuesto" sheetId="2" r:id="rId1"/>
    <sheet name="1.1.1" sheetId="3" r:id="rId2"/>
    <sheet name="1.1.2" sheetId="4" r:id="rId3"/>
    <sheet name="1.1.3" sheetId="5" r:id="rId4"/>
    <sheet name="1.1.4" sheetId="6" r:id="rId5"/>
    <sheet name="1.1.5" sheetId="7" r:id="rId6"/>
    <sheet name="1.1.6" sheetId="8" r:id="rId7"/>
    <sheet name="1.1.7" sheetId="9" r:id="rId8"/>
    <sheet name="1.1.8" sheetId="10" r:id="rId9"/>
    <sheet name="1.2.1" sheetId="11" r:id="rId10"/>
    <sheet name="1.2.2" sheetId="12" r:id="rId11"/>
    <sheet name="1.2.3" sheetId="13" r:id="rId12"/>
    <sheet name="1.2.4" sheetId="14" r:id="rId13"/>
    <sheet name="1.2.5" sheetId="15" r:id="rId14"/>
    <sheet name="1.2.6" sheetId="16" r:id="rId15"/>
    <sheet name="1.3.1.1" sheetId="17" r:id="rId16"/>
    <sheet name="1.3.2.1" sheetId="18" r:id="rId17"/>
    <sheet name="1.3.2.2" sheetId="19" r:id="rId18"/>
    <sheet name="1.3.2.3" sheetId="20" r:id="rId19"/>
    <sheet name="1.3.2.4" sheetId="21" r:id="rId20"/>
    <sheet name="1.3.2.5" sheetId="22" r:id="rId21"/>
    <sheet name="1.3.2.6" sheetId="23" r:id="rId22"/>
    <sheet name="1.3.2.7" sheetId="24" r:id="rId23"/>
    <sheet name="1.3.2.8" sheetId="25" r:id="rId24"/>
    <sheet name="1.3.2.9" sheetId="26" r:id="rId25"/>
    <sheet name="1.3.2.10" sheetId="27" r:id="rId26"/>
    <sheet name="1.3.2.11" sheetId="28" r:id="rId27"/>
    <sheet name="1.3.2.12" sheetId="29" r:id="rId28"/>
    <sheet name="1.3.3.1" sheetId="30" r:id="rId29"/>
    <sheet name="1.3.3.2" sheetId="31" r:id="rId30"/>
    <sheet name="1.3.3.3" sheetId="32" r:id="rId31"/>
    <sheet name="1.3.3.4" sheetId="33" r:id="rId32"/>
    <sheet name="1.3.3.5" sheetId="34" r:id="rId33"/>
    <sheet name="1.3.3.6" sheetId="35" r:id="rId34"/>
    <sheet name="1.3.3.7" sheetId="36" r:id="rId35"/>
    <sheet name="1.3.4.1" sheetId="37" r:id="rId36"/>
    <sheet name="1.3.4.2" sheetId="38" r:id="rId37"/>
    <sheet name="1.3.4.3" sheetId="39" r:id="rId38"/>
    <sheet name="1.3.4.4" sheetId="40" r:id="rId39"/>
    <sheet name="1.3.4.5" sheetId="41" r:id="rId40"/>
    <sheet name="1.3.4.6" sheetId="42" r:id="rId41"/>
    <sheet name="1.3.4.7" sheetId="43" r:id="rId42"/>
    <sheet name="1.3.4.8" sheetId="44" r:id="rId43"/>
    <sheet name="1.3.4.9" sheetId="45" r:id="rId44"/>
    <sheet name="1.3.4.10" sheetId="46" r:id="rId45"/>
    <sheet name="1.3.4.11" sheetId="47" r:id="rId46"/>
    <sheet name="1.3.4.12" sheetId="48" r:id="rId47"/>
    <sheet name="1.3.5.1" sheetId="49" r:id="rId48"/>
    <sheet name="1.3.5.2" sheetId="50" r:id="rId49"/>
    <sheet name="1.3.5.3" sheetId="51" r:id="rId50"/>
    <sheet name="1.4.1.1" sheetId="52" r:id="rId51"/>
    <sheet name="1.4.1.2" sheetId="53" r:id="rId52"/>
    <sheet name="1.4.1.3" sheetId="54" r:id="rId53"/>
    <sheet name="1.4.1.4" sheetId="55" r:id="rId54"/>
    <sheet name="1.4.1.5" sheetId="56" r:id="rId55"/>
    <sheet name="1.4.1.6" sheetId="57" r:id="rId56"/>
    <sheet name="1.4.1.7" sheetId="58" r:id="rId57"/>
    <sheet name="1.4.1.8" sheetId="59" r:id="rId58"/>
    <sheet name="1.4.2.1" sheetId="60" r:id="rId59"/>
    <sheet name="1.4.2.2" sheetId="61" r:id="rId60"/>
    <sheet name="1.4.2.3" sheetId="62" r:id="rId61"/>
    <sheet name="1.4.2.4" sheetId="63" r:id="rId62"/>
    <sheet name="1.4.2.5" sheetId="64" r:id="rId63"/>
    <sheet name="1.4.2.6" sheetId="65" r:id="rId64"/>
    <sheet name="1.4.3.1" sheetId="66" r:id="rId65"/>
    <sheet name="1.4.3.2" sheetId="67" r:id="rId66"/>
    <sheet name="1.4.3.3" sheetId="68" r:id="rId67"/>
    <sheet name="1.4.3.4" sheetId="69" r:id="rId68"/>
    <sheet name="1.4.3.5" sheetId="70" r:id="rId69"/>
    <sheet name="1.4.3.6" sheetId="71" r:id="rId70"/>
    <sheet name="1.4.3.7" sheetId="72" r:id="rId71"/>
    <sheet name="1.4.3.8" sheetId="73" r:id="rId72"/>
    <sheet name="1.4.3.9" sheetId="74" r:id="rId73"/>
    <sheet name="1.4.3.10" sheetId="75" r:id="rId74"/>
    <sheet name="1.4.3.11" sheetId="76" r:id="rId75"/>
    <sheet name="1.4.3.12" sheetId="77" r:id="rId76"/>
    <sheet name="1.5.1" sheetId="78" r:id="rId77"/>
    <sheet name="1.5.2" sheetId="79" r:id="rId78"/>
    <sheet name="1.5.3" sheetId="80" r:id="rId79"/>
    <sheet name="1.5.4" sheetId="81" r:id="rId80"/>
    <sheet name="1.5.5" sheetId="82" r:id="rId81"/>
    <sheet name="1.5.6" sheetId="83" r:id="rId82"/>
    <sheet name="1.5.7" sheetId="84" r:id="rId83"/>
    <sheet name="1.5.8" sheetId="85" r:id="rId84"/>
    <sheet name="1.5.9" sheetId="86" r:id="rId85"/>
    <sheet name="1.5.10" sheetId="87" r:id="rId86"/>
    <sheet name="1.5.11" sheetId="88" r:id="rId87"/>
    <sheet name="1.5.12" sheetId="89" r:id="rId88"/>
    <sheet name="1.5.13" sheetId="90" r:id="rId89"/>
    <sheet name="1.6.1.1" sheetId="91" r:id="rId90"/>
    <sheet name="1.6.1.2" sheetId="92" r:id="rId91"/>
    <sheet name="1.7.1" sheetId="93" r:id="rId92"/>
    <sheet name="1.7.2" sheetId="94" r:id="rId93"/>
    <sheet name="1.7.3" sheetId="95" r:id="rId94"/>
    <sheet name="1.7.4" sheetId="96" r:id="rId95"/>
    <sheet name="1.7.5" sheetId="97" r:id="rId96"/>
    <sheet name="1.7.6" sheetId="98" r:id="rId97"/>
    <sheet name="1.7.7" sheetId="99" r:id="rId98"/>
    <sheet name="1.7.8" sheetId="100" r:id="rId99"/>
    <sheet name="1.7.9" sheetId="101" r:id="rId100"/>
    <sheet name="1.7.10" sheetId="102" r:id="rId101"/>
    <sheet name="1.7.11" sheetId="103" r:id="rId102"/>
    <sheet name="1.7.12" sheetId="104" r:id="rId103"/>
    <sheet name="1.8.1" sheetId="105" r:id="rId104"/>
    <sheet name="1.8.2" sheetId="106" r:id="rId105"/>
    <sheet name="1.8.3" sheetId="107" r:id="rId106"/>
    <sheet name="1.8.4" sheetId="108" r:id="rId107"/>
    <sheet name="1.8.5" sheetId="109" r:id="rId108"/>
    <sheet name="1.8.6" sheetId="110" r:id="rId109"/>
  </sheets>
  <definedNames>
    <definedName name="_xlnm.Print_Area" localSheetId="1">'1.1.1'!$A$1:$F$46</definedName>
    <definedName name="_xlnm.Print_Area" localSheetId="2">'1.1.2'!$A$1:$F$50</definedName>
    <definedName name="_xlnm.Print_Area" localSheetId="3">'1.1.3'!$A$1:$F$44</definedName>
    <definedName name="_xlnm.Print_Area" localSheetId="4">'1.1.4'!$A$1:$F$46</definedName>
    <definedName name="_xlnm.Print_Area" localSheetId="5">'1.1.5'!$A$1:$F$48</definedName>
    <definedName name="_xlnm.Print_Area" localSheetId="6">'1.1.6'!$A$1:$F$42</definedName>
    <definedName name="_xlnm.Print_Area" localSheetId="7">'1.1.7'!$A$1:$F$43</definedName>
    <definedName name="_xlnm.Print_Area" localSheetId="8">'1.1.8'!$A$1:$F$54</definedName>
    <definedName name="_xlnm.Print_Area" localSheetId="9">'1.2.1'!$A$1:$F$49</definedName>
    <definedName name="_xlnm.Print_Area" localSheetId="10">'1.2.2'!$A$1:$F$47</definedName>
    <definedName name="_xlnm.Print_Area" localSheetId="11">'1.2.3'!$A$1:$F$42</definedName>
    <definedName name="_xlnm.Print_Area" localSheetId="12">'1.2.4'!$A$1:$F$48</definedName>
    <definedName name="_xlnm.Print_Area" localSheetId="13">'1.2.5'!$A$1:$F$51</definedName>
    <definedName name="_xlnm.Print_Area" localSheetId="14">'1.2.6'!$A$1:$F$42</definedName>
    <definedName name="_xlnm.Print_Area" localSheetId="15">'1.3.1.1'!$A$1:$F$46</definedName>
    <definedName name="_xlnm.Print_Area" localSheetId="16">'1.3.2.1'!$A$1:$F$44</definedName>
    <definedName name="_xlnm.Print_Area" localSheetId="25">'1.3.2.10'!$A$1:$F$44</definedName>
    <definedName name="_xlnm.Print_Area" localSheetId="26">'1.3.2.11'!$A$1:$F$43</definedName>
    <definedName name="_xlnm.Print_Area" localSheetId="27">'1.3.2.12'!$A$1:$F$44</definedName>
    <definedName name="_xlnm.Print_Area" localSheetId="17">'1.3.2.2'!$A$1:$F$46</definedName>
    <definedName name="_xlnm.Print_Area" localSheetId="18">'1.3.2.3'!$A$1:$F$48</definedName>
    <definedName name="_xlnm.Print_Area" localSheetId="19">'1.3.2.4'!$A$1:$F$42</definedName>
    <definedName name="_xlnm.Print_Area" localSheetId="20">'1.3.2.5'!$A$1:$F$49</definedName>
    <definedName name="_xlnm.Print_Area" localSheetId="21">'1.3.2.6'!$A$1:$F$46</definedName>
    <definedName name="_xlnm.Print_Area" localSheetId="22">'1.3.2.7'!$A$1:$F$48</definedName>
    <definedName name="_xlnm.Print_Area" localSheetId="23">'1.3.2.8'!$A$1:$F$56</definedName>
    <definedName name="_xlnm.Print_Area" localSheetId="24">'1.3.2.9'!$A$1:$F$56</definedName>
    <definedName name="_xlnm.Print_Area" localSheetId="28">'1.3.3.1'!$A$1:$F$48</definedName>
    <definedName name="_xlnm.Print_Area" localSheetId="29">'1.3.3.2'!$A$1:$F$42</definedName>
    <definedName name="_xlnm.Print_Area" localSheetId="30">'1.3.3.3'!$A$1:$F$53</definedName>
    <definedName name="_xlnm.Print_Area" localSheetId="31">'1.3.3.4'!$A$1:$F$46</definedName>
    <definedName name="_xlnm.Print_Area" localSheetId="32">'1.3.3.5'!$A$1:$F$48</definedName>
    <definedName name="_xlnm.Print_Area" localSheetId="33">'1.3.3.6'!$A$1:$F$42</definedName>
    <definedName name="_xlnm.Print_Area" localSheetId="34">'1.3.3.7'!$A$1:$F$48</definedName>
    <definedName name="_xlnm.Print_Area" localSheetId="35">'1.3.4.1'!$A$1:$F$43</definedName>
    <definedName name="_xlnm.Print_Area" localSheetId="44">'1.3.4.10'!$A$1:$F$42</definedName>
    <definedName name="_xlnm.Print_Area" localSheetId="45">'1.3.4.11'!$A$1:$F$48</definedName>
    <definedName name="_xlnm.Print_Area" localSheetId="46">'1.3.4.12'!$A$1:$F$53</definedName>
    <definedName name="_xlnm.Print_Area" localSheetId="36">'1.3.4.2'!$A$1:$F$43</definedName>
    <definedName name="_xlnm.Print_Area" localSheetId="37">'1.3.4.3'!$A$1:$F$43</definedName>
    <definedName name="_xlnm.Print_Area" localSheetId="38">'1.3.4.4'!$A$1:$F$46</definedName>
    <definedName name="_xlnm.Print_Area" localSheetId="39">'1.3.4.5'!$A$1:$F$53</definedName>
    <definedName name="_xlnm.Print_Area" localSheetId="40">'1.3.4.6'!$A$1:$F$43</definedName>
    <definedName name="_xlnm.Print_Area" localSheetId="41">'1.3.4.7'!$A$1:$F$43</definedName>
    <definedName name="_xlnm.Print_Area" localSheetId="42">'1.3.4.8'!$A$1:$F$44</definedName>
    <definedName name="_xlnm.Print_Area" localSheetId="43">'1.3.4.9'!$A$1:$F$48</definedName>
    <definedName name="_xlnm.Print_Area" localSheetId="47">'1.3.5.1'!$A$1:$F$43</definedName>
    <definedName name="_xlnm.Print_Area" localSheetId="48">'1.3.5.2'!$A$1:$F$47</definedName>
    <definedName name="_xlnm.Print_Area" localSheetId="49">'1.3.5.3'!$A$1:$F$42</definedName>
    <definedName name="_xlnm.Print_Area" localSheetId="50">'1.4.1.1'!$A$1:$F$57</definedName>
    <definedName name="_xlnm.Print_Area" localSheetId="51">'1.4.1.2'!$A$1:$F$57</definedName>
    <definedName name="_xlnm.Print_Area" localSheetId="52">'1.4.1.3'!$A$1:$F$57</definedName>
    <definedName name="_xlnm.Print_Area" localSheetId="53">'1.4.1.4'!$A$1:$F$57</definedName>
    <definedName name="_xlnm.Print_Area" localSheetId="54">'1.4.1.5'!$A$1:$F$57</definedName>
    <definedName name="_xlnm.Print_Area" localSheetId="55">'1.4.1.6'!$A$1:$F$57</definedName>
    <definedName name="_xlnm.Print_Area" localSheetId="56">'1.4.1.7'!$A$1:$F$57</definedName>
    <definedName name="_xlnm.Print_Area" localSheetId="57">'1.4.1.8'!$A$1:$F$57</definedName>
    <definedName name="_xlnm.Print_Area" localSheetId="58">'1.4.2.1'!$A$1:$F$49</definedName>
    <definedName name="_xlnm.Print_Area" localSheetId="59">'1.4.2.2'!$A$1:$F$49</definedName>
    <definedName name="_xlnm.Print_Area" localSheetId="60">'1.4.2.3'!$A$1:$F$47</definedName>
    <definedName name="_xlnm.Print_Area" localSheetId="61">'1.4.2.4'!$A$1:$F$47</definedName>
    <definedName name="_xlnm.Print_Area" localSheetId="62">'1.4.2.5'!$A$1:$F$49</definedName>
    <definedName name="_xlnm.Print_Area" localSheetId="63">'1.4.2.6'!$A$1:$F$52</definedName>
    <definedName name="_xlnm.Print_Area" localSheetId="64">'1.4.3.1'!$A$1:$F$48</definedName>
    <definedName name="_xlnm.Print_Area" localSheetId="73">'1.4.3.10'!$A$1:$F$43</definedName>
    <definedName name="_xlnm.Print_Area" localSheetId="74">'1.4.3.11'!$A$1:$F$50</definedName>
    <definedName name="_xlnm.Print_Area" localSheetId="75">'1.4.3.12'!$A$1:$F$42</definedName>
    <definedName name="_xlnm.Print_Area" localSheetId="65">'1.4.3.2'!$A$1:$F$42</definedName>
    <definedName name="_xlnm.Print_Area" localSheetId="66">'1.4.3.3'!$A$1:$F$49</definedName>
    <definedName name="_xlnm.Print_Area" localSheetId="67">'1.4.3.4'!$A$1:$F$49</definedName>
    <definedName name="_xlnm.Print_Area" localSheetId="68">'1.4.3.5'!$A$1:$F$49</definedName>
    <definedName name="_xlnm.Print_Area" localSheetId="69">'1.4.3.6'!$A$1:$F$42</definedName>
    <definedName name="_xlnm.Print_Area" localSheetId="70">'1.4.3.7'!$A$1:$F$42</definedName>
    <definedName name="_xlnm.Print_Area" localSheetId="71">'1.4.3.8'!$A$1:$F$42</definedName>
    <definedName name="_xlnm.Print_Area" localSheetId="72">'1.4.3.9'!$A$1:$F$42</definedName>
    <definedName name="_xlnm.Print_Area" localSheetId="76">'1.5.1'!$A$1:$F$45</definedName>
    <definedName name="_xlnm.Print_Area" localSheetId="85">'1.5.10'!$A$1:$F$42</definedName>
    <definedName name="_xlnm.Print_Area" localSheetId="86">'1.5.11'!$A$1:$F$48</definedName>
    <definedName name="_xlnm.Print_Area" localSheetId="87">'1.5.12'!$A$1:$F$48</definedName>
    <definedName name="_xlnm.Print_Area" localSheetId="88">'1.5.13'!$A$1:$F$42</definedName>
    <definedName name="_xlnm.Print_Area" localSheetId="77">'1.5.2'!$A$1:$F$47</definedName>
    <definedName name="_xlnm.Print_Area" localSheetId="78">'1.5.3'!$A$1:$F$47</definedName>
    <definedName name="_xlnm.Print_Area" localSheetId="79">'1.5.4'!$A$1:$F$47</definedName>
    <definedName name="_xlnm.Print_Area" localSheetId="80">'1.5.5'!$A$1:$F$46</definedName>
    <definedName name="_xlnm.Print_Area" localSheetId="81">'1.5.6'!$A$1:$F$53</definedName>
    <definedName name="_xlnm.Print_Area" localSheetId="82">'1.5.7'!$A$1:$F$46</definedName>
    <definedName name="_xlnm.Print_Area" localSheetId="83">'1.5.8'!$A$1:$F$43</definedName>
    <definedName name="_xlnm.Print_Area" localSheetId="84">'1.5.9'!$A$1:$F$47</definedName>
    <definedName name="_xlnm.Print_Area" localSheetId="89">'1.6.1.1'!$A$1:$F$46</definedName>
    <definedName name="_xlnm.Print_Area" localSheetId="90">'1.6.1.2'!$A$1:$F$44</definedName>
    <definedName name="_xlnm.Print_Area" localSheetId="91">'1.7.1'!$A$1:$F$49</definedName>
    <definedName name="_xlnm.Print_Area" localSheetId="100">'1.7.10'!$A$1:$F$42</definedName>
    <definedName name="_xlnm.Print_Area" localSheetId="101">'1.7.11'!$A$1:$F$42</definedName>
    <definedName name="_xlnm.Print_Area" localSheetId="102">'1.7.12'!$A$1:$F$42</definedName>
    <definedName name="_xlnm.Print_Area" localSheetId="92">'1.7.2'!$A$1:$F$43</definedName>
    <definedName name="_xlnm.Print_Area" localSheetId="93">'1.7.3'!$A$1:$F$42</definedName>
    <definedName name="_xlnm.Print_Area" localSheetId="94">'1.7.4'!$A$1:$F$42</definedName>
    <definedName name="_xlnm.Print_Area" localSheetId="95">'1.7.5'!$A$1:$F$42</definedName>
    <definedName name="_xlnm.Print_Area" localSheetId="96">'1.7.6'!$A$1:$F$53</definedName>
    <definedName name="_xlnm.Print_Area" localSheetId="97">'1.7.7'!$A$1:$F$42</definedName>
    <definedName name="_xlnm.Print_Area" localSheetId="98">'1.7.8'!$A$1:$F$42</definedName>
    <definedName name="_xlnm.Print_Area" localSheetId="99">'1.7.9'!$A$1:$F$42</definedName>
    <definedName name="_xlnm.Print_Area" localSheetId="103">'1.8.1'!$A$1:$F$46</definedName>
    <definedName name="_xlnm.Print_Area" localSheetId="104">'1.8.2'!$A$1:$F$44</definedName>
    <definedName name="_xlnm.Print_Area" localSheetId="105">'1.8.3'!$A$1:$F$46</definedName>
    <definedName name="_xlnm.Print_Area" localSheetId="106">'1.8.4'!$A$1:$F$47</definedName>
    <definedName name="_xlnm.Print_Area" localSheetId="107">'1.8.5'!$A$1:$F$42</definedName>
    <definedName name="_xlnm.Print_Area" localSheetId="108">'1.8.6'!$A$1:$F$48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31" i="2" l="1"/>
  <c r="H130" i="2"/>
  <c r="H129" i="2"/>
  <c r="H128" i="2"/>
  <c r="H127" i="2"/>
  <c r="H126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 s="1"/>
  <c r="H111" i="2"/>
  <c r="H110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3" i="2"/>
  <c r="H92" i="2"/>
  <c r="H91" i="2"/>
  <c r="H90" i="2"/>
  <c r="H89" i="2"/>
  <c r="H88" i="2"/>
  <c r="H81" i="2" s="1"/>
  <c r="H87" i="2"/>
  <c r="H86" i="2"/>
  <c r="H85" i="2"/>
  <c r="H84" i="2"/>
  <c r="H83" i="2"/>
  <c r="H82" i="2"/>
  <c r="H80" i="2"/>
  <c r="H79" i="2"/>
  <c r="H78" i="2"/>
  <c r="H77" i="2"/>
  <c r="H76" i="2"/>
  <c r="H75" i="2"/>
  <c r="H74" i="2" s="1"/>
  <c r="H73" i="2"/>
  <c r="H72" i="2"/>
  <c r="H71" i="2"/>
  <c r="H70" i="2"/>
  <c r="H69" i="2"/>
  <c r="H68" i="2"/>
  <c r="H67" i="2"/>
  <c r="H66" i="2"/>
  <c r="H65" i="2" s="1"/>
  <c r="H63" i="2"/>
  <c r="H62" i="2"/>
  <c r="H61" i="2"/>
  <c r="H59" i="2"/>
  <c r="H58" i="2"/>
  <c r="H57" i="2"/>
  <c r="H56" i="2"/>
  <c r="H55" i="2"/>
  <c r="H54" i="2"/>
  <c r="H53" i="2"/>
  <c r="H52" i="2"/>
  <c r="H51" i="2"/>
  <c r="H50" i="2"/>
  <c r="H49" i="2"/>
  <c r="H48" i="2"/>
  <c r="H46" i="2"/>
  <c r="H45" i="2"/>
  <c r="H44" i="2"/>
  <c r="H43" i="2"/>
  <c r="H42" i="2"/>
  <c r="H41" i="2"/>
  <c r="H40" i="2"/>
  <c r="H38" i="2"/>
  <c r="H37" i="2"/>
  <c r="H36" i="2"/>
  <c r="H35" i="2"/>
  <c r="H34" i="2"/>
  <c r="H33" i="2"/>
  <c r="H32" i="2"/>
  <c r="H31" i="2"/>
  <c r="H30" i="2"/>
  <c r="H29" i="2"/>
  <c r="H28" i="2"/>
  <c r="H27" i="2"/>
  <c r="H25" i="2"/>
  <c r="H22" i="2"/>
  <c r="H21" i="2"/>
  <c r="H20" i="2"/>
  <c r="H19" i="2"/>
  <c r="H18" i="2"/>
  <c r="H16" i="2" s="1"/>
  <c r="H17" i="2"/>
  <c r="H15" i="2"/>
  <c r="H14" i="2"/>
  <c r="H13" i="2"/>
  <c r="H12" i="2"/>
  <c r="H11" i="2"/>
  <c r="H10" i="2"/>
  <c r="H9" i="2"/>
  <c r="H8" i="2"/>
  <c r="H7" i="2" s="1"/>
  <c r="H125" i="2"/>
  <c r="H109" i="2"/>
  <c r="H108" i="2" s="1"/>
  <c r="H94" i="2"/>
  <c r="H60" i="2"/>
  <c r="H24" i="2"/>
  <c r="H26" i="2"/>
  <c r="H39" i="2"/>
  <c r="H47" i="2"/>
  <c r="H64" i="2" l="1"/>
  <c r="H23" i="2"/>
  <c r="H6" i="2" s="1"/>
  <c r="H132" i="2"/>
  <c r="D19" i="110" l="1"/>
  <c r="D18" i="110"/>
  <c r="D17" i="110"/>
  <c r="D16" i="110"/>
  <c r="D12" i="110"/>
  <c r="D11" i="110"/>
  <c r="D10" i="110"/>
  <c r="D9" i="110"/>
  <c r="D13" i="109"/>
  <c r="D9" i="109"/>
  <c r="D18" i="108"/>
  <c r="D17" i="108"/>
  <c r="D16" i="108"/>
  <c r="D15" i="108"/>
  <c r="D14" i="108"/>
  <c r="D10" i="108"/>
  <c r="D9" i="108"/>
  <c r="D17" i="107"/>
  <c r="D16" i="107"/>
  <c r="D15" i="107"/>
  <c r="D11" i="107"/>
  <c r="D10" i="107"/>
  <c r="D9" i="107"/>
  <c r="D15" i="106"/>
  <c r="D14" i="106"/>
  <c r="D10" i="106"/>
  <c r="D9" i="106"/>
  <c r="D17" i="105"/>
  <c r="D16" i="105"/>
  <c r="D15" i="105"/>
  <c r="D11" i="105"/>
  <c r="D10" i="105"/>
  <c r="D9" i="105"/>
  <c r="D13" i="104"/>
  <c r="D9" i="104"/>
  <c r="D13" i="103"/>
  <c r="D9" i="103"/>
  <c r="D13" i="102"/>
  <c r="D9" i="102"/>
  <c r="D13" i="101"/>
  <c r="D9" i="101"/>
  <c r="D13" i="100"/>
  <c r="D9" i="100"/>
  <c r="D13" i="99"/>
  <c r="D9" i="99"/>
  <c r="D15" i="98"/>
  <c r="D14" i="98"/>
  <c r="D13" i="98"/>
  <c r="D9" i="98"/>
  <c r="D13" i="97"/>
  <c r="D9" i="97"/>
  <c r="D13" i="96"/>
  <c r="D9" i="96"/>
  <c r="D13" i="95"/>
  <c r="D9" i="95"/>
  <c r="D14" i="94"/>
  <c r="D13" i="94"/>
  <c r="D9" i="94"/>
  <c r="D20" i="93"/>
  <c r="D19" i="93"/>
  <c r="D18" i="93"/>
  <c r="D17" i="93"/>
  <c r="D16" i="93"/>
  <c r="D12" i="93"/>
  <c r="D11" i="93"/>
  <c r="D10" i="93"/>
  <c r="D9" i="93"/>
  <c r="D15" i="92"/>
  <c r="D14" i="92"/>
  <c r="D13" i="92"/>
  <c r="D9" i="92"/>
  <c r="D17" i="91"/>
  <c r="D16" i="91"/>
  <c r="D15" i="91"/>
  <c r="D14" i="91"/>
  <c r="D10" i="91"/>
  <c r="D9" i="91"/>
  <c r="D13" i="90"/>
  <c r="D9" i="90"/>
  <c r="D19" i="89"/>
  <c r="D18" i="89"/>
  <c r="D17" i="89"/>
  <c r="D16" i="89"/>
  <c r="D12" i="89"/>
  <c r="D11" i="89"/>
  <c r="D10" i="89"/>
  <c r="D9" i="89"/>
  <c r="D16" i="88"/>
  <c r="D15" i="88"/>
  <c r="D14" i="88"/>
  <c r="D10" i="88"/>
  <c r="D9" i="88"/>
  <c r="D13" i="87"/>
  <c r="D9" i="87"/>
  <c r="D18" i="86"/>
  <c r="D17" i="86"/>
  <c r="D16" i="86"/>
  <c r="D15" i="86"/>
  <c r="D14" i="86"/>
  <c r="D10" i="86"/>
  <c r="D9" i="86"/>
  <c r="D14" i="85"/>
  <c r="D13" i="85"/>
  <c r="D9" i="85"/>
  <c r="D16" i="84"/>
  <c r="D15" i="84"/>
  <c r="D14" i="84"/>
  <c r="D10" i="84"/>
  <c r="D9" i="84"/>
  <c r="D18" i="83"/>
  <c r="D17" i="83"/>
  <c r="D16" i="83"/>
  <c r="D15" i="83"/>
  <c r="D11" i="83"/>
  <c r="D10" i="83"/>
  <c r="D9" i="83"/>
  <c r="D17" i="82"/>
  <c r="D16" i="82"/>
  <c r="D15" i="82"/>
  <c r="D11" i="82"/>
  <c r="D10" i="82"/>
  <c r="D9" i="82"/>
  <c r="D18" i="81"/>
  <c r="D17" i="81"/>
  <c r="D16" i="81"/>
  <c r="D15" i="81"/>
  <c r="D14" i="81"/>
  <c r="D10" i="81"/>
  <c r="D9" i="81"/>
  <c r="D18" i="80"/>
  <c r="D17" i="80"/>
  <c r="D16" i="80"/>
  <c r="D15" i="80"/>
  <c r="D14" i="80"/>
  <c r="D10" i="80"/>
  <c r="D9" i="80"/>
  <c r="D18" i="79"/>
  <c r="D17" i="79"/>
  <c r="D16" i="79"/>
  <c r="D15" i="79"/>
  <c r="D14" i="79"/>
  <c r="D10" i="79"/>
  <c r="D9" i="79"/>
  <c r="D16" i="78"/>
  <c r="D15" i="78"/>
  <c r="D14" i="78"/>
  <c r="D10" i="78"/>
  <c r="D9" i="78"/>
  <c r="D13" i="77"/>
  <c r="D9" i="77"/>
  <c r="D17" i="76"/>
  <c r="D16" i="76"/>
  <c r="D15" i="76"/>
  <c r="D11" i="76"/>
  <c r="D10" i="76"/>
  <c r="D9" i="76"/>
  <c r="D9" i="75"/>
  <c r="D13" i="75"/>
  <c r="D9" i="74"/>
  <c r="D13" i="74"/>
  <c r="D13" i="73"/>
  <c r="D9" i="73"/>
  <c r="D9" i="72"/>
  <c r="D13" i="72"/>
  <c r="D9" i="71"/>
  <c r="D13" i="71"/>
  <c r="D15" i="70"/>
  <c r="D14" i="70"/>
  <c r="D13" i="70"/>
  <c r="D9" i="70"/>
  <c r="D15" i="69"/>
  <c r="D14" i="69"/>
  <c r="D13" i="69"/>
  <c r="D9" i="69"/>
  <c r="D15" i="68"/>
  <c r="D14" i="68"/>
  <c r="D13" i="68"/>
  <c r="D9" i="68"/>
  <c r="D13" i="67"/>
  <c r="D9" i="67"/>
  <c r="D15" i="66"/>
  <c r="D14" i="66"/>
  <c r="D10" i="66"/>
  <c r="D9" i="66"/>
  <c r="D15" i="65"/>
  <c r="D14" i="65"/>
  <c r="D13" i="65"/>
  <c r="D9" i="65"/>
  <c r="D18" i="64"/>
  <c r="D17" i="64"/>
  <c r="D16" i="64"/>
  <c r="D15" i="64"/>
  <c r="D11" i="64"/>
  <c r="D10" i="64"/>
  <c r="D9" i="64"/>
  <c r="D17" i="63"/>
  <c r="D16" i="63"/>
  <c r="D15" i="63"/>
  <c r="D14" i="63"/>
  <c r="D10" i="63"/>
  <c r="D9" i="63"/>
  <c r="D17" i="62"/>
  <c r="D16" i="62"/>
  <c r="D15" i="62"/>
  <c r="D14" i="62"/>
  <c r="D10" i="62"/>
  <c r="D9" i="62"/>
  <c r="D18" i="61"/>
  <c r="D17" i="61"/>
  <c r="D16" i="61"/>
  <c r="D15" i="61"/>
  <c r="D11" i="61"/>
  <c r="D10" i="61"/>
  <c r="D9" i="61"/>
  <c r="D18" i="60"/>
  <c r="D17" i="60"/>
  <c r="D16" i="60"/>
  <c r="D15" i="60"/>
  <c r="D11" i="60"/>
  <c r="D10" i="60"/>
  <c r="D9" i="60"/>
  <c r="D17" i="59"/>
  <c r="D16" i="59"/>
  <c r="D15" i="59"/>
  <c r="D14" i="59"/>
  <c r="D10" i="59"/>
  <c r="D9" i="59"/>
  <c r="D17" i="58"/>
  <c r="D16" i="58"/>
  <c r="D15" i="58"/>
  <c r="D14" i="58"/>
  <c r="D10" i="58"/>
  <c r="D9" i="58"/>
  <c r="D17" i="57"/>
  <c r="D16" i="57"/>
  <c r="D15" i="57"/>
  <c r="D14" i="57"/>
  <c r="D10" i="57"/>
  <c r="D9" i="57"/>
  <c r="D17" i="56"/>
  <c r="D16" i="56"/>
  <c r="D15" i="56"/>
  <c r="D14" i="56"/>
  <c r="D10" i="56"/>
  <c r="D9" i="56"/>
  <c r="D17" i="55"/>
  <c r="D16" i="55"/>
  <c r="D15" i="55"/>
  <c r="D14" i="55"/>
  <c r="D10" i="55"/>
  <c r="D9" i="55"/>
  <c r="D17" i="54"/>
  <c r="D16" i="54"/>
  <c r="D15" i="54"/>
  <c r="D14" i="54"/>
  <c r="D10" i="54"/>
  <c r="D9" i="54"/>
  <c r="D17" i="53"/>
  <c r="D16" i="53"/>
  <c r="D15" i="53"/>
  <c r="D14" i="53"/>
  <c r="D10" i="53"/>
  <c r="D9" i="53"/>
  <c r="D17" i="52"/>
  <c r="D16" i="52"/>
  <c r="D15" i="52"/>
  <c r="D14" i="52"/>
  <c r="D10" i="52"/>
  <c r="D9" i="52"/>
  <c r="D13" i="51"/>
  <c r="D9" i="51"/>
  <c r="D18" i="50"/>
  <c r="D17" i="50"/>
  <c r="D16" i="50"/>
  <c r="D15" i="50"/>
  <c r="D14" i="50"/>
  <c r="D10" i="50"/>
  <c r="D9" i="50"/>
  <c r="D14" i="49"/>
  <c r="D13" i="49"/>
  <c r="D9" i="49"/>
  <c r="D21" i="48"/>
  <c r="D20" i="48"/>
  <c r="D19" i="48"/>
  <c r="D18" i="48"/>
  <c r="D17" i="48"/>
  <c r="D13" i="48"/>
  <c r="D12" i="48"/>
  <c r="D11" i="48"/>
  <c r="D10" i="48"/>
  <c r="D9" i="48"/>
  <c r="D18" i="47"/>
  <c r="D17" i="47"/>
  <c r="D16" i="47"/>
  <c r="D15" i="47"/>
  <c r="D11" i="47"/>
  <c r="D10" i="47"/>
  <c r="D9" i="47"/>
  <c r="D13" i="46"/>
  <c r="D9" i="46"/>
  <c r="D19" i="45"/>
  <c r="D18" i="45"/>
  <c r="D17" i="45"/>
  <c r="D16" i="45"/>
  <c r="D12" i="45"/>
  <c r="D11" i="45"/>
  <c r="D10" i="45"/>
  <c r="D9" i="45"/>
  <c r="D15" i="44"/>
  <c r="D14" i="44"/>
  <c r="D13" i="44"/>
  <c r="D9" i="44"/>
  <c r="D14" i="43"/>
  <c r="D13" i="43"/>
  <c r="D9" i="43"/>
  <c r="D14" i="42"/>
  <c r="D13" i="42"/>
  <c r="D9" i="42"/>
  <c r="D18" i="41"/>
  <c r="D17" i="41"/>
  <c r="D16" i="41"/>
  <c r="D15" i="41"/>
  <c r="D11" i="41"/>
  <c r="D10" i="41"/>
  <c r="D9" i="41"/>
  <c r="D16" i="40"/>
  <c r="D15" i="40"/>
  <c r="D14" i="40"/>
  <c r="D10" i="40"/>
  <c r="D9" i="40"/>
  <c r="D14" i="39"/>
  <c r="D13" i="39"/>
  <c r="D9" i="39"/>
  <c r="D14" i="38"/>
  <c r="D13" i="38"/>
  <c r="D9" i="38"/>
  <c r="D14" i="37"/>
  <c r="D13" i="37"/>
  <c r="D9" i="37"/>
  <c r="D18" i="36"/>
  <c r="D17" i="36"/>
  <c r="D16" i="36"/>
  <c r="D15" i="36"/>
  <c r="D11" i="36"/>
  <c r="D10" i="36"/>
  <c r="D9" i="36"/>
  <c r="D13" i="35"/>
  <c r="D9" i="35"/>
  <c r="D19" i="34"/>
  <c r="D18" i="34"/>
  <c r="D17" i="34"/>
  <c r="D16" i="34"/>
  <c r="D12" i="34"/>
  <c r="D11" i="34"/>
  <c r="D10" i="34"/>
  <c r="D9" i="34"/>
  <c r="D16" i="33"/>
  <c r="D15" i="33"/>
  <c r="D14" i="33"/>
  <c r="D10" i="33"/>
  <c r="D9" i="33"/>
  <c r="D18" i="32"/>
  <c r="D17" i="32"/>
  <c r="D16" i="32"/>
  <c r="D15" i="32"/>
  <c r="D11" i="32"/>
  <c r="D10" i="32"/>
  <c r="D9" i="32"/>
  <c r="D13" i="31"/>
  <c r="D9" i="31"/>
  <c r="D19" i="30"/>
  <c r="D18" i="30"/>
  <c r="D17" i="30"/>
  <c r="D16" i="30"/>
  <c r="D12" i="30"/>
  <c r="D11" i="30"/>
  <c r="D10" i="30"/>
  <c r="D9" i="30"/>
  <c r="D15" i="29"/>
  <c r="D14" i="29"/>
  <c r="D13" i="29"/>
  <c r="D9" i="29"/>
  <c r="D14" i="28"/>
  <c r="D13" i="28"/>
  <c r="D9" i="28"/>
  <c r="D15" i="27"/>
  <c r="D14" i="27"/>
  <c r="D10" i="27"/>
  <c r="D9" i="27"/>
  <c r="D22" i="26"/>
  <c r="D21" i="26"/>
  <c r="D20" i="26"/>
  <c r="D19" i="26"/>
  <c r="D18" i="26"/>
  <c r="D17" i="26"/>
  <c r="D13" i="26"/>
  <c r="D12" i="26"/>
  <c r="D11" i="26"/>
  <c r="D10" i="26"/>
  <c r="D9" i="26"/>
  <c r="D22" i="25"/>
  <c r="D21" i="25"/>
  <c r="D20" i="25"/>
  <c r="D19" i="25"/>
  <c r="D18" i="25"/>
  <c r="D17" i="25"/>
  <c r="D13" i="25"/>
  <c r="D12" i="25"/>
  <c r="D11" i="25"/>
  <c r="D10" i="25"/>
  <c r="D9" i="25"/>
  <c r="D16" i="24"/>
  <c r="D15" i="24"/>
  <c r="D14" i="24"/>
  <c r="D10" i="24"/>
  <c r="D9" i="24"/>
  <c r="D16" i="23"/>
  <c r="D15" i="23"/>
  <c r="D14" i="23"/>
  <c r="D10" i="23"/>
  <c r="D9" i="23"/>
  <c r="D17" i="22"/>
  <c r="D16" i="22"/>
  <c r="D15" i="22"/>
  <c r="D11" i="22"/>
  <c r="D10" i="22"/>
  <c r="D9" i="22"/>
  <c r="D13" i="21"/>
  <c r="D9" i="21"/>
  <c r="D19" i="20"/>
  <c r="D18" i="20"/>
  <c r="D17" i="20"/>
  <c r="D16" i="20"/>
  <c r="D12" i="20"/>
  <c r="D11" i="20"/>
  <c r="D10" i="20"/>
  <c r="D9" i="20"/>
  <c r="D17" i="19"/>
  <c r="D16" i="19"/>
  <c r="D15" i="19"/>
  <c r="D11" i="19"/>
  <c r="D10" i="19"/>
  <c r="D9" i="19"/>
  <c r="D15" i="18"/>
  <c r="D14" i="18"/>
  <c r="D10" i="18"/>
  <c r="D9" i="18"/>
  <c r="D17" i="17"/>
  <c r="D16" i="17"/>
  <c r="D15" i="17"/>
  <c r="D11" i="17"/>
  <c r="D10" i="17"/>
  <c r="D9" i="17"/>
  <c r="D13" i="16"/>
  <c r="D9" i="16"/>
  <c r="D21" i="15"/>
  <c r="D20" i="15"/>
  <c r="D19" i="15"/>
  <c r="D18" i="15"/>
  <c r="D17" i="15"/>
  <c r="D13" i="15"/>
  <c r="D12" i="15"/>
  <c r="D11" i="15"/>
  <c r="D10" i="15"/>
  <c r="D9" i="15"/>
  <c r="D18" i="14"/>
  <c r="D17" i="14"/>
  <c r="D16" i="14"/>
  <c r="D15" i="14"/>
  <c r="D11" i="14"/>
  <c r="D10" i="14"/>
  <c r="D9" i="14"/>
  <c r="D13" i="13"/>
  <c r="D9" i="13"/>
  <c r="D18" i="12"/>
  <c r="D17" i="12"/>
  <c r="D16" i="12"/>
  <c r="D15" i="12"/>
  <c r="D11" i="12"/>
  <c r="D10" i="12"/>
  <c r="D9" i="12"/>
  <c r="D19" i="11"/>
  <c r="D18" i="11"/>
  <c r="D17" i="11"/>
  <c r="D16" i="11"/>
  <c r="D12" i="11"/>
  <c r="D11" i="11"/>
  <c r="D10" i="11"/>
  <c r="D9" i="11"/>
  <c r="D25" i="10"/>
  <c r="D24" i="10"/>
  <c r="D23" i="10"/>
  <c r="D22" i="10"/>
  <c r="D21" i="10"/>
  <c r="D20" i="10"/>
  <c r="D19" i="10"/>
  <c r="D15" i="10"/>
  <c r="D14" i="10"/>
  <c r="D13" i="10"/>
  <c r="D12" i="10"/>
  <c r="D11" i="10"/>
  <c r="D10" i="10"/>
  <c r="D9" i="10"/>
  <c r="D13" i="9"/>
  <c r="D9" i="9"/>
  <c r="D13" i="8"/>
  <c r="D9" i="8"/>
  <c r="D19" i="7"/>
  <c r="D18" i="7"/>
  <c r="D17" i="7"/>
  <c r="D16" i="7"/>
  <c r="D12" i="7"/>
  <c r="D11" i="7"/>
  <c r="D10" i="7"/>
  <c r="D9" i="7"/>
  <c r="D17" i="6"/>
  <c r="D16" i="6"/>
  <c r="D15" i="6"/>
  <c r="D11" i="6"/>
  <c r="D10" i="6"/>
  <c r="D9" i="6"/>
  <c r="D15" i="5"/>
  <c r="D14" i="5"/>
  <c r="D10" i="5"/>
  <c r="D9" i="5"/>
  <c r="D21" i="4"/>
  <c r="D20" i="4"/>
  <c r="D19" i="4"/>
  <c r="D18" i="4"/>
  <c r="D17" i="4"/>
  <c r="D13" i="4"/>
  <c r="D12" i="4"/>
  <c r="D11" i="4"/>
  <c r="D10" i="4"/>
  <c r="D9" i="4"/>
  <c r="D17" i="3"/>
  <c r="D16" i="3"/>
  <c r="D15" i="3"/>
  <c r="D11" i="3"/>
  <c r="D10" i="3"/>
  <c r="D9" i="3"/>
</calcChain>
</file>

<file path=xl/sharedStrings.xml><?xml version="1.0" encoding="utf-8"?>
<sst xmlns="http://schemas.openxmlformats.org/spreadsheetml/2006/main" count="6504" uniqueCount="495">
  <si>
    <t>Nro.</t>
  </si>
  <si>
    <t>Item</t>
  </si>
  <si>
    <t>Codigo</t>
  </si>
  <si>
    <t>Rubro/Descripción</t>
  </si>
  <si>
    <t>Unidad</t>
  </si>
  <si>
    <t>Cantidad</t>
  </si>
  <si>
    <t>Precio Unitario</t>
  </si>
  <si>
    <t>Precio Total</t>
  </si>
  <si>
    <t/>
  </si>
  <si>
    <t>1</t>
  </si>
  <si>
    <t>PROYECTO INTEGRAL: AMPLIACIÓN Y CONSTRUCCIÓN DE LA CARRETERA PLAYAS - ENGABAO FASE I TRAMO I, CANTÓN PLAYAS DE LA PROVINCIA DEL GUAYAS</t>
  </si>
  <si>
    <t>1.1</t>
  </si>
  <si>
    <t>MOVIMIENTO DE TIERRA</t>
  </si>
  <si>
    <t>1.1.1</t>
  </si>
  <si>
    <t>302-1</t>
  </si>
  <si>
    <t>DESBROCE, DESBOSQUE Y LIMPIEZA</t>
  </si>
  <si>
    <t>Ha</t>
  </si>
  <si>
    <t>1.1.2</t>
  </si>
  <si>
    <t>303-2(1)</t>
  </si>
  <si>
    <t>EXCAVACION SIN CLASIFICACION (empuje = 60 m) (con % relleno compactado)</t>
  </si>
  <si>
    <t>m3</t>
  </si>
  <si>
    <t>1.1.3</t>
  </si>
  <si>
    <t>Excavación  sin  Clasificar ( a  máquina )</t>
  </si>
  <si>
    <t>1.1.4</t>
  </si>
  <si>
    <t>MR-8(1)*5</t>
  </si>
  <si>
    <t>DESALOJO MATERIAL DE EXCAVACION (distancia hasta 25 km)</t>
  </si>
  <si>
    <t>1.1.5</t>
  </si>
  <si>
    <t>304-1(2)*</t>
  </si>
  <si>
    <t>MATERIAL DE PRESTAMO IMPORTADO (*)</t>
  </si>
  <si>
    <t>1.1.6</t>
  </si>
  <si>
    <t>309-4(2)*p8</t>
  </si>
  <si>
    <t>TRANSPORTE DE MATERIAL DE PRESTAMO IMPORTADO, LONGITUD DE ACARREO DE 65-180 KM</t>
  </si>
  <si>
    <t>m3-km</t>
  </si>
  <si>
    <t>1.1.7</t>
  </si>
  <si>
    <t>RIEGO TOPICO SUPERFICIAL DE IMPERMEABILIZACIÓN</t>
  </si>
  <si>
    <t>m2</t>
  </si>
  <si>
    <t>1.1.8</t>
  </si>
  <si>
    <t>304-1(1)*</t>
  </si>
  <si>
    <t>MATERIAL DE PRESTAMO LOCAL (*)</t>
  </si>
  <si>
    <t>1.2</t>
  </si>
  <si>
    <t>CALZADA</t>
  </si>
  <si>
    <t>1.2.1</t>
  </si>
  <si>
    <t>CAPA DE RODADURA DE HORMIGÓN ASFÁLTICO TIPO SMA (MEZCLA DISCONTINUA REFORZADA CON FIBRAS), ELABORADA EN PLANTA, ESPESOR 5 CM (2”)</t>
  </si>
  <si>
    <t>1.2.2</t>
  </si>
  <si>
    <t>406-8(1)</t>
  </si>
  <si>
    <t>FRESADA DE CARPETA ASFÁLTICA (Inc. transporte)</t>
  </si>
  <si>
    <t>1.2.3</t>
  </si>
  <si>
    <t>309-6(3)*B8</t>
  </si>
  <si>
    <t>TRANSPORTE DE BASE, SUB-BASE Y H. ASFALTICO LONGITUD DE ACARREO DE 30-110 KM</t>
  </si>
  <si>
    <t>1.2.4</t>
  </si>
  <si>
    <t>Imprimación con emulsión asfáltica CSS-1H, (incluye rejuvenecedor y promotor de adherencia).</t>
  </si>
  <si>
    <t>1.2.5</t>
  </si>
  <si>
    <t>404-4(1)d</t>
  </si>
  <si>
    <t>BASE ESTABILIZADA CON EMULSION ASFALTICA  (e=0.15 m) (inc. Transporte de Asfalto)</t>
  </si>
  <si>
    <t>1.2.6</t>
  </si>
  <si>
    <t>1.3</t>
  </si>
  <si>
    <t>PUENTE 5+415</t>
  </si>
  <si>
    <t>1.3.1</t>
  </si>
  <si>
    <t>PRELIMINARES</t>
  </si>
  <si>
    <t>1.3.1.1</t>
  </si>
  <si>
    <t>1.3.2</t>
  </si>
  <si>
    <t>INFRAESTRUCTURA</t>
  </si>
  <si>
    <t>1.3.2.1</t>
  </si>
  <si>
    <t>1.3.2.2</t>
  </si>
  <si>
    <t>1.3.2.3</t>
  </si>
  <si>
    <t>1.3.2.4</t>
  </si>
  <si>
    <t>1.3.2.5</t>
  </si>
  <si>
    <t>503(6)*10*</t>
  </si>
  <si>
    <t>HORMIGON PREMEZCLADO f´c=350 kg/cm2   (Inc.encofrado , bomba estacionaria y aditivos)</t>
  </si>
  <si>
    <t>1.3.2.6</t>
  </si>
  <si>
    <t>504(1)</t>
  </si>
  <si>
    <t>ACERO DE REFUERZO EN BARRAS (f´y=4200 kg/cm2)</t>
  </si>
  <si>
    <t>Kg</t>
  </si>
  <si>
    <t>1.3.2.7</t>
  </si>
  <si>
    <t>503-(3)C</t>
  </si>
  <si>
    <t>HORMIGON NO ESTRUCTURAL CLASE "E"  (f´c=180 kg/cm2) PARA REPLANTILLOS</t>
  </si>
  <si>
    <t>1.3.2.8</t>
  </si>
  <si>
    <t>501(16)*80B</t>
  </si>
  <si>
    <t>PILOTE PREBARRENADO   D = 800 mm f´c= 350 kg/cm2 (INC INHIBIDOR CORROSION)</t>
  </si>
  <si>
    <t>m</t>
  </si>
  <si>
    <t>1.3.2.9</t>
  </si>
  <si>
    <t>501(16)*60b</t>
  </si>
  <si>
    <t>PILOTE PREBARRENADO   D = 600 mm f´c= 350 kg/cm2 (INC INHIBIDOR CORROSION)</t>
  </si>
  <si>
    <t>1.3.2.10</t>
  </si>
  <si>
    <t>PIEDRA TRITURADA (SUB-DREN) (inc. Transporte)</t>
  </si>
  <si>
    <t>1.3.2.11</t>
  </si>
  <si>
    <t>606-1(1B)</t>
  </si>
  <si>
    <t>GEOTEXTIL 1600NT</t>
  </si>
  <si>
    <t>1.3.2.12</t>
  </si>
  <si>
    <t>606-1(1A)4</t>
  </si>
  <si>
    <t>TUBOS PVC 4" (drenes)</t>
  </si>
  <si>
    <t>1.3.3</t>
  </si>
  <si>
    <t>VIAS DE APROXIMACION</t>
  </si>
  <si>
    <t>1.3.3.1</t>
  </si>
  <si>
    <t>1.3.3.2</t>
  </si>
  <si>
    <t>1.3.3.3</t>
  </si>
  <si>
    <t>503 (1)*</t>
  </si>
  <si>
    <t>HORMIGON ESTRUCTURAL CLASE "A"  (f´c=280 kg/cm2) (INC. INHIBIDOR DE CORROSION Y ENCOFRADO)</t>
  </si>
  <si>
    <t>1.3.3.4</t>
  </si>
  <si>
    <t>1.3.3.5</t>
  </si>
  <si>
    <t>405-5*E2</t>
  </si>
  <si>
    <t>CAPA DE RODADURA DE HORM. ASF. MEZCLADO EN PLANTA E=5 cm (2")</t>
  </si>
  <si>
    <t>1.3.3.6</t>
  </si>
  <si>
    <t>1.3.3.7</t>
  </si>
  <si>
    <t>1.3.4</t>
  </si>
  <si>
    <t>SUPERESTRUCTURA</t>
  </si>
  <si>
    <t>1.3.4.1</t>
  </si>
  <si>
    <t>PLACAS DE NEOPRENO (40x30x4.8cm) (incl. transporte)</t>
  </si>
  <si>
    <t>u</t>
  </si>
  <si>
    <t>1.3.4.2</t>
  </si>
  <si>
    <t>PLACAS DE NEOPRENO (30x65x2cm) (incl. transporte)</t>
  </si>
  <si>
    <t>1.3.4.3</t>
  </si>
  <si>
    <t>SUMINISTRO DE VIGA TIPO CALIFORNIA H=1.20 M L=21.10 (Inc. Transporte y montaje)</t>
  </si>
  <si>
    <t>1.3.4.4</t>
  </si>
  <si>
    <t>1.3.4.5</t>
  </si>
  <si>
    <t>1.3.4.6</t>
  </si>
  <si>
    <t>505(4)J2</t>
  </si>
  <si>
    <t>JUNTA DE DILATACION  MODULOS DE (274x40x1830)MM (DESPLAZAMIENTO MEDIO)</t>
  </si>
  <si>
    <t>1.3.4.7</t>
  </si>
  <si>
    <t>PERNO DE FIJACIÓN (ø 36 MM A325) INC. TUERCA, ANILLOS Y PLACAS</t>
  </si>
  <si>
    <t>1.3.4.8</t>
  </si>
  <si>
    <t>1.3.4.9</t>
  </si>
  <si>
    <t>1.3.4.10</t>
  </si>
  <si>
    <t>1.3.4.11</t>
  </si>
  <si>
    <t>1.3.4.12</t>
  </si>
  <si>
    <t>MUROS TIPO JERSEY DE HORMIGON PREMEZCLADO fc=280kg/cm2 (INCL. ENCOFRADO Y ADITIVOS)</t>
  </si>
  <si>
    <t>1.3.5</t>
  </si>
  <si>
    <t>PROTECCIÓN DE CAUCE</t>
  </si>
  <si>
    <t>1.3.5.1</t>
  </si>
  <si>
    <t>1.3.5.2</t>
  </si>
  <si>
    <t>508-(4)</t>
  </si>
  <si>
    <t>ENROCADO PARA PROTECCIÓN DE PUENTES Y RIVERAS DE RIOS</t>
  </si>
  <si>
    <t>1.3.5.3</t>
  </si>
  <si>
    <t>309-6(3)*e9</t>
  </si>
  <si>
    <t>TRANSPORTE DE MATERIAL ENROCADO-PIEDRA, LONGITUD DE ACARREO DE 75-180 KM</t>
  </si>
  <si>
    <t>1.4</t>
  </si>
  <si>
    <t>SEÑALETICA</t>
  </si>
  <si>
    <t>1.4.1</t>
  </si>
  <si>
    <t>VERTICAL</t>
  </si>
  <si>
    <t>1.4.1.1</t>
  </si>
  <si>
    <t>708-5 (1)F4</t>
  </si>
  <si>
    <t>Señales al lado de la carretera (900x900)</t>
  </si>
  <si>
    <t>1.4.1.2</t>
  </si>
  <si>
    <t>708-5 (1)B3</t>
  </si>
  <si>
    <t>Señales al lado de la carretera (300x900)</t>
  </si>
  <si>
    <t>1.4.1.3</t>
  </si>
  <si>
    <t>708-5 (1)C1</t>
  </si>
  <si>
    <t>Señales al lado de la carretera (450x600)</t>
  </si>
  <si>
    <t>1.4.1.4</t>
  </si>
  <si>
    <t>708-5 (1)E2</t>
  </si>
  <si>
    <t>Señales al lado de la carretera (750x750)</t>
  </si>
  <si>
    <t>1.4.1.5</t>
  </si>
  <si>
    <t>708-5 (1)E8</t>
  </si>
  <si>
    <t>Señales al lado de la carretera (750x900)</t>
  </si>
  <si>
    <t>1.4.1.6</t>
  </si>
  <si>
    <t>708-5 (1)G15</t>
  </si>
  <si>
    <t>SEÑALES AL LADO DE LA CARRETERA (1100X800)</t>
  </si>
  <si>
    <t>1.4.1.7</t>
  </si>
  <si>
    <t>708-5 (1)H11</t>
  </si>
  <si>
    <t>SEÑALES AL LADO DE LA CARRETERA (1500X1200)</t>
  </si>
  <si>
    <t>1.4.1.8</t>
  </si>
  <si>
    <t>708-5 (1)N4</t>
  </si>
  <si>
    <t>SEÑALES AL LADO DE LA CARRETERA (2440X1220)</t>
  </si>
  <si>
    <t>1.4.2</t>
  </si>
  <si>
    <t>HORIZONTAL</t>
  </si>
  <si>
    <t>1.4.2.1</t>
  </si>
  <si>
    <t>705-(1)C2</t>
  </si>
  <si>
    <t>SEÑALIZACION HORIZONTAL SEGMENTADA(PINTADA DE VIA 15 CM AMARILLA O BLANCA/microesferas)</t>
  </si>
  <si>
    <t>1.4.2.2</t>
  </si>
  <si>
    <t>705-(1)C1</t>
  </si>
  <si>
    <t>SEÑALIZACION HORIZONTAL CONTINUA (PINTADA DE VIA 15 CM AMARILLA O BLANCA/microesferas)</t>
  </si>
  <si>
    <t>1.4.2.3</t>
  </si>
  <si>
    <t>705-(4)</t>
  </si>
  <si>
    <t>MARCADORES DE PAVIMENTO RETROREFLEJANTES (TACHAS) (bidireccionales)</t>
  </si>
  <si>
    <t>1.4.2.4</t>
  </si>
  <si>
    <t>705-(4)*2</t>
  </si>
  <si>
    <t>MARCADORES DE PAVIMENTO RETROREFLEJANTES (TACHAS) (unidereccionales)</t>
  </si>
  <si>
    <t>1.4.2.5</t>
  </si>
  <si>
    <t xml:space="preserve"> 705-(3)A1</t>
  </si>
  <si>
    <t>MARCAS DE PAVIMENTO (Pintura+Microesferas)  "PASOS CEBRA, FLECHAS, LEYENDAS"</t>
  </si>
  <si>
    <t>1.4.2.6</t>
  </si>
  <si>
    <t>703-(1)*2</t>
  </si>
  <si>
    <t>GUARDA CAMINO TIPO VIGA METALICA (doble).</t>
  </si>
  <si>
    <t>1.4.3</t>
  </si>
  <si>
    <t>SEGURIDAD VIAL</t>
  </si>
  <si>
    <t>1.4.3.1</t>
  </si>
  <si>
    <t>SUMINISTRO E INSTALACION DE TUBO METALICO CUADRADO DE 2"</t>
  </si>
  <si>
    <t>1.4.3.2</t>
  </si>
  <si>
    <t>710-(3)</t>
  </si>
  <si>
    <t>CINTA PLASTICA DE PELIGRO (1 LINEA)</t>
  </si>
  <si>
    <t>1.4.3.3</t>
  </si>
  <si>
    <t>BARRICADA DE MADERA (0,6X1.1)M C/2TABLONES C/ CINTA REFLECTIVA</t>
  </si>
  <si>
    <t>1.4.3.4</t>
  </si>
  <si>
    <t>BARRICADA DE MADERA (1.20 X 1.50)M C/3 TABL.C/CINTA REFLECTIVA</t>
  </si>
  <si>
    <t>1.4.3.5</t>
  </si>
  <si>
    <t>BARRICADA DE MADERA (2.40 X 1.50)M C/3 TABL.C/CINTA REFLECTIVA</t>
  </si>
  <si>
    <t>1.4.3.6</t>
  </si>
  <si>
    <t>TANQUE PROTECTOR VIAL  DE POLIETILENO H=1,02M D=0,62M (INC. BASE)</t>
  </si>
  <si>
    <t>1.4.3.7</t>
  </si>
  <si>
    <t>DISPOSITIVO SEÑAL LUMINOSA DE PREVENCION ( H=0,3,A=0,2)M CON BATERIA DE 6 VOLTIOS</t>
  </si>
  <si>
    <t>1.4.3.8</t>
  </si>
  <si>
    <t>AUX-004</t>
  </si>
  <si>
    <t>CONOS REFLECTIVOS (H=90 CM).</t>
  </si>
  <si>
    <t>1.4.3.9</t>
  </si>
  <si>
    <t>PARANTE VIAL DE POLIETILENO DE H=1,41M; D=0,74M (INC.BASE)</t>
  </si>
  <si>
    <t>1.4.3.10</t>
  </si>
  <si>
    <t>710-5</t>
  </si>
  <si>
    <t>MALLA PLASTICA DE SEGURIDAD (COLOR)</t>
  </si>
  <si>
    <t>1.4.3.11</t>
  </si>
  <si>
    <t>CONSTRUCCION E INSTALACION DE LETRERO METALICO REFLECTIVO SEÑALIZACION</t>
  </si>
  <si>
    <t>1.4.3.12</t>
  </si>
  <si>
    <t>AUX-003</t>
  </si>
  <si>
    <t>CONOS REFLECTIVOS (H=60 CM).</t>
  </si>
  <si>
    <t>1.5</t>
  </si>
  <si>
    <t>ALCANTARILLAS</t>
  </si>
  <si>
    <t>1.5.1</t>
  </si>
  <si>
    <t>301-3(1)A</t>
  </si>
  <si>
    <t>REMOCION DE HORMIGON (estructuras menores)</t>
  </si>
  <si>
    <t>1.5.2</t>
  </si>
  <si>
    <t>301-2.06(1)H</t>
  </si>
  <si>
    <t>REMOCION DE TUBERIA H.A.</t>
  </si>
  <si>
    <t>1.5.3</t>
  </si>
  <si>
    <t>601-(1A)48</t>
  </si>
  <si>
    <t>TUBERIA H.A. 48"</t>
  </si>
  <si>
    <t>1.5.4</t>
  </si>
  <si>
    <t>601-(1A)60</t>
  </si>
  <si>
    <t>TUBERIA H.A. 60"</t>
  </si>
  <si>
    <t>1.5.5</t>
  </si>
  <si>
    <t>307-2(1)i</t>
  </si>
  <si>
    <t>EXCAVACION Y RELLENO PARA ESTRUCTURAS, LONGITUD DE ACARREO DE 100-180 KM</t>
  </si>
  <si>
    <t>1.5.6</t>
  </si>
  <si>
    <t>1.5.7</t>
  </si>
  <si>
    <t>1.5.8</t>
  </si>
  <si>
    <t>JUNTAS IMPERMEABLES DE PVC 18 CM</t>
  </si>
  <si>
    <t>1.5.9</t>
  </si>
  <si>
    <t>1.5.10</t>
  </si>
  <si>
    <t>1.5.11</t>
  </si>
  <si>
    <t>1.5.12</t>
  </si>
  <si>
    <t>1.5.13</t>
  </si>
  <si>
    <t>1.6</t>
  </si>
  <si>
    <t>ELECTRICO</t>
  </si>
  <si>
    <t>1.6.1</t>
  </si>
  <si>
    <t>VIAS/PUENTES/VIADUCTOS</t>
  </si>
  <si>
    <t>1.6.1.1</t>
  </si>
  <si>
    <t>POSTE HORMIGON ARMADO DE 12 M  x 500KG</t>
  </si>
  <si>
    <t>1.6.1.2</t>
  </si>
  <si>
    <t>LUMINARIA SOLAR TIPO LED 100W / 220 VOLT</t>
  </si>
  <si>
    <t>1.7</t>
  </si>
  <si>
    <t>MEDIDAS AMBIENTALES</t>
  </si>
  <si>
    <t>1.7.1</t>
  </si>
  <si>
    <t>310-(1)</t>
  </si>
  <si>
    <t>ESCOMBRERAS (DISPOSICIÓN FINAL Y TRATAMIENTO PAISAJISTICO DE ZONAS DE DEPOSITO)</t>
  </si>
  <si>
    <t>1.7.2</t>
  </si>
  <si>
    <t>205-(1)</t>
  </si>
  <si>
    <t>Agua para control de polvo</t>
  </si>
  <si>
    <t>1.7.3</t>
  </si>
  <si>
    <t>201-(1)</t>
  </si>
  <si>
    <t>BATERIA SANITARIA PORTATIL ( unidad x  mes)</t>
  </si>
  <si>
    <t>1.7.4</t>
  </si>
  <si>
    <t>PMD-01</t>
  </si>
  <si>
    <t>TANQUE DE 55 GALONES (PARA BASURA)</t>
  </si>
  <si>
    <t>1.7.5</t>
  </si>
  <si>
    <t>217 (1 )</t>
  </si>
  <si>
    <t>MONITOREO DE RUIDO</t>
  </si>
  <si>
    <t>1.7.6</t>
  </si>
  <si>
    <t>710-(4)</t>
  </si>
  <si>
    <t>SEÑALES PREVENTIVAS TEMPORALES</t>
  </si>
  <si>
    <t>1.7.7</t>
  </si>
  <si>
    <t>220-(02)</t>
  </si>
  <si>
    <t>Reunion informativa con la comunidad</t>
  </si>
  <si>
    <t>1.7.8</t>
  </si>
  <si>
    <t>216-(3)</t>
  </si>
  <si>
    <t>Monitoreo de Calidad de aire (material particulado PM10)</t>
  </si>
  <si>
    <t>1.7.9</t>
  </si>
  <si>
    <t>216-(4)</t>
  </si>
  <si>
    <t>Monitoreo de Calidad de aire (material particulado PM2.5)</t>
  </si>
  <si>
    <t>1.7.10</t>
  </si>
  <si>
    <t>MONITOREO DE CALIDAD DE AIRE AMBIENTE</t>
  </si>
  <si>
    <t>1.7.11</t>
  </si>
  <si>
    <t>215-(1)</t>
  </si>
  <si>
    <t>ANALISIS QUIMICO DE CALIDAD DE AGUA</t>
  </si>
  <si>
    <t>1.7.12</t>
  </si>
  <si>
    <t>REFORESTACIÓN Y MANTENIMIENTO DE ESPECIES NATIVAS (Árboles de la especie Cascol, Palo Santo, Pata de vaca, Algarrobo y Tecoma. Tamaño: Aprox. 1m de altura.)</t>
  </si>
  <si>
    <t>1.8</t>
  </si>
  <si>
    <t>VÍA PROVISIONAL</t>
  </si>
  <si>
    <t>1.8.1</t>
  </si>
  <si>
    <t>1.8.2</t>
  </si>
  <si>
    <t>1.8.3</t>
  </si>
  <si>
    <t>1.8.4</t>
  </si>
  <si>
    <t>1.8.5</t>
  </si>
  <si>
    <t>1.8.6</t>
  </si>
  <si>
    <t>TOTAL</t>
  </si>
  <si>
    <t>ANALISIS DE PRECIOS UNITARIOS</t>
  </si>
  <si>
    <t>Rubro:</t>
  </si>
  <si>
    <t>Unidad:</t>
  </si>
  <si>
    <t>Detalle:</t>
  </si>
  <si>
    <t>EQUIPOS</t>
  </si>
  <si>
    <t>Descripción</t>
  </si>
  <si>
    <t>Tarifa</t>
  </si>
  <si>
    <t>Costo hora</t>
  </si>
  <si>
    <t>Rendimiento</t>
  </si>
  <si>
    <t>Costo</t>
  </si>
  <si>
    <t>TRACTOR DE ORUGAS  175 HP</t>
  </si>
  <si>
    <t>MOTOSIERRA 7 HP</t>
  </si>
  <si>
    <t>HERRAMIENTA MENOR (5% M.O.)</t>
  </si>
  <si>
    <t>5%MO</t>
  </si>
  <si>
    <t>SUBTOTAL M</t>
  </si>
  <si>
    <t>MANO DE OBRA</t>
  </si>
  <si>
    <t>Jornal/hr</t>
  </si>
  <si>
    <t>OP. TRACTOR CARRIL (E.O.C1) (GRUPO I)</t>
  </si>
  <si>
    <t>ENGRASADOR O ABASTECEDOR RESPONSABLE (E.O.D2)</t>
  </si>
  <si>
    <t>PEON/ AYUDANTE (albañil, carpintero,electricista, fierrero, plomero) (E.O.E2)</t>
  </si>
  <si>
    <t>SUBTOTAL N</t>
  </si>
  <si>
    <t>MATERIALES</t>
  </si>
  <si>
    <t>Precio unitario</t>
  </si>
  <si>
    <t>SUBTOTAL O</t>
  </si>
  <si>
    <t>TRANSPORTE</t>
  </si>
  <si>
    <t>SUBTOTAL P</t>
  </si>
  <si>
    <t>TOTAL COSTO DIRECTO (M+N+O+P)</t>
  </si>
  <si>
    <t>INDIRECTOS-UTILIDAD-IMPREVISTO</t>
  </si>
  <si>
    <t>17 %</t>
  </si>
  <si>
    <t>COSTO TOTAL DEL RUBRO</t>
  </si>
  <si>
    <t>VALOR OFERTADO</t>
  </si>
  <si>
    <t>ESTE PRECIO NO INCLUYEN IVA.</t>
  </si>
  <si>
    <t>MOTONIVELADORA 135 HP</t>
  </si>
  <si>
    <t>RODILLO P.C.VIBRATORIO 150 HP</t>
  </si>
  <si>
    <t>TANQUERO 8TN</t>
  </si>
  <si>
    <t>OP. MOTONIVELADORA (E.O.C1) (GRUPO I)</t>
  </si>
  <si>
    <t>OP. RODILLO AUTOPROPULSADO (E.O.C2)</t>
  </si>
  <si>
    <t>CHOFER: Tanqueros (E.O.C1)</t>
  </si>
  <si>
    <t>RETROEXCAVADORA 85 HP (SOBRE NEUMATICOS)</t>
  </si>
  <si>
    <t>OP. EXCAVADORA (E.O.C1) (GRUPO I)</t>
  </si>
  <si>
    <t>VOLQUETA  (12Ton)</t>
  </si>
  <si>
    <t>CARGADORA 170 HP/3 m3</t>
  </si>
  <si>
    <t>OP. CARGADORA FRONTAL (E.O.C1) (GRUPO I)</t>
  </si>
  <si>
    <t>CHOFER: Volquetas (E.O.C1)</t>
  </si>
  <si>
    <t>RODILLO P.C.VIBRATORIO 125 HP</t>
  </si>
  <si>
    <t>TANQUERO 10TN</t>
  </si>
  <si>
    <t>MATERIAL PETREO</t>
  </si>
  <si>
    <t>AGUA</t>
  </si>
  <si>
    <t>Aditivo para impermeabilización del suelo</t>
  </si>
  <si>
    <t>kg</t>
  </si>
  <si>
    <t>RODILLO NEUMATICO 96 HP</t>
  </si>
  <si>
    <t>FINISHER</t>
  </si>
  <si>
    <t>RODILLO TANDEM 119 HP</t>
  </si>
  <si>
    <t>OP. ACABADORA DE PAVIMENTO ASFÁLTICO (E.O.C2) (GRUPO II)</t>
  </si>
  <si>
    <t>HORMIGON ASFALTICO</t>
  </si>
  <si>
    <t>FIBRA DE CELULOSA</t>
  </si>
  <si>
    <t>RECUPERADORA DE ASFALTO 460HP</t>
  </si>
  <si>
    <t>OP. FRESADORA DE PAVIMENTO ASFÁLTICO (E.O.C1 )</t>
  </si>
  <si>
    <t>ESCOBA AUTOPROPULSADA</t>
  </si>
  <si>
    <t>DISTRIBUIDOR DE ASFALTO 6TN</t>
  </si>
  <si>
    <t>OP. DISTRIBUIDOR DE ASFALTO (E.O.C2) (GRUPO II)</t>
  </si>
  <si>
    <t>OP. DE BARREDORA AUTOPROPULSADA (E.O.C2) (GRUPO II)</t>
  </si>
  <si>
    <t>DIESEL</t>
  </si>
  <si>
    <t>I</t>
  </si>
  <si>
    <t>Emulsion Asfaltica Catiónica de rotura lenta CSS-1h con rejuvenecedor y promotor de adherencia (AUX) (LA CANTIDAD DE EMULSION ES VARIABLE DEPENDIENDO DE LOS RESULTADOS DE LABORATORIO DE SUELOS)</t>
  </si>
  <si>
    <t>l</t>
  </si>
  <si>
    <t>RODILLO VIBRATORIO LISO 142 HP</t>
  </si>
  <si>
    <t>MAT.UNIF.MEDIANO (BASE)</t>
  </si>
  <si>
    <t>EMULSION ASFALTICA</t>
  </si>
  <si>
    <t>Vibrador de hormigón 1HP</t>
  </si>
  <si>
    <t>Bomba Estacionaria (Inc. tuberia)</t>
  </si>
  <si>
    <t>MAESTRO MAYOR EN EJECUCIÓN DE OBRAS CIVILES (E.O.C1)</t>
  </si>
  <si>
    <t>ALBAÑIL (E.O.D2)</t>
  </si>
  <si>
    <t>Hormigón premezclado f´c=350 kg/cm2- bombeable</t>
  </si>
  <si>
    <t>CARBOXILATO DE AMINA  - HORMIGON MEZCLA</t>
  </si>
  <si>
    <t>lt</t>
  </si>
  <si>
    <t>ADITIVOS (plastificante, acelerante, impermeabilizante)</t>
  </si>
  <si>
    <t>Gbl</t>
  </si>
  <si>
    <t>ENCOFRADO (estructuras)</t>
  </si>
  <si>
    <t>Glb</t>
  </si>
  <si>
    <t>CORTADORA-DOBLADORA</t>
  </si>
  <si>
    <t>FIERRERO (E.O.D2)</t>
  </si>
  <si>
    <t>ALAMBRE RECOCIDO # 18</t>
  </si>
  <si>
    <t>ACERO  DE REFUERZO</t>
  </si>
  <si>
    <t>Concretera de 1 saco (13hp)</t>
  </si>
  <si>
    <t>PIEDRA # 4</t>
  </si>
  <si>
    <t>ARENA</t>
  </si>
  <si>
    <t>CEMENTO</t>
  </si>
  <si>
    <t>GRUA DE ORUGAS (45 T)</t>
  </si>
  <si>
    <t>EQUIPO DE BARRENADO</t>
  </si>
  <si>
    <t>TUBERIA  TREMIE</t>
  </si>
  <si>
    <t>Grua de Servicio</t>
  </si>
  <si>
    <t>TECNICO ELECTROMECANICO DE CONSTRUCCION (E.O.D2)</t>
  </si>
  <si>
    <t>OP. GRUA - TELESCOPICA (E.O.C1) (GRUPO I)</t>
  </si>
  <si>
    <t>BENTONITA</t>
  </si>
  <si>
    <t>HORMIGON PREMEZCLADO f´c = 350 kg/cm2 BOMBEABLE</t>
  </si>
  <si>
    <t>VARIOS( AGUA,CAMISA METAL-BOCA, ETC.).</t>
  </si>
  <si>
    <t>COMPACTADOR MED. MANUAL</t>
  </si>
  <si>
    <t>PIEDRA  #3/8</t>
  </si>
  <si>
    <t>Geotextil ( No tejido 1600 )</t>
  </si>
  <si>
    <t>M2</t>
  </si>
  <si>
    <t>PLOMERO  ( E.O.D2)</t>
  </si>
  <si>
    <t>TUBO PVC DRENAJE CORRUGADO ø 4"</t>
  </si>
  <si>
    <t>CARPINTERO (E.O.D2)</t>
  </si>
  <si>
    <t>ADITIVO ACELERANTE PLASTIFICANTE</t>
  </si>
  <si>
    <t>INHIBIDOR DE CORROSION - CARBOXILATO DE AMINA - HORMIGON MEZCLA</t>
  </si>
  <si>
    <t>PLACAS DE NEOPRENO (40x30x4.8 cm) (incl. transporte)</t>
  </si>
  <si>
    <t>PLACAS DE NEOPRENO (30x65x2 cm) (incl. transporte)</t>
  </si>
  <si>
    <t>VIGA TIPO CALIFORNIA H=1.20 M L=21.10 (Inc. Transporte y montaje)</t>
  </si>
  <si>
    <t>JUNTA DILATACION DE NEOPRENO MODULOS DE (274x40x1830)MM</t>
  </si>
  <si>
    <t>ESPÁRRAGO Ø1-1/2", L=1020mm, GALVANIZADO AL CALIENTE. 
TUERCAS DE 1-1/2", GALVANIZADA AL CALIENTE. 
ANILLOS PLANOS DE 1-1/2", GALVANIZADA AL CALIENTE. 
PLACAS DE 120X120X10mm, GALVANIZADA AL CALIENTE</t>
  </si>
  <si>
    <t>1%MO</t>
  </si>
  <si>
    <t>ENCOFRADO METALICO*</t>
  </si>
  <si>
    <t>CURADOR</t>
  </si>
  <si>
    <t>Hormigón premezclado f´c=280 kg/cm2 diseño vaciado directo</t>
  </si>
  <si>
    <t>EXCAVADORA 128 HP</t>
  </si>
  <si>
    <t>ENROCADO (hasta D=60cm)</t>
  </si>
  <si>
    <t>SOLDADORA</t>
  </si>
  <si>
    <t>TECNICO OBRAS CIVILES (E.O.C2)</t>
  </si>
  <si>
    <t>PLATINA REF/ALUM. 1.1/2"x1/8"</t>
  </si>
  <si>
    <t>REMACHES</t>
  </si>
  <si>
    <t>PINTURA PRIMER GRIS</t>
  </si>
  <si>
    <t>gal</t>
  </si>
  <si>
    <t>FONDO PARA SEÑAL</t>
  </si>
  <si>
    <t>PATA TUBO HG (2"x2 mm)</t>
  </si>
  <si>
    <t>ACCESORIOS</t>
  </si>
  <si>
    <t>PLACA / ALUMINIO e=2 mm</t>
  </si>
  <si>
    <t>PAPEL REFLEC. GRADO/ DIAMANTE.( LEYENDA  )</t>
  </si>
  <si>
    <t>BLOQUE DE ANCLAJE H.S. f´c=210kg/cm2 (40x40x40)</t>
  </si>
  <si>
    <t>Soldadura 6011, 1/8" ( 1 kg = 38.0 palillos )</t>
  </si>
  <si>
    <t>PERNO DE REFUERZO</t>
  </si>
  <si>
    <t>Base/Sop.Plancha 1.22x2.44x3 mm , 70.10 kg/plancha</t>
  </si>
  <si>
    <t>Bloque de anclaje H.S. f´c=210kg/cm2 (40x40x40cm)</t>
  </si>
  <si>
    <t>FRANJADORA</t>
  </si>
  <si>
    <t>OP. COMPRESOR (E.O.C2) (GRUPO II)</t>
  </si>
  <si>
    <t>PINTURA REFLECTIVA ( sin perlas )</t>
  </si>
  <si>
    <t>DILUYENTE</t>
  </si>
  <si>
    <t>MICROESFERAS</t>
  </si>
  <si>
    <t>EQUIPO MEZCLA BITUMINOSA (TACHA)</t>
  </si>
  <si>
    <t>OP. DE EQUIPO LIVIANO (E.O.D2)</t>
  </si>
  <si>
    <t>INSTALADOR DE REVESTIMIENTO EN GENERAL (E.O.D2)</t>
  </si>
  <si>
    <t>ADHESIVO  BITUMINOSO</t>
  </si>
  <si>
    <t>lb</t>
  </si>
  <si>
    <t>MARCADOR DE PAVIMENTO BIDIRECCIONAL (SIN ESPIGO)</t>
  </si>
  <si>
    <t>MARCADOR DE PAVIMENTO UNIDIRECCIONAL (SIN ESPIGO)</t>
  </si>
  <si>
    <t>PERFIL TIPO  W  12.1/2 PIES ( 3.81 m )</t>
  </si>
  <si>
    <t>U</t>
  </si>
  <si>
    <t>Terminal de guardavia ( e = 2.5 mm )</t>
  </si>
  <si>
    <t>Postes de HG (h= 1.8m) - Guardacamino</t>
  </si>
  <si>
    <t>Pernos de 5/8"X 1.1/4</t>
  </si>
  <si>
    <t>Pintura univ. metal primer gris</t>
  </si>
  <si>
    <t>gl</t>
  </si>
  <si>
    <t>Cemento tipo GU</t>
  </si>
  <si>
    <t>ARENA GRUESA</t>
  </si>
  <si>
    <t>ANTICORROSIVO CROMATO 5 (CO)</t>
  </si>
  <si>
    <t>Tubo cuadrado 2"x2mmx6m (2,93Kg)</t>
  </si>
  <si>
    <t>PINTURA DE ESMALTE</t>
  </si>
  <si>
    <t>gln</t>
  </si>
  <si>
    <t>CINTA PELIGRO</t>
  </si>
  <si>
    <t>M</t>
  </si>
  <si>
    <t>CUARTON SEMIDURO (ENCOFRADO)</t>
  </si>
  <si>
    <t>TIRA ENCOFRADO SEMIDURA</t>
  </si>
  <si>
    <t>TABLA ENCOFRADO SEMIDURA</t>
  </si>
  <si>
    <t>Platina 1 1/2"x1/8" (3 mm) , 0.90 kg/m, 6 m</t>
  </si>
  <si>
    <t>Perno galv. de 5/8" x 4" (incluye 2 anillos)</t>
  </si>
  <si>
    <t>PINTURA REFLECTIVA ( con perlas )</t>
  </si>
  <si>
    <t>TANQUE PROTECTOR VIAL  DE POLIETILENO  INC. BASE</t>
  </si>
  <si>
    <t>ELECTRICISTA (E.O.D2)</t>
  </si>
  <si>
    <t>SEÑAL LUMINOSA (0.30x0.20m) inc.bateria 6V</t>
  </si>
  <si>
    <t>CONO C/CINTA REFLECTIVA h=90cm</t>
  </si>
  <si>
    <t>PARANTE VIAL DE POLIETILENO ENROSCABLE DE H= 1.41M D=0,74 M</t>
  </si>
  <si>
    <t>TIRRAJE PLASTICO</t>
  </si>
  <si>
    <t>COMPRESOR DE AIRE</t>
  </si>
  <si>
    <t>EXCAVADORA 222 HP</t>
  </si>
  <si>
    <t>TUBO H.A. ø 48" CLASE V (2.50m) (INC./JUNTA NEOPRENO)</t>
  </si>
  <si>
    <t>GRUA 30 Ton</t>
  </si>
  <si>
    <t>TUBO H.A. ø 60" CLASE V (2.50m) (INC./JUNTA NEOPRENO)</t>
  </si>
  <si>
    <t>COMPACTADOR PES. MANUAL 5HP</t>
  </si>
  <si>
    <t>CASCAJO MEDIANO</t>
  </si>
  <si>
    <t>JUNTA INTEGRAL PVC 0-18</t>
  </si>
  <si>
    <t>OP. GRUA (E.O.C1) (GRUPO I)</t>
  </si>
  <si>
    <t>MAESTRO ELECTRICO/LINIERO/SUBESTACION (E.O.C1)</t>
  </si>
  <si>
    <t>Poste de hormigon 12mts x 500Kg</t>
  </si>
  <si>
    <t>LUMINARIA SOLAR TIPO LED (100 WATT/220V, con eficencia mayor 90Lumenes/W</t>
  </si>
  <si>
    <t>TANQUERO 14TN</t>
  </si>
  <si>
    <t>CABINA SANITARIA PORTATIL</t>
  </si>
  <si>
    <t>mes</t>
  </si>
  <si>
    <t>Tanque metalico c/tapa 55gl</t>
  </si>
  <si>
    <t>TOMA DE MUESTRA CON SONOMETRO (MUESTREO POR DIA)</t>
  </si>
  <si>
    <t>BASE/SOP.PLANCHA 1.22x2.44x3mm</t>
  </si>
  <si>
    <t>TUBO HG ( 2"x2 mm )</t>
  </si>
  <si>
    <t>LAMINA GALVANIZADA 1/16"</t>
  </si>
  <si>
    <t>PLATINA REF H.G. 3/4"x1/8"</t>
  </si>
  <si>
    <t>BLOQUE DE ANCLAJE H.S. f´c=210kg/cm2 (25x25x60)</t>
  </si>
  <si>
    <t>CAMIONETA DC 4X2</t>
  </si>
  <si>
    <t>CHOFER (E.O.C1)</t>
  </si>
  <si>
    <t>MATERIAL DIDACTICO</t>
  </si>
  <si>
    <t>GBL</t>
  </si>
  <si>
    <t>Material particulado PM10</t>
  </si>
  <si>
    <t>Material particulado PM2.5</t>
  </si>
  <si>
    <t>Calidad de Aire Ambiente - Monitoreo, de Monóxido de Carbono CO (8horas), Dióxido de Nitrogeno NO2 (1 hora), Dióxido de Azufre SO2 (24 horas), y Ozono O3 (8 horas).</t>
  </si>
  <si>
    <t>MONITOREO DE CALIDAD DE AGUA</t>
  </si>
  <si>
    <t>PRESUPUESTO PROYECTO INTEGRAL: AMPLIACION Y CONSTRUCCION DE LA CARRETERA PLAYAS - ENGABAO FASE 1 TRAMO 1, CANTÓN PLAYAS DE LA PROVINCIA DEL GUAYAS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</si>
</sst>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#,##0.0000"/>
    <numFmt numFmtId="166" formatCode="&quot;Cuenca,  &quot;d&quot; de &quot;mmmm&quot; de &quot;yyyy"/>
    <numFmt numFmtId="167" formatCode="mmmm/yyyy"/>
  </numFmts>
  <fonts count="9" x14ac:knownFonts="1">
    <font>
      <sz val="11"/>
      <name val="Calibri"/>
      <family val="2"/>
      <scheme val="minor"/>
    </font>
    <font>
      <b/>
      <sz val="9"/>
      <name val="Arial"/>
    </font>
    <font>
      <sz val="9"/>
      <name val="Arial"/>
    </font>
    <font>
      <b/>
      <sz val="9"/>
      <color theme="1"/>
      <name val="Arial"/>
    </font>
    <font>
      <sz val="9"/>
      <color theme="1"/>
      <name val="Arial"/>
    </font>
    <font>
      <b/>
      <sz val="9"/>
      <color rgb="FF000000"/>
      <name val="Arial"/>
    </font>
    <font>
      <b/>
      <sz val="9"/>
      <color indexed="8"/>
      <name val="Arial"/>
    </font>
    <font>
      <sz val="10"/>
      <name val="Arial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1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 wrapText="1"/>
    </xf>
    <xf numFmtId="0" fontId="5" fillId="0" borderId="1" xfId="1" applyFont="1"/>
    <xf numFmtId="0" fontId="6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 inden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/>
    <xf numFmtId="4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 indent="1"/>
    </xf>
    <xf numFmtId="166" fontId="2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4" fillId="0" borderId="0" xfId="0" applyFont="1"/>
    <xf numFmtId="49" fontId="1" fillId="0" borderId="1" xfId="1" applyNumberFormat="1" applyFont="1" applyBorder="1" applyAlignment="1">
      <alignment horizontal="left"/>
    </xf>
    <xf numFmtId="0" fontId="2" fillId="0" borderId="1" xfId="1" applyFont="1" applyBorder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1" fillId="0" borderId="1" xfId="1" applyFont="1" applyBorder="1" applyAlignment="1"/>
    <xf numFmtId="0" fontId="2" fillId="0" borderId="1" xfId="1" applyFont="1" applyBorder="1" applyAlignment="1"/>
    <xf numFmtId="4" fontId="2" fillId="0" borderId="1" xfId="1" applyNumberFormat="1" applyFont="1" applyAlignment="1">
      <alignment horizontal="right"/>
    </xf>
    <xf numFmtId="49" fontId="1" fillId="0" borderId="1" xfId="1" applyNumberFormat="1" applyFont="1" applyAlignment="1">
      <alignment horizontal="left"/>
    </xf>
    <xf numFmtId="165" fontId="1" fillId="0" borderId="1" xfId="1" applyNumberFormat="1" applyFont="1" applyBorder="1" applyAlignment="1">
      <alignment horizontal="right"/>
    </xf>
    <xf numFmtId="4" fontId="1" fillId="0" borderId="1" xfId="1" applyNumberFormat="1" applyFont="1" applyBorder="1" applyAlignment="1">
      <alignment horizontal="right"/>
    </xf>
    <xf numFmtId="49" fontId="1" fillId="0" borderId="3" xfId="1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4" fontId="1" fillId="0" borderId="3" xfId="1" applyNumberFormat="1" applyFont="1" applyBorder="1" applyAlignment="1">
      <alignment horizontal="center"/>
    </xf>
    <xf numFmtId="4" fontId="1" fillId="0" borderId="4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vertical="center" wrapText="1"/>
    </xf>
    <xf numFmtId="4" fontId="2" fillId="0" borderId="3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164" fontId="2" fillId="0" borderId="9" xfId="1" applyNumberFormat="1" applyFont="1" applyBorder="1" applyAlignment="1">
      <alignment horizontal="right" vertical="center"/>
    </xf>
    <xf numFmtId="49" fontId="1" fillId="0" borderId="3" xfId="1" applyNumberFormat="1" applyFont="1" applyBorder="1" applyAlignment="1"/>
    <xf numFmtId="49" fontId="1" fillId="0" borderId="7" xfId="1" applyNumberFormat="1" applyFont="1" applyBorder="1" applyAlignment="1"/>
    <xf numFmtId="4" fontId="1" fillId="0" borderId="3" xfId="1" applyNumberFormat="1" applyFont="1" applyBorder="1" applyAlignment="1">
      <alignment horizontal="right" vertical="center"/>
    </xf>
    <xf numFmtId="49" fontId="1" fillId="0" borderId="4" xfId="1" applyNumberFormat="1" applyFont="1" applyBorder="1" applyAlignment="1">
      <alignment horizontal="center"/>
    </xf>
    <xf numFmtId="165" fontId="1" fillId="0" borderId="4" xfId="1" applyNumberFormat="1" applyFont="1" applyBorder="1" applyAlignment="1">
      <alignment horizontal="center"/>
    </xf>
    <xf numFmtId="49" fontId="2" fillId="0" borderId="10" xfId="1" applyNumberFormat="1" applyFont="1" applyBorder="1" applyAlignment="1">
      <alignment horizontal="left" vertical="center" wrapText="1"/>
    </xf>
    <xf numFmtId="49" fontId="2" fillId="0" borderId="11" xfId="1" applyNumberFormat="1" applyFont="1" applyBorder="1" applyAlignment="1">
      <alignment horizontal="left" vertical="center" wrapText="1"/>
    </xf>
    <xf numFmtId="4" fontId="2" fillId="0" borderId="12" xfId="1" applyNumberFormat="1" applyFont="1" applyBorder="1" applyAlignment="1">
      <alignment horizontal="center" vertical="center"/>
    </xf>
    <xf numFmtId="4" fontId="1" fillId="0" borderId="9" xfId="1" applyNumberFormat="1" applyFont="1" applyBorder="1" applyAlignment="1">
      <alignment horizontal="right" vertical="center"/>
    </xf>
    <xf numFmtId="49" fontId="2" fillId="0" borderId="15" xfId="1" applyNumberFormat="1" applyFont="1" applyBorder="1" applyAlignment="1">
      <alignment vertical="center" wrapText="1"/>
    </xf>
    <xf numFmtId="2" fontId="2" fillId="0" borderId="11" xfId="1" applyNumberFormat="1" applyFont="1" applyBorder="1" applyAlignment="1">
      <alignment horizontal="right" vertical="center" wrapText="1"/>
    </xf>
    <xf numFmtId="164" fontId="2" fillId="0" borderId="6" xfId="1" applyNumberFormat="1" applyFont="1" applyBorder="1" applyAlignment="1">
      <alignment horizontal="right"/>
    </xf>
    <xf numFmtId="4" fontId="2" fillId="0" borderId="9" xfId="1" applyNumberFormat="1" applyFont="1" applyBorder="1" applyAlignment="1">
      <alignment horizontal="right"/>
    </xf>
    <xf numFmtId="10" fontId="2" fillId="0" borderId="19" xfId="1" applyNumberFormat="1" applyFont="1" applyBorder="1" applyAlignment="1">
      <alignment horizontal="right" vertical="center"/>
    </xf>
    <xf numFmtId="4" fontId="2" fillId="0" borderId="19" xfId="1" applyNumberFormat="1" applyFont="1" applyBorder="1" applyAlignment="1">
      <alignment horizontal="right" vertical="center"/>
    </xf>
    <xf numFmtId="4" fontId="2" fillId="0" borderId="19" xfId="1" applyNumberFormat="1" applyFont="1" applyBorder="1" applyAlignment="1">
      <alignment horizontal="right"/>
    </xf>
    <xf numFmtId="49" fontId="2" fillId="0" borderId="1" xfId="1" applyNumberFormat="1" applyFont="1" applyAlignment="1">
      <alignment horizontal="left" indent="1"/>
    </xf>
    <xf numFmtId="4" fontId="2" fillId="0" borderId="9" xfId="1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/>
    </xf>
    <xf numFmtId="4" fontId="3" fillId="4" borderId="6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right"/>
    </xf>
    <xf numFmtId="49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  <xf numFmtId="4" fontId="3" fillId="5" borderId="6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left"/>
    </xf>
    <xf numFmtId="0" fontId="2" fillId="0" borderId="1" xfId="1" applyFont="1" applyBorder="1" applyAlignment="1">
      <alignment horizontal="left" vertical="top" wrapText="1"/>
    </xf>
    <xf numFmtId="49" fontId="1" fillId="0" borderId="3" xfId="1" applyNumberFormat="1" applyFont="1" applyBorder="1" applyAlignment="1">
      <alignment horizontal="center"/>
    </xf>
    <xf numFmtId="49" fontId="1" fillId="0" borderId="4" xfId="1" applyNumberFormat="1" applyFont="1" applyBorder="1" applyAlignment="1">
      <alignment horizontal="center"/>
    </xf>
    <xf numFmtId="49" fontId="1" fillId="0" borderId="13" xfId="1" applyNumberFormat="1" applyFont="1" applyBorder="1" applyAlignment="1">
      <alignment horizontal="left"/>
    </xf>
    <xf numFmtId="49" fontId="1" fillId="0" borderId="14" xfId="1" applyNumberFormat="1" applyFont="1" applyBorder="1" applyAlignment="1">
      <alignment horizontal="left"/>
    </xf>
    <xf numFmtId="4" fontId="1" fillId="0" borderId="20" xfId="1" applyNumberFormat="1" applyFont="1" applyBorder="1" applyAlignment="1">
      <alignment horizontal="left" wrapText="1"/>
    </xf>
    <xf numFmtId="4" fontId="1" fillId="0" borderId="21" xfId="1" applyNumberFormat="1" applyFont="1" applyBorder="1" applyAlignment="1">
      <alignment horizontal="left" wrapText="1"/>
    </xf>
    <xf numFmtId="4" fontId="1" fillId="0" borderId="15" xfId="1" applyNumberFormat="1" applyFont="1" applyBorder="1" applyAlignment="1">
      <alignment horizontal="left"/>
    </xf>
    <xf numFmtId="4" fontId="1" fillId="0" borderId="18" xfId="1" applyNumberFormat="1" applyFont="1" applyBorder="1" applyAlignment="1">
      <alignment horizontal="left"/>
    </xf>
    <xf numFmtId="4" fontId="1" fillId="0" borderId="19" xfId="1" applyNumberFormat="1" applyFont="1" applyBorder="1" applyAlignment="1">
      <alignment horizontal="left"/>
    </xf>
    <xf numFmtId="49" fontId="1" fillId="0" borderId="15" xfId="1" applyNumberFormat="1" applyFont="1" applyBorder="1" applyAlignment="1">
      <alignment horizontal="left"/>
    </xf>
    <xf numFmtId="49" fontId="1" fillId="0" borderId="16" xfId="1" applyNumberFormat="1" applyFont="1" applyBorder="1" applyAlignment="1">
      <alignment horizontal="center"/>
    </xf>
    <xf numFmtId="49" fontId="1" fillId="0" borderId="17" xfId="1" applyNumberFormat="1" applyFont="1" applyBorder="1" applyAlignment="1">
      <alignment horizontal="center"/>
    </xf>
    <xf numFmtId="167" fontId="1" fillId="0" borderId="10" xfId="1" applyNumberFormat="1" applyFont="1" applyBorder="1" applyAlignment="1">
      <alignment horizontal="center" vertical="center"/>
    </xf>
    <xf numFmtId="167" fontId="1" fillId="0" borderId="11" xfId="1" applyNumberFormat="1" applyFont="1" applyBorder="1" applyAlignment="1">
      <alignment horizontal="center" vertical="center"/>
    </xf>
    <xf numFmtId="49" fontId="2" fillId="0" borderId="13" xfId="1" applyNumberFormat="1" applyFont="1" applyBorder="1" applyAlignment="1">
      <alignment horizontal="center"/>
    </xf>
    <xf numFmtId="49" fontId="2" fillId="0" borderId="22" xfId="1" applyNumberFormat="1" applyFont="1" applyBorder="1" applyAlignment="1">
      <alignment horizontal="center"/>
    </xf>
    <xf numFmtId="49" fontId="1" fillId="0" borderId="15" xfId="1" applyNumberFormat="1" applyFont="1" applyBorder="1" applyAlignment="1">
      <alignment horizontal="center"/>
    </xf>
    <xf numFmtId="49" fontId="1" fillId="0" borderId="19" xfId="1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6"/>
  <sheetViews>
    <sheetView zoomScaleNormal="100" workbookViewId="0">
      <selection activeCell="H132" sqref="H132"/>
    </sheetView>
  </sheetViews>
  <sheetFormatPr baseColWidth="10" defaultColWidth="11.42578125" defaultRowHeight="12" x14ac:dyDescent="0.2"/>
  <cols>
    <col min="1" max="1" width="5.7109375" style="2" customWidth="1"/>
    <col min="2" max="2" width="6.7109375" style="2" customWidth="1"/>
    <col min="3" max="3" width="12.7109375" style="2" customWidth="1"/>
    <col min="4" max="4" width="50.7109375" style="2" customWidth="1"/>
    <col min="5" max="5" width="8.7109375" style="2" customWidth="1"/>
    <col min="6" max="7" width="12.7109375" style="2" customWidth="1"/>
    <col min="8" max="8" width="16.140625" style="2" customWidth="1"/>
    <col min="9" max="16384" width="11.42578125" style="2"/>
  </cols>
  <sheetData>
    <row r="1" spans="1:8" x14ac:dyDescent="0.2">
      <c r="A1" s="3"/>
      <c r="B1" s="3"/>
      <c r="C1" s="3"/>
      <c r="D1" s="3"/>
      <c r="E1" s="3"/>
      <c r="F1" s="3"/>
      <c r="G1" s="3"/>
      <c r="H1" s="3"/>
    </row>
    <row r="2" spans="1:8" x14ac:dyDescent="0.2">
      <c r="A2" s="4"/>
      <c r="B2" s="4"/>
      <c r="C2" s="4"/>
      <c r="D2" s="5"/>
      <c r="E2" s="5"/>
      <c r="F2" s="5"/>
      <c r="G2" s="5"/>
      <c r="H2" s="5"/>
    </row>
    <row r="3" spans="1:8" ht="15.6" customHeight="1" x14ac:dyDescent="0.2">
      <c r="A3" s="95" t="s">
        <v>494</v>
      </c>
      <c r="B3" s="95"/>
      <c r="C3" s="95"/>
      <c r="D3" s="95"/>
      <c r="E3" s="95"/>
      <c r="F3" s="95"/>
      <c r="G3" s="95"/>
      <c r="H3" s="95"/>
    </row>
    <row r="4" spans="1:8" ht="29.45" customHeight="1" x14ac:dyDescent="0.2">
      <c r="A4" s="96"/>
      <c r="B4" s="96"/>
      <c r="C4" s="96"/>
      <c r="D4" s="96"/>
      <c r="E4" s="96"/>
      <c r="F4" s="96"/>
      <c r="G4" s="96"/>
      <c r="H4" s="96"/>
    </row>
    <row r="5" spans="1:8" x14ac:dyDescent="0.2">
      <c r="A5" s="79" t="s">
        <v>0</v>
      </c>
      <c r="B5" s="79" t="s">
        <v>1</v>
      </c>
      <c r="C5" s="79" t="s">
        <v>2</v>
      </c>
      <c r="D5" s="79" t="s">
        <v>3</v>
      </c>
      <c r="E5" s="79" t="s">
        <v>4</v>
      </c>
      <c r="F5" s="80" t="s">
        <v>5</v>
      </c>
      <c r="G5" s="80" t="s">
        <v>6</v>
      </c>
      <c r="H5" s="80" t="s">
        <v>7</v>
      </c>
    </row>
    <row r="6" spans="1:8" s="1" customFormat="1" ht="36" x14ac:dyDescent="0.2">
      <c r="A6" s="6" t="s">
        <v>8</v>
      </c>
      <c r="B6" s="6" t="s">
        <v>9</v>
      </c>
      <c r="C6" s="6" t="s">
        <v>8</v>
      </c>
      <c r="D6" s="7" t="s">
        <v>10</v>
      </c>
      <c r="E6" s="8" t="s">
        <v>8</v>
      </c>
      <c r="F6" s="9" t="s">
        <v>8</v>
      </c>
      <c r="G6" s="9" t="s">
        <v>8</v>
      </c>
      <c r="H6" s="10">
        <f>+H7+H16+H23+H64+H94+H108+H112+H125</f>
        <v>7479439.7124600001</v>
      </c>
    </row>
    <row r="7" spans="1:8" s="1" customFormat="1" x14ac:dyDescent="0.2">
      <c r="A7" s="81" t="s">
        <v>8</v>
      </c>
      <c r="B7" s="81" t="s">
        <v>11</v>
      </c>
      <c r="C7" s="81" t="s">
        <v>8</v>
      </c>
      <c r="D7" s="82" t="s">
        <v>12</v>
      </c>
      <c r="E7" s="83" t="s">
        <v>8</v>
      </c>
      <c r="F7" s="84" t="s">
        <v>8</v>
      </c>
      <c r="G7" s="84" t="s">
        <v>8</v>
      </c>
      <c r="H7" s="85">
        <f>SUM(H8:H15)</f>
        <v>1731974.0687600002</v>
      </c>
    </row>
    <row r="8" spans="1:8" x14ac:dyDescent="0.2">
      <c r="A8" s="11">
        <v>1</v>
      </c>
      <c r="B8" s="11" t="s">
        <v>13</v>
      </c>
      <c r="C8" s="11" t="s">
        <v>14</v>
      </c>
      <c r="D8" s="12" t="s">
        <v>15</v>
      </c>
      <c r="E8" s="13" t="s">
        <v>16</v>
      </c>
      <c r="F8" s="14">
        <v>8</v>
      </c>
      <c r="G8" s="14">
        <v>164.41</v>
      </c>
      <c r="H8" s="15">
        <f>+G8*F8</f>
        <v>1315.28</v>
      </c>
    </row>
    <row r="9" spans="1:8" ht="24" x14ac:dyDescent="0.2">
      <c r="A9" s="11">
        <v>2</v>
      </c>
      <c r="B9" s="11" t="s">
        <v>17</v>
      </c>
      <c r="C9" s="11" t="s">
        <v>18</v>
      </c>
      <c r="D9" s="12" t="s">
        <v>19</v>
      </c>
      <c r="E9" s="13" t="s">
        <v>20</v>
      </c>
      <c r="F9" s="14">
        <v>23452.959999999999</v>
      </c>
      <c r="G9" s="14">
        <v>1.46</v>
      </c>
      <c r="H9" s="15">
        <f>+G9*F9</f>
        <v>34241.321599999996</v>
      </c>
    </row>
    <row r="10" spans="1:8" x14ac:dyDescent="0.2">
      <c r="A10" s="11">
        <v>3</v>
      </c>
      <c r="B10" s="11" t="s">
        <v>21</v>
      </c>
      <c r="C10" s="11" t="s">
        <v>8</v>
      </c>
      <c r="D10" s="12" t="s">
        <v>22</v>
      </c>
      <c r="E10" s="13" t="s">
        <v>20</v>
      </c>
      <c r="F10" s="14">
        <v>3517.94</v>
      </c>
      <c r="G10" s="14">
        <v>1.49</v>
      </c>
      <c r="H10" s="15">
        <f t="shared" ref="H10:H22" si="0">+G10*F10</f>
        <v>5241.7305999999999</v>
      </c>
    </row>
    <row r="11" spans="1:8" ht="24" x14ac:dyDescent="0.2">
      <c r="A11" s="11">
        <v>4</v>
      </c>
      <c r="B11" s="11" t="s">
        <v>23</v>
      </c>
      <c r="C11" s="11" t="s">
        <v>24</v>
      </c>
      <c r="D11" s="12" t="s">
        <v>25</v>
      </c>
      <c r="E11" s="13" t="s">
        <v>20</v>
      </c>
      <c r="F11" s="14">
        <v>7035.8879999999999</v>
      </c>
      <c r="G11" s="14">
        <v>8.15</v>
      </c>
      <c r="H11" s="15">
        <f t="shared" si="0"/>
        <v>57342.487200000003</v>
      </c>
    </row>
    <row r="12" spans="1:8" x14ac:dyDescent="0.2">
      <c r="A12" s="11">
        <v>5</v>
      </c>
      <c r="B12" s="11" t="s">
        <v>26</v>
      </c>
      <c r="C12" s="11" t="s">
        <v>27</v>
      </c>
      <c r="D12" s="12" t="s">
        <v>28</v>
      </c>
      <c r="E12" s="13" t="s">
        <v>20</v>
      </c>
      <c r="F12" s="14">
        <v>30607.598999999998</v>
      </c>
      <c r="G12" s="14">
        <v>5.84</v>
      </c>
      <c r="H12" s="15">
        <f t="shared" si="0"/>
        <v>178748.37815999999</v>
      </c>
    </row>
    <row r="13" spans="1:8" ht="24" x14ac:dyDescent="0.2">
      <c r="A13" s="11">
        <v>6</v>
      </c>
      <c r="B13" s="11" t="s">
        <v>29</v>
      </c>
      <c r="C13" s="11" t="s">
        <v>30</v>
      </c>
      <c r="D13" s="12" t="s">
        <v>31</v>
      </c>
      <c r="E13" s="13" t="s">
        <v>32</v>
      </c>
      <c r="F13" s="14">
        <v>2601645.915</v>
      </c>
      <c r="G13" s="14">
        <v>0.32</v>
      </c>
      <c r="H13" s="15">
        <f t="shared" si="0"/>
        <v>832526.69280000008</v>
      </c>
    </row>
    <row r="14" spans="1:8" x14ac:dyDescent="0.2">
      <c r="A14" s="11">
        <v>7</v>
      </c>
      <c r="B14" s="11" t="s">
        <v>33</v>
      </c>
      <c r="C14" s="11" t="s">
        <v>8</v>
      </c>
      <c r="D14" s="12" t="s">
        <v>34</v>
      </c>
      <c r="E14" s="13" t="s">
        <v>35</v>
      </c>
      <c r="F14" s="14">
        <v>307110</v>
      </c>
      <c r="G14" s="14">
        <v>1.9</v>
      </c>
      <c r="H14" s="15">
        <f t="shared" si="0"/>
        <v>583509</v>
      </c>
    </row>
    <row r="15" spans="1:8" x14ac:dyDescent="0.2">
      <c r="A15" s="11">
        <v>8</v>
      </c>
      <c r="B15" s="11" t="s">
        <v>36</v>
      </c>
      <c r="C15" s="11" t="s">
        <v>37</v>
      </c>
      <c r="D15" s="12" t="s">
        <v>38</v>
      </c>
      <c r="E15" s="13" t="s">
        <v>20</v>
      </c>
      <c r="F15" s="14">
        <v>17589.72</v>
      </c>
      <c r="G15" s="14">
        <v>2.2200000000000002</v>
      </c>
      <c r="H15" s="15">
        <f t="shared" si="0"/>
        <v>39049.178400000004</v>
      </c>
    </row>
    <row r="16" spans="1:8" s="1" customFormat="1" x14ac:dyDescent="0.2">
      <c r="A16" s="81" t="s">
        <v>8</v>
      </c>
      <c r="B16" s="81" t="s">
        <v>39</v>
      </c>
      <c r="C16" s="81" t="s">
        <v>8</v>
      </c>
      <c r="D16" s="82" t="s">
        <v>40</v>
      </c>
      <c r="E16" s="83" t="s">
        <v>8</v>
      </c>
      <c r="F16" s="84" t="s">
        <v>8</v>
      </c>
      <c r="G16" s="84" t="s">
        <v>8</v>
      </c>
      <c r="H16" s="85">
        <f>SUM(H17:H22)</f>
        <v>2415748.6772000003</v>
      </c>
    </row>
    <row r="17" spans="1:8" ht="36" x14ac:dyDescent="0.2">
      <c r="A17" s="11">
        <v>9</v>
      </c>
      <c r="B17" s="11" t="s">
        <v>41</v>
      </c>
      <c r="C17" s="11" t="s">
        <v>8</v>
      </c>
      <c r="D17" s="12" t="s">
        <v>42</v>
      </c>
      <c r="E17" s="13" t="s">
        <v>35</v>
      </c>
      <c r="F17" s="14">
        <v>91806.12</v>
      </c>
      <c r="G17" s="14">
        <v>8.92</v>
      </c>
      <c r="H17" s="15">
        <f t="shared" si="0"/>
        <v>818910.59039999999</v>
      </c>
    </row>
    <row r="18" spans="1:8" x14ac:dyDescent="0.2">
      <c r="A18" s="11">
        <v>10</v>
      </c>
      <c r="B18" s="11" t="s">
        <v>43</v>
      </c>
      <c r="C18" s="11" t="s">
        <v>44</v>
      </c>
      <c r="D18" s="12" t="s">
        <v>45</v>
      </c>
      <c r="E18" s="13" t="s">
        <v>35</v>
      </c>
      <c r="F18" s="14">
        <v>49420</v>
      </c>
      <c r="G18" s="14">
        <v>1.58</v>
      </c>
      <c r="H18" s="15">
        <f t="shared" si="0"/>
        <v>78083.600000000006</v>
      </c>
    </row>
    <row r="19" spans="1:8" ht="24" x14ac:dyDescent="0.2">
      <c r="A19" s="11">
        <v>11</v>
      </c>
      <c r="B19" s="11" t="s">
        <v>46</v>
      </c>
      <c r="C19" s="11" t="s">
        <v>47</v>
      </c>
      <c r="D19" s="12" t="s">
        <v>48</v>
      </c>
      <c r="E19" s="13" t="s">
        <v>32</v>
      </c>
      <c r="F19" s="14">
        <v>527885.18999999994</v>
      </c>
      <c r="G19" s="14">
        <v>0.32</v>
      </c>
      <c r="H19" s="15">
        <f t="shared" si="0"/>
        <v>168923.26079999999</v>
      </c>
    </row>
    <row r="20" spans="1:8" ht="24" x14ac:dyDescent="0.2">
      <c r="A20" s="11">
        <v>12</v>
      </c>
      <c r="B20" s="11" t="s">
        <v>49</v>
      </c>
      <c r="C20" s="11" t="s">
        <v>8</v>
      </c>
      <c r="D20" s="12" t="s">
        <v>50</v>
      </c>
      <c r="E20" s="13" t="s">
        <v>35</v>
      </c>
      <c r="F20" s="14">
        <v>91806.12</v>
      </c>
      <c r="G20" s="14">
        <v>0.87</v>
      </c>
      <c r="H20" s="15">
        <f t="shared" si="0"/>
        <v>79871.324399999998</v>
      </c>
    </row>
    <row r="21" spans="1:8" ht="24" x14ac:dyDescent="0.2">
      <c r="A21" s="11">
        <v>13</v>
      </c>
      <c r="B21" s="11" t="s">
        <v>51</v>
      </c>
      <c r="C21" s="11" t="s">
        <v>52</v>
      </c>
      <c r="D21" s="12" t="s">
        <v>53</v>
      </c>
      <c r="E21" s="13" t="s">
        <v>20</v>
      </c>
      <c r="F21" s="14">
        <v>15160.08</v>
      </c>
      <c r="G21" s="14">
        <v>56.57</v>
      </c>
      <c r="H21" s="15">
        <f t="shared" si="0"/>
        <v>857605.72560000001</v>
      </c>
    </row>
    <row r="22" spans="1:8" ht="24" x14ac:dyDescent="0.2">
      <c r="A22" s="11">
        <v>14</v>
      </c>
      <c r="B22" s="11" t="s">
        <v>54</v>
      </c>
      <c r="C22" s="11" t="s">
        <v>47</v>
      </c>
      <c r="D22" s="12" t="s">
        <v>48</v>
      </c>
      <c r="E22" s="13" t="s">
        <v>32</v>
      </c>
      <c r="F22" s="14">
        <v>1288606.8</v>
      </c>
      <c r="G22" s="14">
        <v>0.32</v>
      </c>
      <c r="H22" s="15">
        <f t="shared" si="0"/>
        <v>412354.17600000004</v>
      </c>
    </row>
    <row r="23" spans="1:8" s="1" customFormat="1" x14ac:dyDescent="0.2">
      <c r="A23" s="81" t="s">
        <v>8</v>
      </c>
      <c r="B23" s="81" t="s">
        <v>55</v>
      </c>
      <c r="C23" s="81" t="s">
        <v>8</v>
      </c>
      <c r="D23" s="82" t="s">
        <v>56</v>
      </c>
      <c r="E23" s="83" t="s">
        <v>8</v>
      </c>
      <c r="F23" s="84" t="s">
        <v>8</v>
      </c>
      <c r="G23" s="84" t="s">
        <v>8</v>
      </c>
      <c r="H23" s="85">
        <f>+H24+H26+H39+H47+H60</f>
        <v>1776214.8139</v>
      </c>
    </row>
    <row r="24" spans="1:8" s="1" customFormat="1" x14ac:dyDescent="0.2">
      <c r="A24" s="86" t="s">
        <v>8</v>
      </c>
      <c r="B24" s="86" t="s">
        <v>57</v>
      </c>
      <c r="C24" s="86" t="s">
        <v>8</v>
      </c>
      <c r="D24" s="87" t="s">
        <v>58</v>
      </c>
      <c r="E24" s="88" t="s">
        <v>8</v>
      </c>
      <c r="F24" s="89" t="s">
        <v>8</v>
      </c>
      <c r="G24" s="89" t="s">
        <v>8</v>
      </c>
      <c r="H24" s="90">
        <f>SUM(H25)</f>
        <v>19.729199999999999</v>
      </c>
    </row>
    <row r="25" spans="1:8" x14ac:dyDescent="0.2">
      <c r="A25" s="11">
        <v>15</v>
      </c>
      <c r="B25" s="11" t="s">
        <v>59</v>
      </c>
      <c r="C25" s="11" t="s">
        <v>14</v>
      </c>
      <c r="D25" s="12" t="s">
        <v>15</v>
      </c>
      <c r="E25" s="13" t="s">
        <v>16</v>
      </c>
      <c r="F25" s="14">
        <v>0.12</v>
      </c>
      <c r="G25" s="14">
        <v>164.41</v>
      </c>
      <c r="H25" s="15">
        <f t="shared" ref="H25" si="1">+G25*F25</f>
        <v>19.729199999999999</v>
      </c>
    </row>
    <row r="26" spans="1:8" s="1" customFormat="1" x14ac:dyDescent="0.2">
      <c r="A26" s="86" t="s">
        <v>8</v>
      </c>
      <c r="B26" s="86" t="s">
        <v>60</v>
      </c>
      <c r="C26" s="86" t="s">
        <v>8</v>
      </c>
      <c r="D26" s="87" t="s">
        <v>61</v>
      </c>
      <c r="E26" s="88" t="s">
        <v>8</v>
      </c>
      <c r="F26" s="89" t="s">
        <v>8</v>
      </c>
      <c r="G26" s="89" t="s">
        <v>8</v>
      </c>
      <c r="H26" s="90">
        <f>SUM(H27:H38)</f>
        <v>1440164.9697</v>
      </c>
    </row>
    <row r="27" spans="1:8" x14ac:dyDescent="0.2">
      <c r="A27" s="11">
        <v>16</v>
      </c>
      <c r="B27" s="11" t="s">
        <v>62</v>
      </c>
      <c r="C27" s="11" t="s">
        <v>8</v>
      </c>
      <c r="D27" s="12" t="s">
        <v>22</v>
      </c>
      <c r="E27" s="13" t="s">
        <v>20</v>
      </c>
      <c r="F27" s="14">
        <v>2741.9</v>
      </c>
      <c r="G27" s="14">
        <v>1.49</v>
      </c>
      <c r="H27" s="15">
        <f t="shared" ref="H27:H63" si="2">+G27*F27</f>
        <v>4085.431</v>
      </c>
    </row>
    <row r="28" spans="1:8" ht="24" x14ac:dyDescent="0.2">
      <c r="A28" s="11">
        <v>17</v>
      </c>
      <c r="B28" s="11" t="s">
        <v>63</v>
      </c>
      <c r="C28" s="11" t="s">
        <v>24</v>
      </c>
      <c r="D28" s="12" t="s">
        <v>25</v>
      </c>
      <c r="E28" s="13" t="s">
        <v>20</v>
      </c>
      <c r="F28" s="14">
        <v>2741.9</v>
      </c>
      <c r="G28" s="14">
        <v>8.15</v>
      </c>
      <c r="H28" s="15">
        <f t="shared" si="2"/>
        <v>22346.485000000001</v>
      </c>
    </row>
    <row r="29" spans="1:8" x14ac:dyDescent="0.2">
      <c r="A29" s="11">
        <v>18</v>
      </c>
      <c r="B29" s="11" t="s">
        <v>64</v>
      </c>
      <c r="C29" s="11" t="s">
        <v>27</v>
      </c>
      <c r="D29" s="12" t="s">
        <v>28</v>
      </c>
      <c r="E29" s="13" t="s">
        <v>20</v>
      </c>
      <c r="F29" s="14">
        <v>1728</v>
      </c>
      <c r="G29" s="14">
        <v>5.84</v>
      </c>
      <c r="H29" s="15">
        <f t="shared" si="2"/>
        <v>10091.52</v>
      </c>
    </row>
    <row r="30" spans="1:8" ht="24" x14ac:dyDescent="0.2">
      <c r="A30" s="11">
        <v>19</v>
      </c>
      <c r="B30" s="11" t="s">
        <v>65</v>
      </c>
      <c r="C30" s="11" t="s">
        <v>30</v>
      </c>
      <c r="D30" s="12" t="s">
        <v>31</v>
      </c>
      <c r="E30" s="13" t="s">
        <v>32</v>
      </c>
      <c r="F30" s="14">
        <v>146880</v>
      </c>
      <c r="G30" s="14">
        <v>0.32</v>
      </c>
      <c r="H30" s="15">
        <f t="shared" si="2"/>
        <v>47001.599999999999</v>
      </c>
    </row>
    <row r="31" spans="1:8" ht="24" x14ac:dyDescent="0.2">
      <c r="A31" s="11">
        <v>20</v>
      </c>
      <c r="B31" s="11" t="s">
        <v>66</v>
      </c>
      <c r="C31" s="11" t="s">
        <v>67</v>
      </c>
      <c r="D31" s="12" t="s">
        <v>68</v>
      </c>
      <c r="E31" s="13" t="s">
        <v>20</v>
      </c>
      <c r="F31" s="14">
        <v>782.32</v>
      </c>
      <c r="G31" s="14">
        <v>299.64999999999998</v>
      </c>
      <c r="H31" s="15">
        <f t="shared" si="2"/>
        <v>234422.18799999999</v>
      </c>
    </row>
    <row r="32" spans="1:8" x14ac:dyDescent="0.2">
      <c r="A32" s="11">
        <v>21</v>
      </c>
      <c r="B32" s="11" t="s">
        <v>69</v>
      </c>
      <c r="C32" s="11" t="s">
        <v>70</v>
      </c>
      <c r="D32" s="12" t="s">
        <v>71</v>
      </c>
      <c r="E32" s="13" t="s">
        <v>72</v>
      </c>
      <c r="F32" s="14">
        <v>112621.4</v>
      </c>
      <c r="G32" s="14">
        <v>2.75</v>
      </c>
      <c r="H32" s="15">
        <f t="shared" si="2"/>
        <v>309708.84999999998</v>
      </c>
    </row>
    <row r="33" spans="1:8" ht="24" x14ac:dyDescent="0.2">
      <c r="A33" s="11">
        <v>22</v>
      </c>
      <c r="B33" s="11" t="s">
        <v>73</v>
      </c>
      <c r="C33" s="11" t="s">
        <v>74</v>
      </c>
      <c r="D33" s="12" t="s">
        <v>75</v>
      </c>
      <c r="E33" s="13" t="s">
        <v>20</v>
      </c>
      <c r="F33" s="14">
        <v>36.46</v>
      </c>
      <c r="G33" s="14">
        <v>142.19</v>
      </c>
      <c r="H33" s="15">
        <f t="shared" si="2"/>
        <v>5184.2474000000002</v>
      </c>
    </row>
    <row r="34" spans="1:8" ht="24" x14ac:dyDescent="0.2">
      <c r="A34" s="11">
        <v>23</v>
      </c>
      <c r="B34" s="11" t="s">
        <v>76</v>
      </c>
      <c r="C34" s="11" t="s">
        <v>77</v>
      </c>
      <c r="D34" s="12" t="s">
        <v>78</v>
      </c>
      <c r="E34" s="13" t="s">
        <v>79</v>
      </c>
      <c r="F34" s="14">
        <v>540</v>
      </c>
      <c r="G34" s="14">
        <v>918.13</v>
      </c>
      <c r="H34" s="15">
        <f t="shared" si="2"/>
        <v>495790.2</v>
      </c>
    </row>
    <row r="35" spans="1:8" ht="24" x14ac:dyDescent="0.2">
      <c r="A35" s="11">
        <v>24</v>
      </c>
      <c r="B35" s="11" t="s">
        <v>80</v>
      </c>
      <c r="C35" s="11" t="s">
        <v>81</v>
      </c>
      <c r="D35" s="12" t="s">
        <v>82</v>
      </c>
      <c r="E35" s="13" t="s">
        <v>79</v>
      </c>
      <c r="F35" s="14">
        <v>540</v>
      </c>
      <c r="G35" s="14">
        <v>560.9</v>
      </c>
      <c r="H35" s="15">
        <f t="shared" si="2"/>
        <v>302886</v>
      </c>
    </row>
    <row r="36" spans="1:8" ht="24" x14ac:dyDescent="0.2">
      <c r="A36" s="11">
        <v>25</v>
      </c>
      <c r="B36" s="11" t="s">
        <v>83</v>
      </c>
      <c r="C36" s="11" t="s">
        <v>8</v>
      </c>
      <c r="D36" s="12" t="s">
        <v>84</v>
      </c>
      <c r="E36" s="13" t="s">
        <v>20</v>
      </c>
      <c r="F36" s="14">
        <v>95.46</v>
      </c>
      <c r="G36" s="14">
        <v>30.76</v>
      </c>
      <c r="H36" s="15">
        <f t="shared" si="2"/>
        <v>2936.3496</v>
      </c>
    </row>
    <row r="37" spans="1:8" ht="24" x14ac:dyDescent="0.2">
      <c r="A37" s="11">
        <v>26</v>
      </c>
      <c r="B37" s="11" t="s">
        <v>85</v>
      </c>
      <c r="C37" s="11" t="s">
        <v>86</v>
      </c>
      <c r="D37" s="12" t="s">
        <v>87</v>
      </c>
      <c r="E37" s="13" t="s">
        <v>35</v>
      </c>
      <c r="F37" s="14">
        <v>1660.11</v>
      </c>
      <c r="G37" s="14">
        <v>3.17</v>
      </c>
      <c r="H37" s="15">
        <f t="shared" si="2"/>
        <v>5262.5486999999994</v>
      </c>
    </row>
    <row r="38" spans="1:8" ht="24" x14ac:dyDescent="0.2">
      <c r="A38" s="11">
        <v>27</v>
      </c>
      <c r="B38" s="11" t="s">
        <v>88</v>
      </c>
      <c r="C38" s="11" t="s">
        <v>89</v>
      </c>
      <c r="D38" s="12" t="s">
        <v>90</v>
      </c>
      <c r="E38" s="13" t="s">
        <v>79</v>
      </c>
      <c r="F38" s="14">
        <v>67.5</v>
      </c>
      <c r="G38" s="14">
        <v>6.66</v>
      </c>
      <c r="H38" s="15">
        <f t="shared" si="2"/>
        <v>449.55</v>
      </c>
    </row>
    <row r="39" spans="1:8" s="1" customFormat="1" x14ac:dyDescent="0.2">
      <c r="A39" s="86" t="s">
        <v>8</v>
      </c>
      <c r="B39" s="86" t="s">
        <v>91</v>
      </c>
      <c r="C39" s="86" t="s">
        <v>8</v>
      </c>
      <c r="D39" s="87" t="s">
        <v>92</v>
      </c>
      <c r="E39" s="88" t="s">
        <v>8</v>
      </c>
      <c r="F39" s="89" t="s">
        <v>8</v>
      </c>
      <c r="G39" s="89" t="s">
        <v>8</v>
      </c>
      <c r="H39" s="90">
        <f>SUM(H40:H46)</f>
        <v>118869.61269999998</v>
      </c>
    </row>
    <row r="40" spans="1:8" x14ac:dyDescent="0.2">
      <c r="A40" s="11">
        <v>28</v>
      </c>
      <c r="B40" s="11" t="s">
        <v>93</v>
      </c>
      <c r="C40" s="11" t="s">
        <v>27</v>
      </c>
      <c r="D40" s="12" t="s">
        <v>28</v>
      </c>
      <c r="E40" s="13" t="s">
        <v>20</v>
      </c>
      <c r="F40" s="14">
        <v>2245</v>
      </c>
      <c r="G40" s="14">
        <v>5.84</v>
      </c>
      <c r="H40" s="15">
        <f t="shared" si="2"/>
        <v>13110.8</v>
      </c>
    </row>
    <row r="41" spans="1:8" ht="24" x14ac:dyDescent="0.2">
      <c r="A41" s="11">
        <v>29</v>
      </c>
      <c r="B41" s="11" t="s">
        <v>94</v>
      </c>
      <c r="C41" s="11" t="s">
        <v>30</v>
      </c>
      <c r="D41" s="12" t="s">
        <v>31</v>
      </c>
      <c r="E41" s="13" t="s">
        <v>32</v>
      </c>
      <c r="F41" s="14">
        <v>190825</v>
      </c>
      <c r="G41" s="14">
        <v>0.32</v>
      </c>
      <c r="H41" s="15">
        <f t="shared" si="2"/>
        <v>61064</v>
      </c>
    </row>
    <row r="42" spans="1:8" ht="24" x14ac:dyDescent="0.2">
      <c r="A42" s="11">
        <v>30</v>
      </c>
      <c r="B42" s="11" t="s">
        <v>95</v>
      </c>
      <c r="C42" s="11" t="s">
        <v>96</v>
      </c>
      <c r="D42" s="12" t="s">
        <v>97</v>
      </c>
      <c r="E42" s="13" t="s">
        <v>20</v>
      </c>
      <c r="F42" s="14">
        <v>38.61</v>
      </c>
      <c r="G42" s="14">
        <v>287.57</v>
      </c>
      <c r="H42" s="15">
        <f t="shared" si="2"/>
        <v>11103.0777</v>
      </c>
    </row>
    <row r="43" spans="1:8" x14ac:dyDescent="0.2">
      <c r="A43" s="11">
        <v>31</v>
      </c>
      <c r="B43" s="11" t="s">
        <v>98</v>
      </c>
      <c r="C43" s="11" t="s">
        <v>70</v>
      </c>
      <c r="D43" s="12" t="s">
        <v>71</v>
      </c>
      <c r="E43" s="13" t="s">
        <v>72</v>
      </c>
      <c r="F43" s="14">
        <v>11873.46</v>
      </c>
      <c r="G43" s="14">
        <v>2.75</v>
      </c>
      <c r="H43" s="15">
        <f t="shared" si="2"/>
        <v>32652.014999999999</v>
      </c>
    </row>
    <row r="44" spans="1:8" ht="24" x14ac:dyDescent="0.2">
      <c r="A44" s="11">
        <v>32</v>
      </c>
      <c r="B44" s="11" t="s">
        <v>99</v>
      </c>
      <c r="C44" s="11" t="s">
        <v>100</v>
      </c>
      <c r="D44" s="12" t="s">
        <v>101</v>
      </c>
      <c r="E44" s="13" t="s">
        <v>35</v>
      </c>
      <c r="F44" s="14">
        <v>98.4</v>
      </c>
      <c r="G44" s="14">
        <v>7.32</v>
      </c>
      <c r="H44" s="15">
        <f t="shared" si="2"/>
        <v>720.28800000000012</v>
      </c>
    </row>
    <row r="45" spans="1:8" ht="24" x14ac:dyDescent="0.2">
      <c r="A45" s="11">
        <v>33</v>
      </c>
      <c r="B45" s="11" t="s">
        <v>102</v>
      </c>
      <c r="C45" s="11" t="s">
        <v>47</v>
      </c>
      <c r="D45" s="12" t="s">
        <v>48</v>
      </c>
      <c r="E45" s="13" t="s">
        <v>32</v>
      </c>
      <c r="F45" s="14">
        <v>418.2</v>
      </c>
      <c r="G45" s="14">
        <v>0.32</v>
      </c>
      <c r="H45" s="15">
        <f t="shared" si="2"/>
        <v>133.82400000000001</v>
      </c>
    </row>
    <row r="46" spans="1:8" ht="24" x14ac:dyDescent="0.2">
      <c r="A46" s="11">
        <v>34</v>
      </c>
      <c r="B46" s="11" t="s">
        <v>103</v>
      </c>
      <c r="C46" s="11" t="s">
        <v>8</v>
      </c>
      <c r="D46" s="12" t="s">
        <v>50</v>
      </c>
      <c r="E46" s="13" t="s">
        <v>35</v>
      </c>
      <c r="F46" s="14">
        <v>98.4</v>
      </c>
      <c r="G46" s="14">
        <v>0.87</v>
      </c>
      <c r="H46" s="15">
        <f t="shared" si="2"/>
        <v>85.608000000000004</v>
      </c>
    </row>
    <row r="47" spans="1:8" s="1" customFormat="1" x14ac:dyDescent="0.2">
      <c r="A47" s="86" t="s">
        <v>8</v>
      </c>
      <c r="B47" s="86" t="s">
        <v>104</v>
      </c>
      <c r="C47" s="86" t="s">
        <v>8</v>
      </c>
      <c r="D47" s="87" t="s">
        <v>105</v>
      </c>
      <c r="E47" s="88" t="s">
        <v>8</v>
      </c>
      <c r="F47" s="89" t="s">
        <v>8</v>
      </c>
      <c r="G47" s="89" t="s">
        <v>8</v>
      </c>
      <c r="H47" s="90">
        <f>SUM(H48:H59)</f>
        <v>180489.64480000001</v>
      </c>
    </row>
    <row r="48" spans="1:8" x14ac:dyDescent="0.2">
      <c r="A48" s="11">
        <v>35</v>
      </c>
      <c r="B48" s="11" t="s">
        <v>106</v>
      </c>
      <c r="C48" s="11" t="s">
        <v>8</v>
      </c>
      <c r="D48" s="12" t="s">
        <v>107</v>
      </c>
      <c r="E48" s="13" t="s">
        <v>108</v>
      </c>
      <c r="F48" s="14">
        <v>12</v>
      </c>
      <c r="G48" s="14">
        <v>207.38</v>
      </c>
      <c r="H48" s="15">
        <f t="shared" si="2"/>
        <v>2488.56</v>
      </c>
    </row>
    <row r="49" spans="1:8" x14ac:dyDescent="0.2">
      <c r="A49" s="11">
        <v>36</v>
      </c>
      <c r="B49" s="11" t="s">
        <v>109</v>
      </c>
      <c r="C49" s="11" t="s">
        <v>8</v>
      </c>
      <c r="D49" s="12" t="s">
        <v>110</v>
      </c>
      <c r="E49" s="13" t="s">
        <v>108</v>
      </c>
      <c r="F49" s="14">
        <v>14</v>
      </c>
      <c r="G49" s="14">
        <v>109.1</v>
      </c>
      <c r="H49" s="15">
        <f t="shared" si="2"/>
        <v>1527.3999999999999</v>
      </c>
    </row>
    <row r="50" spans="1:8" ht="24" x14ac:dyDescent="0.2">
      <c r="A50" s="11">
        <v>37</v>
      </c>
      <c r="B50" s="11" t="s">
        <v>111</v>
      </c>
      <c r="C50" s="11" t="s">
        <v>8</v>
      </c>
      <c r="D50" s="12" t="s">
        <v>112</v>
      </c>
      <c r="E50" s="13" t="s">
        <v>108</v>
      </c>
      <c r="F50" s="14">
        <v>7</v>
      </c>
      <c r="G50" s="14">
        <v>8963.1200000000008</v>
      </c>
      <c r="H50" s="15">
        <f t="shared" si="2"/>
        <v>62741.840000000004</v>
      </c>
    </row>
    <row r="51" spans="1:8" x14ac:dyDescent="0.2">
      <c r="A51" s="11">
        <v>38</v>
      </c>
      <c r="B51" s="11" t="s">
        <v>113</v>
      </c>
      <c r="C51" s="11" t="s">
        <v>70</v>
      </c>
      <c r="D51" s="12" t="s">
        <v>71</v>
      </c>
      <c r="E51" s="13" t="s">
        <v>72</v>
      </c>
      <c r="F51" s="14">
        <v>20372.79</v>
      </c>
      <c r="G51" s="14">
        <v>2.75</v>
      </c>
      <c r="H51" s="15">
        <f t="shared" si="2"/>
        <v>56025.172500000001</v>
      </c>
    </row>
    <row r="52" spans="1:8" ht="24" x14ac:dyDescent="0.2">
      <c r="A52" s="11">
        <v>39</v>
      </c>
      <c r="B52" s="11" t="s">
        <v>114</v>
      </c>
      <c r="C52" s="11" t="s">
        <v>96</v>
      </c>
      <c r="D52" s="12" t="s">
        <v>97</v>
      </c>
      <c r="E52" s="13" t="s">
        <v>20</v>
      </c>
      <c r="F52" s="14">
        <v>112.88</v>
      </c>
      <c r="G52" s="14">
        <v>287.57</v>
      </c>
      <c r="H52" s="15">
        <f t="shared" si="2"/>
        <v>32460.901599999997</v>
      </c>
    </row>
    <row r="53" spans="1:8" ht="24" x14ac:dyDescent="0.2">
      <c r="A53" s="11">
        <v>40</v>
      </c>
      <c r="B53" s="11" t="s">
        <v>115</v>
      </c>
      <c r="C53" s="11" t="s">
        <v>116</v>
      </c>
      <c r="D53" s="12" t="s">
        <v>117</v>
      </c>
      <c r="E53" s="13" t="s">
        <v>79</v>
      </c>
      <c r="F53" s="14">
        <v>28.6</v>
      </c>
      <c r="G53" s="14">
        <v>291.79000000000002</v>
      </c>
      <c r="H53" s="15">
        <f t="shared" si="2"/>
        <v>8345.1940000000013</v>
      </c>
    </row>
    <row r="54" spans="1:8" ht="24" x14ac:dyDescent="0.2">
      <c r="A54" s="11">
        <v>41</v>
      </c>
      <c r="B54" s="11" t="s">
        <v>118</v>
      </c>
      <c r="C54" s="11" t="s">
        <v>8</v>
      </c>
      <c r="D54" s="12" t="s">
        <v>119</v>
      </c>
      <c r="E54" s="13" t="s">
        <v>108</v>
      </c>
      <c r="F54" s="14">
        <v>14</v>
      </c>
      <c r="G54" s="14">
        <v>261.44</v>
      </c>
      <c r="H54" s="15">
        <f t="shared" si="2"/>
        <v>3660.16</v>
      </c>
    </row>
    <row r="55" spans="1:8" x14ac:dyDescent="0.2">
      <c r="A55" s="11">
        <v>42</v>
      </c>
      <c r="B55" s="11" t="s">
        <v>120</v>
      </c>
      <c r="C55" s="11" t="s">
        <v>89</v>
      </c>
      <c r="D55" s="12" t="s">
        <v>90</v>
      </c>
      <c r="E55" s="13" t="s">
        <v>79</v>
      </c>
      <c r="F55" s="14">
        <v>16.8</v>
      </c>
      <c r="G55" s="14">
        <v>6.66</v>
      </c>
      <c r="H55" s="15">
        <f t="shared" si="2"/>
        <v>111.88800000000001</v>
      </c>
    </row>
    <row r="56" spans="1:8" ht="24" x14ac:dyDescent="0.2">
      <c r="A56" s="11">
        <v>43</v>
      </c>
      <c r="B56" s="11" t="s">
        <v>121</v>
      </c>
      <c r="C56" s="11" t="s">
        <v>100</v>
      </c>
      <c r="D56" s="12" t="s">
        <v>101</v>
      </c>
      <c r="E56" s="13" t="s">
        <v>35</v>
      </c>
      <c r="F56" s="14">
        <v>259.52999999999997</v>
      </c>
      <c r="G56" s="14">
        <v>7.32</v>
      </c>
      <c r="H56" s="15">
        <f t="shared" si="2"/>
        <v>1899.7595999999999</v>
      </c>
    </row>
    <row r="57" spans="1:8" ht="24" x14ac:dyDescent="0.2">
      <c r="A57" s="11">
        <v>44</v>
      </c>
      <c r="B57" s="11" t="s">
        <v>122</v>
      </c>
      <c r="C57" s="11" t="s">
        <v>47</v>
      </c>
      <c r="D57" s="12" t="s">
        <v>48</v>
      </c>
      <c r="E57" s="13" t="s">
        <v>32</v>
      </c>
      <c r="F57" s="14">
        <v>1103</v>
      </c>
      <c r="G57" s="14">
        <v>0.32</v>
      </c>
      <c r="H57" s="15">
        <f t="shared" si="2"/>
        <v>352.96</v>
      </c>
    </row>
    <row r="58" spans="1:8" ht="24" x14ac:dyDescent="0.2">
      <c r="A58" s="11">
        <v>45</v>
      </c>
      <c r="B58" s="11" t="s">
        <v>123</v>
      </c>
      <c r="C58" s="11" t="s">
        <v>8</v>
      </c>
      <c r="D58" s="12" t="s">
        <v>50</v>
      </c>
      <c r="E58" s="13" t="s">
        <v>35</v>
      </c>
      <c r="F58" s="14">
        <v>259.52999999999997</v>
      </c>
      <c r="G58" s="14">
        <v>0.87</v>
      </c>
      <c r="H58" s="15">
        <f t="shared" si="2"/>
        <v>225.79109999999997</v>
      </c>
    </row>
    <row r="59" spans="1:8" ht="24" x14ac:dyDescent="0.2">
      <c r="A59" s="11">
        <v>46</v>
      </c>
      <c r="B59" s="11" t="s">
        <v>124</v>
      </c>
      <c r="C59" s="11" t="s">
        <v>8</v>
      </c>
      <c r="D59" s="12" t="s">
        <v>125</v>
      </c>
      <c r="E59" s="13" t="s">
        <v>79</v>
      </c>
      <c r="F59" s="14">
        <v>58.2</v>
      </c>
      <c r="G59" s="14">
        <v>182.99</v>
      </c>
      <c r="H59" s="15">
        <f t="shared" si="2"/>
        <v>10650.018000000002</v>
      </c>
    </row>
    <row r="60" spans="1:8" s="1" customFormat="1" x14ac:dyDescent="0.2">
      <c r="A60" s="86" t="s">
        <v>8</v>
      </c>
      <c r="B60" s="86" t="s">
        <v>126</v>
      </c>
      <c r="C60" s="86" t="s">
        <v>8</v>
      </c>
      <c r="D60" s="87" t="s">
        <v>127</v>
      </c>
      <c r="E60" s="88" t="s">
        <v>8</v>
      </c>
      <c r="F60" s="89" t="s">
        <v>8</v>
      </c>
      <c r="G60" s="89" t="s">
        <v>8</v>
      </c>
      <c r="H60" s="90">
        <f>SUM(H61:H63)</f>
        <v>36670.857500000006</v>
      </c>
    </row>
    <row r="61" spans="1:8" x14ac:dyDescent="0.2">
      <c r="A61" s="11">
        <v>47</v>
      </c>
      <c r="B61" s="11" t="s">
        <v>128</v>
      </c>
      <c r="C61" s="11" t="s">
        <v>86</v>
      </c>
      <c r="D61" s="12" t="s">
        <v>87</v>
      </c>
      <c r="E61" s="13" t="s">
        <v>35</v>
      </c>
      <c r="F61" s="14">
        <v>962</v>
      </c>
      <c r="G61" s="14">
        <v>3.17</v>
      </c>
      <c r="H61" s="15">
        <f t="shared" si="2"/>
        <v>3049.54</v>
      </c>
    </row>
    <row r="62" spans="1:8" ht="24" x14ac:dyDescent="0.2">
      <c r="A62" s="11">
        <v>48</v>
      </c>
      <c r="B62" s="11" t="s">
        <v>129</v>
      </c>
      <c r="C62" s="11" t="s">
        <v>130</v>
      </c>
      <c r="D62" s="12" t="s">
        <v>131</v>
      </c>
      <c r="E62" s="13" t="s">
        <v>20</v>
      </c>
      <c r="F62" s="14">
        <v>577.19000000000005</v>
      </c>
      <c r="G62" s="14">
        <v>24.25</v>
      </c>
      <c r="H62" s="15">
        <f t="shared" si="2"/>
        <v>13996.857500000002</v>
      </c>
    </row>
    <row r="63" spans="1:8" ht="24" x14ac:dyDescent="0.2">
      <c r="A63" s="11">
        <v>49</v>
      </c>
      <c r="B63" s="11" t="s">
        <v>132</v>
      </c>
      <c r="C63" s="11" t="s">
        <v>133</v>
      </c>
      <c r="D63" s="12" t="s">
        <v>134</v>
      </c>
      <c r="E63" s="13" t="s">
        <v>32</v>
      </c>
      <c r="F63" s="14">
        <v>49061.15</v>
      </c>
      <c r="G63" s="14">
        <v>0.4</v>
      </c>
      <c r="H63" s="15">
        <f t="shared" si="2"/>
        <v>19624.460000000003</v>
      </c>
    </row>
    <row r="64" spans="1:8" s="1" customFormat="1" x14ac:dyDescent="0.2">
      <c r="A64" s="81" t="s">
        <v>8</v>
      </c>
      <c r="B64" s="81" t="s">
        <v>135</v>
      </c>
      <c r="C64" s="81" t="s">
        <v>8</v>
      </c>
      <c r="D64" s="82" t="s">
        <v>136</v>
      </c>
      <c r="E64" s="83" t="s">
        <v>8</v>
      </c>
      <c r="F64" s="84" t="s">
        <v>8</v>
      </c>
      <c r="G64" s="84" t="s">
        <v>8</v>
      </c>
      <c r="H64" s="85">
        <f>+H65+H74+H81</f>
        <v>117254.67600000001</v>
      </c>
    </row>
    <row r="65" spans="1:8" s="1" customFormat="1" x14ac:dyDescent="0.2">
      <c r="A65" s="86" t="s">
        <v>8</v>
      </c>
      <c r="B65" s="86" t="s">
        <v>137</v>
      </c>
      <c r="C65" s="86" t="s">
        <v>8</v>
      </c>
      <c r="D65" s="87" t="s">
        <v>138</v>
      </c>
      <c r="E65" s="88" t="s">
        <v>8</v>
      </c>
      <c r="F65" s="89" t="s">
        <v>8</v>
      </c>
      <c r="G65" s="89" t="s">
        <v>8</v>
      </c>
      <c r="H65" s="90">
        <f>SUM(H66:H73)</f>
        <v>28089.129999999997</v>
      </c>
    </row>
    <row r="66" spans="1:8" x14ac:dyDescent="0.2">
      <c r="A66" s="11">
        <v>50</v>
      </c>
      <c r="B66" s="11" t="s">
        <v>139</v>
      </c>
      <c r="C66" s="11" t="s">
        <v>140</v>
      </c>
      <c r="D66" s="12" t="s">
        <v>141</v>
      </c>
      <c r="E66" s="13" t="s">
        <v>108</v>
      </c>
      <c r="F66" s="14">
        <v>33</v>
      </c>
      <c r="G66" s="14">
        <v>368.59</v>
      </c>
      <c r="H66" s="15">
        <f t="shared" ref="H66:H73" si="3">+G66*F66</f>
        <v>12163.47</v>
      </c>
    </row>
    <row r="67" spans="1:8" x14ac:dyDescent="0.2">
      <c r="A67" s="11">
        <v>51</v>
      </c>
      <c r="B67" s="11" t="s">
        <v>142</v>
      </c>
      <c r="C67" s="11" t="s">
        <v>143</v>
      </c>
      <c r="D67" s="12" t="s">
        <v>144</v>
      </c>
      <c r="E67" s="13" t="s">
        <v>108</v>
      </c>
      <c r="F67" s="14">
        <v>4</v>
      </c>
      <c r="G67" s="14">
        <v>202.84</v>
      </c>
      <c r="H67" s="15">
        <f t="shared" si="3"/>
        <v>811.36</v>
      </c>
    </row>
    <row r="68" spans="1:8" x14ac:dyDescent="0.2">
      <c r="A68" s="11">
        <v>52</v>
      </c>
      <c r="B68" s="11" t="s">
        <v>145</v>
      </c>
      <c r="C68" s="11" t="s">
        <v>146</v>
      </c>
      <c r="D68" s="12" t="s">
        <v>147</v>
      </c>
      <c r="E68" s="13" t="s">
        <v>108</v>
      </c>
      <c r="F68" s="14">
        <v>18</v>
      </c>
      <c r="G68" s="14">
        <v>202.56</v>
      </c>
      <c r="H68" s="15">
        <f t="shared" si="3"/>
        <v>3646.08</v>
      </c>
    </row>
    <row r="69" spans="1:8" x14ac:dyDescent="0.2">
      <c r="A69" s="11">
        <v>53</v>
      </c>
      <c r="B69" s="11" t="s">
        <v>148</v>
      </c>
      <c r="C69" s="11" t="s">
        <v>149</v>
      </c>
      <c r="D69" s="12" t="s">
        <v>150</v>
      </c>
      <c r="E69" s="13" t="s">
        <v>108</v>
      </c>
      <c r="F69" s="14">
        <v>6</v>
      </c>
      <c r="G69" s="14">
        <v>264.68</v>
      </c>
      <c r="H69" s="15">
        <f t="shared" si="3"/>
        <v>1588.08</v>
      </c>
    </row>
    <row r="70" spans="1:8" x14ac:dyDescent="0.2">
      <c r="A70" s="11">
        <v>54</v>
      </c>
      <c r="B70" s="11" t="s">
        <v>151</v>
      </c>
      <c r="C70" s="11" t="s">
        <v>152</v>
      </c>
      <c r="D70" s="12" t="s">
        <v>153</v>
      </c>
      <c r="E70" s="13" t="s">
        <v>108</v>
      </c>
      <c r="F70" s="14">
        <v>6</v>
      </c>
      <c r="G70" s="14">
        <v>279.38</v>
      </c>
      <c r="H70" s="15">
        <f t="shared" si="3"/>
        <v>1676.28</v>
      </c>
    </row>
    <row r="71" spans="1:8" x14ac:dyDescent="0.2">
      <c r="A71" s="11">
        <v>55</v>
      </c>
      <c r="B71" s="11" t="s">
        <v>154</v>
      </c>
      <c r="C71" s="11" t="s">
        <v>155</v>
      </c>
      <c r="D71" s="12" t="s">
        <v>156</v>
      </c>
      <c r="E71" s="13" t="s">
        <v>108</v>
      </c>
      <c r="F71" s="14">
        <v>4</v>
      </c>
      <c r="G71" s="14">
        <v>413.82</v>
      </c>
      <c r="H71" s="15">
        <f t="shared" si="3"/>
        <v>1655.28</v>
      </c>
    </row>
    <row r="72" spans="1:8" x14ac:dyDescent="0.2">
      <c r="A72" s="11">
        <v>56</v>
      </c>
      <c r="B72" s="11" t="s">
        <v>157</v>
      </c>
      <c r="C72" s="11" t="s">
        <v>158</v>
      </c>
      <c r="D72" s="12" t="s">
        <v>159</v>
      </c>
      <c r="E72" s="13" t="s">
        <v>108</v>
      </c>
      <c r="F72" s="14">
        <v>6</v>
      </c>
      <c r="G72" s="14">
        <v>583.01</v>
      </c>
      <c r="H72" s="15">
        <f t="shared" si="3"/>
        <v>3498.06</v>
      </c>
    </row>
    <row r="73" spans="1:8" x14ac:dyDescent="0.2">
      <c r="A73" s="11">
        <v>57</v>
      </c>
      <c r="B73" s="11" t="s">
        <v>160</v>
      </c>
      <c r="C73" s="11" t="s">
        <v>161</v>
      </c>
      <c r="D73" s="12" t="s">
        <v>162</v>
      </c>
      <c r="E73" s="13" t="s">
        <v>108</v>
      </c>
      <c r="F73" s="14">
        <v>4</v>
      </c>
      <c r="G73" s="14">
        <v>762.63</v>
      </c>
      <c r="H73" s="15">
        <f t="shared" si="3"/>
        <v>3050.52</v>
      </c>
    </row>
    <row r="74" spans="1:8" s="1" customFormat="1" x14ac:dyDescent="0.2">
      <c r="A74" s="86" t="s">
        <v>8</v>
      </c>
      <c r="B74" s="86" t="s">
        <v>163</v>
      </c>
      <c r="C74" s="86" t="s">
        <v>8</v>
      </c>
      <c r="D74" s="87" t="s">
        <v>164</v>
      </c>
      <c r="E74" s="88" t="s">
        <v>8</v>
      </c>
      <c r="F74" s="89" t="s">
        <v>8</v>
      </c>
      <c r="G74" s="89" t="s">
        <v>8</v>
      </c>
      <c r="H74" s="90">
        <f>SUM(H75:H80)</f>
        <v>54563.635999999999</v>
      </c>
    </row>
    <row r="75" spans="1:8" ht="24" x14ac:dyDescent="0.2">
      <c r="A75" s="11">
        <v>58</v>
      </c>
      <c r="B75" s="11" t="s">
        <v>165</v>
      </c>
      <c r="C75" s="11" t="s">
        <v>166</v>
      </c>
      <c r="D75" s="12" t="s">
        <v>167</v>
      </c>
      <c r="E75" s="13" t="s">
        <v>79</v>
      </c>
      <c r="F75" s="14">
        <v>3920</v>
      </c>
      <c r="G75" s="14">
        <v>1.0900000000000001</v>
      </c>
      <c r="H75" s="15">
        <f t="shared" ref="H75:H80" si="4">+G75*F75</f>
        <v>4272.8</v>
      </c>
    </row>
    <row r="76" spans="1:8" ht="24" x14ac:dyDescent="0.2">
      <c r="A76" s="11">
        <v>59</v>
      </c>
      <c r="B76" s="11" t="s">
        <v>168</v>
      </c>
      <c r="C76" s="11" t="s">
        <v>169</v>
      </c>
      <c r="D76" s="12" t="s">
        <v>170</v>
      </c>
      <c r="E76" s="13" t="s">
        <v>79</v>
      </c>
      <c r="F76" s="14">
        <v>14322</v>
      </c>
      <c r="G76" s="14">
        <v>1.73</v>
      </c>
      <c r="H76" s="15">
        <f t="shared" si="4"/>
        <v>24777.06</v>
      </c>
    </row>
    <row r="77" spans="1:8" ht="24" x14ac:dyDescent="0.2">
      <c r="A77" s="11">
        <v>60</v>
      </c>
      <c r="B77" s="11" t="s">
        <v>171</v>
      </c>
      <c r="C77" s="11" t="s">
        <v>172</v>
      </c>
      <c r="D77" s="12" t="s">
        <v>173</v>
      </c>
      <c r="E77" s="13" t="s">
        <v>108</v>
      </c>
      <c r="F77" s="14">
        <v>1148</v>
      </c>
      <c r="G77" s="14">
        <v>6.8</v>
      </c>
      <c r="H77" s="15">
        <f t="shared" si="4"/>
        <v>7806.4</v>
      </c>
    </row>
    <row r="78" spans="1:8" ht="24" x14ac:dyDescent="0.2">
      <c r="A78" s="11">
        <v>61</v>
      </c>
      <c r="B78" s="11" t="s">
        <v>174</v>
      </c>
      <c r="C78" s="11" t="s">
        <v>175</v>
      </c>
      <c r="D78" s="12" t="s">
        <v>176</v>
      </c>
      <c r="E78" s="13" t="s">
        <v>108</v>
      </c>
      <c r="F78" s="14">
        <v>574</v>
      </c>
      <c r="G78" s="14">
        <v>6.8</v>
      </c>
      <c r="H78" s="15">
        <f t="shared" si="4"/>
        <v>3903.2</v>
      </c>
    </row>
    <row r="79" spans="1:8" ht="24" x14ac:dyDescent="0.2">
      <c r="A79" s="11">
        <v>62</v>
      </c>
      <c r="B79" s="11" t="s">
        <v>177</v>
      </c>
      <c r="C79" s="11" t="s">
        <v>178</v>
      </c>
      <c r="D79" s="12" t="s">
        <v>179</v>
      </c>
      <c r="E79" s="13" t="s">
        <v>35</v>
      </c>
      <c r="F79" s="14">
        <v>189.2</v>
      </c>
      <c r="G79" s="14">
        <v>5.78</v>
      </c>
      <c r="H79" s="15">
        <f t="shared" si="4"/>
        <v>1093.576</v>
      </c>
    </row>
    <row r="80" spans="1:8" x14ac:dyDescent="0.2">
      <c r="A80" s="11">
        <v>63</v>
      </c>
      <c r="B80" s="11" t="s">
        <v>180</v>
      </c>
      <c r="C80" s="11" t="s">
        <v>181</v>
      </c>
      <c r="D80" s="12" t="s">
        <v>182</v>
      </c>
      <c r="E80" s="13" t="s">
        <v>79</v>
      </c>
      <c r="F80" s="14">
        <v>140</v>
      </c>
      <c r="G80" s="14">
        <v>90.79</v>
      </c>
      <c r="H80" s="15">
        <f t="shared" si="4"/>
        <v>12710.6</v>
      </c>
    </row>
    <row r="81" spans="1:8" s="1" customFormat="1" x14ac:dyDescent="0.2">
      <c r="A81" s="86" t="s">
        <v>8</v>
      </c>
      <c r="B81" s="86" t="s">
        <v>183</v>
      </c>
      <c r="C81" s="86" t="s">
        <v>8</v>
      </c>
      <c r="D81" s="87" t="s">
        <v>184</v>
      </c>
      <c r="E81" s="88" t="s">
        <v>8</v>
      </c>
      <c r="F81" s="89" t="s">
        <v>8</v>
      </c>
      <c r="G81" s="89" t="s">
        <v>8</v>
      </c>
      <c r="H81" s="90">
        <f>SUM(H82:H93)</f>
        <v>34601.910000000003</v>
      </c>
    </row>
    <row r="82" spans="1:8" ht="24" x14ac:dyDescent="0.2">
      <c r="A82" s="11">
        <v>64</v>
      </c>
      <c r="B82" s="11" t="s">
        <v>185</v>
      </c>
      <c r="C82" s="11" t="s">
        <v>8</v>
      </c>
      <c r="D82" s="12" t="s">
        <v>186</v>
      </c>
      <c r="E82" s="13" t="s">
        <v>79</v>
      </c>
      <c r="F82" s="14">
        <v>92</v>
      </c>
      <c r="G82" s="14">
        <v>19.75</v>
      </c>
      <c r="H82" s="15">
        <f t="shared" ref="H82:H93" si="5">+G82*F82</f>
        <v>1817</v>
      </c>
    </row>
    <row r="83" spans="1:8" x14ac:dyDescent="0.2">
      <c r="A83" s="11">
        <v>65</v>
      </c>
      <c r="B83" s="11" t="s">
        <v>187</v>
      </c>
      <c r="C83" s="11" t="s">
        <v>188</v>
      </c>
      <c r="D83" s="12" t="s">
        <v>189</v>
      </c>
      <c r="E83" s="13" t="s">
        <v>79</v>
      </c>
      <c r="F83" s="14">
        <v>3057</v>
      </c>
      <c r="G83" s="14">
        <v>0.12</v>
      </c>
      <c r="H83" s="15">
        <f t="shared" si="5"/>
        <v>366.84</v>
      </c>
    </row>
    <row r="84" spans="1:8" ht="24" x14ac:dyDescent="0.2">
      <c r="A84" s="11">
        <v>66</v>
      </c>
      <c r="B84" s="11" t="s">
        <v>190</v>
      </c>
      <c r="C84" s="11" t="s">
        <v>8</v>
      </c>
      <c r="D84" s="12" t="s">
        <v>191</v>
      </c>
      <c r="E84" s="13" t="s">
        <v>108</v>
      </c>
      <c r="F84" s="14">
        <v>9</v>
      </c>
      <c r="G84" s="14">
        <v>159.81</v>
      </c>
      <c r="H84" s="15">
        <f t="shared" si="5"/>
        <v>1438.29</v>
      </c>
    </row>
    <row r="85" spans="1:8" ht="24" x14ac:dyDescent="0.2">
      <c r="A85" s="11">
        <v>67</v>
      </c>
      <c r="B85" s="11" t="s">
        <v>192</v>
      </c>
      <c r="C85" s="11" t="s">
        <v>8</v>
      </c>
      <c r="D85" s="12" t="s">
        <v>193</v>
      </c>
      <c r="E85" s="13" t="s">
        <v>108</v>
      </c>
      <c r="F85" s="14">
        <v>9</v>
      </c>
      <c r="G85" s="14">
        <v>181.99</v>
      </c>
      <c r="H85" s="15">
        <f t="shared" si="5"/>
        <v>1637.91</v>
      </c>
    </row>
    <row r="86" spans="1:8" ht="24" x14ac:dyDescent="0.2">
      <c r="A86" s="11">
        <v>68</v>
      </c>
      <c r="B86" s="11" t="s">
        <v>194</v>
      </c>
      <c r="C86" s="11" t="s">
        <v>8</v>
      </c>
      <c r="D86" s="12" t="s">
        <v>195</v>
      </c>
      <c r="E86" s="13" t="s">
        <v>108</v>
      </c>
      <c r="F86" s="14">
        <v>9</v>
      </c>
      <c r="G86" s="14">
        <v>200.49</v>
      </c>
      <c r="H86" s="15">
        <f t="shared" si="5"/>
        <v>1804.41</v>
      </c>
    </row>
    <row r="87" spans="1:8" ht="24" x14ac:dyDescent="0.2">
      <c r="A87" s="11">
        <v>69</v>
      </c>
      <c r="B87" s="11" t="s">
        <v>196</v>
      </c>
      <c r="C87" s="11" t="s">
        <v>8</v>
      </c>
      <c r="D87" s="12" t="s">
        <v>197</v>
      </c>
      <c r="E87" s="13" t="s">
        <v>108</v>
      </c>
      <c r="F87" s="14">
        <v>18</v>
      </c>
      <c r="G87" s="14">
        <v>97.11</v>
      </c>
      <c r="H87" s="15">
        <f t="shared" si="5"/>
        <v>1747.98</v>
      </c>
    </row>
    <row r="88" spans="1:8" ht="24" x14ac:dyDescent="0.2">
      <c r="A88" s="11">
        <v>70</v>
      </c>
      <c r="B88" s="11" t="s">
        <v>198</v>
      </c>
      <c r="C88" s="11" t="s">
        <v>8</v>
      </c>
      <c r="D88" s="12" t="s">
        <v>199</v>
      </c>
      <c r="E88" s="13" t="s">
        <v>108</v>
      </c>
      <c r="F88" s="14">
        <v>9</v>
      </c>
      <c r="G88" s="14">
        <v>54.8</v>
      </c>
      <c r="H88" s="15">
        <f t="shared" si="5"/>
        <v>493.2</v>
      </c>
    </row>
    <row r="89" spans="1:8" x14ac:dyDescent="0.2">
      <c r="A89" s="11">
        <v>71</v>
      </c>
      <c r="B89" s="11" t="s">
        <v>200</v>
      </c>
      <c r="C89" s="11" t="s">
        <v>201</v>
      </c>
      <c r="D89" s="12" t="s">
        <v>202</v>
      </c>
      <c r="E89" s="13" t="s">
        <v>108</v>
      </c>
      <c r="F89" s="14">
        <v>30</v>
      </c>
      <c r="G89" s="14">
        <v>31.73</v>
      </c>
      <c r="H89" s="15">
        <f t="shared" si="5"/>
        <v>951.9</v>
      </c>
    </row>
    <row r="90" spans="1:8" ht="24" x14ac:dyDescent="0.2">
      <c r="A90" s="11">
        <v>72</v>
      </c>
      <c r="B90" s="11" t="s">
        <v>203</v>
      </c>
      <c r="C90" s="11" t="s">
        <v>8</v>
      </c>
      <c r="D90" s="12" t="s">
        <v>204</v>
      </c>
      <c r="E90" s="13" t="s">
        <v>108</v>
      </c>
      <c r="F90" s="14">
        <v>46</v>
      </c>
      <c r="G90" s="14">
        <v>49.42</v>
      </c>
      <c r="H90" s="15">
        <f t="shared" si="5"/>
        <v>2273.3200000000002</v>
      </c>
    </row>
    <row r="91" spans="1:8" ht="24" x14ac:dyDescent="0.2">
      <c r="A91" s="11">
        <v>73</v>
      </c>
      <c r="B91" s="11" t="s">
        <v>205</v>
      </c>
      <c r="C91" s="11" t="s">
        <v>206</v>
      </c>
      <c r="D91" s="12" t="s">
        <v>207</v>
      </c>
      <c r="E91" s="13" t="s">
        <v>35</v>
      </c>
      <c r="F91" s="14">
        <v>3600</v>
      </c>
      <c r="G91" s="14">
        <v>5.29</v>
      </c>
      <c r="H91" s="15">
        <f t="shared" si="5"/>
        <v>19044</v>
      </c>
    </row>
    <row r="92" spans="1:8" ht="24" x14ac:dyDescent="0.2">
      <c r="A92" s="11">
        <v>74</v>
      </c>
      <c r="B92" s="11" t="s">
        <v>208</v>
      </c>
      <c r="C92" s="11" t="s">
        <v>8</v>
      </c>
      <c r="D92" s="12" t="s">
        <v>209</v>
      </c>
      <c r="E92" s="13" t="s">
        <v>35</v>
      </c>
      <c r="F92" s="14">
        <v>6</v>
      </c>
      <c r="G92" s="14">
        <v>221.61</v>
      </c>
      <c r="H92" s="15">
        <f t="shared" si="5"/>
        <v>1329.66</v>
      </c>
    </row>
    <row r="93" spans="1:8" ht="24" x14ac:dyDescent="0.2">
      <c r="A93" s="11">
        <v>75</v>
      </c>
      <c r="B93" s="11" t="s">
        <v>210</v>
      </c>
      <c r="C93" s="11" t="s">
        <v>211</v>
      </c>
      <c r="D93" s="12" t="s">
        <v>212</v>
      </c>
      <c r="E93" s="13" t="s">
        <v>108</v>
      </c>
      <c r="F93" s="14">
        <v>92</v>
      </c>
      <c r="G93" s="14">
        <v>18.45</v>
      </c>
      <c r="H93" s="15">
        <f t="shared" si="5"/>
        <v>1697.3999999999999</v>
      </c>
    </row>
    <row r="94" spans="1:8" s="1" customFormat="1" x14ac:dyDescent="0.2">
      <c r="A94" s="81" t="s">
        <v>8</v>
      </c>
      <c r="B94" s="81" t="s">
        <v>213</v>
      </c>
      <c r="C94" s="81" t="s">
        <v>8</v>
      </c>
      <c r="D94" s="82" t="s">
        <v>214</v>
      </c>
      <c r="E94" s="83" t="s">
        <v>8</v>
      </c>
      <c r="F94" s="84" t="s">
        <v>8</v>
      </c>
      <c r="G94" s="84" t="s">
        <v>8</v>
      </c>
      <c r="H94" s="85">
        <f>SUM(H95:H107)</f>
        <v>458407.56660000002</v>
      </c>
    </row>
    <row r="95" spans="1:8" x14ac:dyDescent="0.2">
      <c r="A95" s="11">
        <v>76</v>
      </c>
      <c r="B95" s="11" t="s">
        <v>215</v>
      </c>
      <c r="C95" s="11" t="s">
        <v>216</v>
      </c>
      <c r="D95" s="12" t="s">
        <v>217</v>
      </c>
      <c r="E95" s="13" t="s">
        <v>20</v>
      </c>
      <c r="F95" s="14">
        <v>7.5</v>
      </c>
      <c r="G95" s="14">
        <v>26.04</v>
      </c>
      <c r="H95" s="15">
        <f t="shared" ref="H95:H107" si="6">+G95*F95</f>
        <v>195.29999999999998</v>
      </c>
    </row>
    <row r="96" spans="1:8" x14ac:dyDescent="0.2">
      <c r="A96" s="11">
        <v>77</v>
      </c>
      <c r="B96" s="11" t="s">
        <v>218</v>
      </c>
      <c r="C96" s="11" t="s">
        <v>219</v>
      </c>
      <c r="D96" s="12" t="s">
        <v>220</v>
      </c>
      <c r="E96" s="13" t="s">
        <v>79</v>
      </c>
      <c r="F96" s="14">
        <v>80.61</v>
      </c>
      <c r="G96" s="14">
        <v>87.29</v>
      </c>
      <c r="H96" s="15">
        <f t="shared" si="6"/>
        <v>7036.4469000000008</v>
      </c>
    </row>
    <row r="97" spans="1:8" x14ac:dyDescent="0.2">
      <c r="A97" s="11">
        <v>78</v>
      </c>
      <c r="B97" s="11" t="s">
        <v>221</v>
      </c>
      <c r="C97" s="11" t="s">
        <v>222</v>
      </c>
      <c r="D97" s="12" t="s">
        <v>223</v>
      </c>
      <c r="E97" s="13" t="s">
        <v>79</v>
      </c>
      <c r="F97" s="14">
        <v>26.1</v>
      </c>
      <c r="G97" s="14">
        <v>1198.8499999999999</v>
      </c>
      <c r="H97" s="15">
        <f t="shared" si="6"/>
        <v>31289.985000000001</v>
      </c>
    </row>
    <row r="98" spans="1:8" x14ac:dyDescent="0.2">
      <c r="A98" s="11">
        <v>79</v>
      </c>
      <c r="B98" s="11" t="s">
        <v>224</v>
      </c>
      <c r="C98" s="11" t="s">
        <v>225</v>
      </c>
      <c r="D98" s="12" t="s">
        <v>226</v>
      </c>
      <c r="E98" s="13" t="s">
        <v>79</v>
      </c>
      <c r="F98" s="14">
        <v>46.56</v>
      </c>
      <c r="G98" s="14">
        <v>1598.11</v>
      </c>
      <c r="H98" s="15">
        <f t="shared" si="6"/>
        <v>74408.001600000003</v>
      </c>
    </row>
    <row r="99" spans="1:8" ht="24" x14ac:dyDescent="0.2">
      <c r="A99" s="11">
        <v>80</v>
      </c>
      <c r="B99" s="11" t="s">
        <v>227</v>
      </c>
      <c r="C99" s="11" t="s">
        <v>228</v>
      </c>
      <c r="D99" s="12" t="s">
        <v>229</v>
      </c>
      <c r="E99" s="13" t="s">
        <v>20</v>
      </c>
      <c r="F99" s="14">
        <v>4910.3500000000004</v>
      </c>
      <c r="G99" s="14">
        <v>7.06</v>
      </c>
      <c r="H99" s="15">
        <f t="shared" si="6"/>
        <v>34667.071000000004</v>
      </c>
    </row>
    <row r="100" spans="1:8" ht="24" x14ac:dyDescent="0.2">
      <c r="A100" s="11">
        <v>81</v>
      </c>
      <c r="B100" s="11" t="s">
        <v>230</v>
      </c>
      <c r="C100" s="11" t="s">
        <v>96</v>
      </c>
      <c r="D100" s="12" t="s">
        <v>97</v>
      </c>
      <c r="E100" s="13" t="s">
        <v>20</v>
      </c>
      <c r="F100" s="14">
        <v>534.91</v>
      </c>
      <c r="G100" s="14">
        <v>287.57</v>
      </c>
      <c r="H100" s="15">
        <f t="shared" si="6"/>
        <v>153824.06869999997</v>
      </c>
    </row>
    <row r="101" spans="1:8" x14ac:dyDescent="0.2">
      <c r="A101" s="11">
        <v>82</v>
      </c>
      <c r="B101" s="11" t="s">
        <v>231</v>
      </c>
      <c r="C101" s="11" t="s">
        <v>70</v>
      </c>
      <c r="D101" s="12" t="s">
        <v>71</v>
      </c>
      <c r="E101" s="13" t="s">
        <v>72</v>
      </c>
      <c r="F101" s="14">
        <v>40121.96</v>
      </c>
      <c r="G101" s="14">
        <v>2.75</v>
      </c>
      <c r="H101" s="15">
        <f t="shared" si="6"/>
        <v>110335.39</v>
      </c>
    </row>
    <row r="102" spans="1:8" x14ac:dyDescent="0.2">
      <c r="A102" s="11">
        <v>83</v>
      </c>
      <c r="B102" s="11" t="s">
        <v>232</v>
      </c>
      <c r="C102" s="11" t="s">
        <v>8</v>
      </c>
      <c r="D102" s="12" t="s">
        <v>233</v>
      </c>
      <c r="E102" s="13" t="s">
        <v>79</v>
      </c>
      <c r="F102" s="14">
        <v>148</v>
      </c>
      <c r="G102" s="14">
        <v>14.25</v>
      </c>
      <c r="H102" s="15">
        <f t="shared" si="6"/>
        <v>2109</v>
      </c>
    </row>
    <row r="103" spans="1:8" ht="24" x14ac:dyDescent="0.2">
      <c r="A103" s="11">
        <v>84</v>
      </c>
      <c r="B103" s="11" t="s">
        <v>234</v>
      </c>
      <c r="C103" s="11" t="s">
        <v>130</v>
      </c>
      <c r="D103" s="12" t="s">
        <v>131</v>
      </c>
      <c r="E103" s="13" t="s">
        <v>20</v>
      </c>
      <c r="F103" s="14">
        <v>49</v>
      </c>
      <c r="G103" s="14">
        <v>24.25</v>
      </c>
      <c r="H103" s="15">
        <f t="shared" si="6"/>
        <v>1188.25</v>
      </c>
    </row>
    <row r="104" spans="1:8" ht="24" x14ac:dyDescent="0.2">
      <c r="A104" s="11">
        <v>85</v>
      </c>
      <c r="B104" s="11" t="s">
        <v>235</v>
      </c>
      <c r="C104" s="11" t="s">
        <v>133</v>
      </c>
      <c r="D104" s="12" t="s">
        <v>134</v>
      </c>
      <c r="E104" s="13" t="s">
        <v>32</v>
      </c>
      <c r="F104" s="14">
        <v>4165</v>
      </c>
      <c r="G104" s="14">
        <v>0.4</v>
      </c>
      <c r="H104" s="15">
        <f t="shared" si="6"/>
        <v>1666</v>
      </c>
    </row>
    <row r="105" spans="1:8" ht="24" x14ac:dyDescent="0.2">
      <c r="A105" s="11">
        <v>86</v>
      </c>
      <c r="B105" s="11" t="s">
        <v>236</v>
      </c>
      <c r="C105" s="11" t="s">
        <v>74</v>
      </c>
      <c r="D105" s="12" t="s">
        <v>75</v>
      </c>
      <c r="E105" s="13" t="s">
        <v>20</v>
      </c>
      <c r="F105" s="14">
        <v>58.74</v>
      </c>
      <c r="G105" s="14">
        <v>142.19</v>
      </c>
      <c r="H105" s="15">
        <f t="shared" si="6"/>
        <v>8352.240600000001</v>
      </c>
    </row>
    <row r="106" spans="1:8" x14ac:dyDescent="0.2">
      <c r="A106" s="11">
        <v>87</v>
      </c>
      <c r="B106" s="11" t="s">
        <v>237</v>
      </c>
      <c r="C106" s="11" t="s">
        <v>27</v>
      </c>
      <c r="D106" s="12" t="s">
        <v>28</v>
      </c>
      <c r="E106" s="13" t="s">
        <v>20</v>
      </c>
      <c r="F106" s="14">
        <v>4367.8999999999996</v>
      </c>
      <c r="G106" s="14">
        <v>5.84</v>
      </c>
      <c r="H106" s="15">
        <f t="shared" si="6"/>
        <v>25508.535999999996</v>
      </c>
    </row>
    <row r="107" spans="1:8" ht="24" x14ac:dyDescent="0.2">
      <c r="A107" s="11">
        <v>88</v>
      </c>
      <c r="B107" s="11" t="s">
        <v>238</v>
      </c>
      <c r="C107" s="11" t="s">
        <v>30</v>
      </c>
      <c r="D107" s="12" t="s">
        <v>31</v>
      </c>
      <c r="E107" s="13" t="s">
        <v>32</v>
      </c>
      <c r="F107" s="14">
        <v>24460.240000000002</v>
      </c>
      <c r="G107" s="14">
        <v>0.32</v>
      </c>
      <c r="H107" s="15">
        <f t="shared" si="6"/>
        <v>7827.2768000000005</v>
      </c>
    </row>
    <row r="108" spans="1:8" s="1" customFormat="1" x14ac:dyDescent="0.2">
      <c r="A108" s="81" t="s">
        <v>8</v>
      </c>
      <c r="B108" s="81" t="s">
        <v>239</v>
      </c>
      <c r="C108" s="81" t="s">
        <v>8</v>
      </c>
      <c r="D108" s="82" t="s">
        <v>240</v>
      </c>
      <c r="E108" s="83" t="s">
        <v>8</v>
      </c>
      <c r="F108" s="84" t="s">
        <v>8</v>
      </c>
      <c r="G108" s="84" t="s">
        <v>8</v>
      </c>
      <c r="H108" s="85">
        <f>+H109</f>
        <v>619293.60000000009</v>
      </c>
    </row>
    <row r="109" spans="1:8" s="1" customFormat="1" x14ac:dyDescent="0.2">
      <c r="A109" s="86" t="s">
        <v>8</v>
      </c>
      <c r="B109" s="86" t="s">
        <v>241</v>
      </c>
      <c r="C109" s="86" t="s">
        <v>8</v>
      </c>
      <c r="D109" s="87" t="s">
        <v>242</v>
      </c>
      <c r="E109" s="88" t="s">
        <v>8</v>
      </c>
      <c r="F109" s="89" t="s">
        <v>8</v>
      </c>
      <c r="G109" s="89" t="s">
        <v>8</v>
      </c>
      <c r="H109" s="90">
        <f>SUM(H110:H111)</f>
        <v>619293.60000000009</v>
      </c>
    </row>
    <row r="110" spans="1:8" x14ac:dyDescent="0.2">
      <c r="A110" s="11">
        <v>89</v>
      </c>
      <c r="B110" s="11" t="s">
        <v>243</v>
      </c>
      <c r="C110" s="11" t="s">
        <v>8</v>
      </c>
      <c r="D110" s="12" t="s">
        <v>244</v>
      </c>
      <c r="E110" s="13" t="s">
        <v>108</v>
      </c>
      <c r="F110" s="14">
        <v>360</v>
      </c>
      <c r="G110" s="14">
        <v>434.63</v>
      </c>
      <c r="H110" s="15">
        <f t="shared" ref="H110:H111" si="7">+G110*F110</f>
        <v>156466.79999999999</v>
      </c>
    </row>
    <row r="111" spans="1:8" x14ac:dyDescent="0.2">
      <c r="A111" s="11">
        <v>90</v>
      </c>
      <c r="B111" s="11" t="s">
        <v>245</v>
      </c>
      <c r="C111" s="11" t="s">
        <v>8</v>
      </c>
      <c r="D111" s="12" t="s">
        <v>246</v>
      </c>
      <c r="E111" s="13" t="s">
        <v>108</v>
      </c>
      <c r="F111" s="14">
        <v>360</v>
      </c>
      <c r="G111" s="14">
        <v>1285.6300000000001</v>
      </c>
      <c r="H111" s="15">
        <f t="shared" si="7"/>
        <v>462826.80000000005</v>
      </c>
    </row>
    <row r="112" spans="1:8" s="1" customFormat="1" x14ac:dyDescent="0.2">
      <c r="A112" s="81" t="s">
        <v>8</v>
      </c>
      <c r="B112" s="81" t="s">
        <v>247</v>
      </c>
      <c r="C112" s="81" t="s">
        <v>8</v>
      </c>
      <c r="D112" s="82" t="s">
        <v>248</v>
      </c>
      <c r="E112" s="83" t="s">
        <v>8</v>
      </c>
      <c r="F112" s="84" t="s">
        <v>8</v>
      </c>
      <c r="G112" s="84" t="s">
        <v>8</v>
      </c>
      <c r="H112" s="85">
        <f>SUM(H113:H124)</f>
        <v>181062.09400000004</v>
      </c>
    </row>
    <row r="113" spans="1:8" ht="24" x14ac:dyDescent="0.2">
      <c r="A113" s="11">
        <v>91</v>
      </c>
      <c r="B113" s="11" t="s">
        <v>249</v>
      </c>
      <c r="C113" s="11" t="s">
        <v>250</v>
      </c>
      <c r="D113" s="12" t="s">
        <v>251</v>
      </c>
      <c r="E113" s="13" t="s">
        <v>20</v>
      </c>
      <c r="F113" s="14">
        <v>8000</v>
      </c>
      <c r="G113" s="14">
        <v>0.42</v>
      </c>
      <c r="H113" s="15">
        <f t="shared" ref="H113:H124" si="8">+G113*F113</f>
        <v>3360</v>
      </c>
    </row>
    <row r="114" spans="1:8" x14ac:dyDescent="0.2">
      <c r="A114" s="11">
        <v>92</v>
      </c>
      <c r="B114" s="11" t="s">
        <v>252</v>
      </c>
      <c r="C114" s="11" t="s">
        <v>253</v>
      </c>
      <c r="D114" s="12" t="s">
        <v>254</v>
      </c>
      <c r="E114" s="13" t="s">
        <v>20</v>
      </c>
      <c r="F114" s="14">
        <v>72472.600000000006</v>
      </c>
      <c r="G114" s="14">
        <v>1.94</v>
      </c>
      <c r="H114" s="15">
        <f t="shared" si="8"/>
        <v>140596.84400000001</v>
      </c>
    </row>
    <row r="115" spans="1:8" x14ac:dyDescent="0.2">
      <c r="A115" s="11">
        <v>93</v>
      </c>
      <c r="B115" s="11" t="s">
        <v>255</v>
      </c>
      <c r="C115" s="11" t="s">
        <v>256</v>
      </c>
      <c r="D115" s="12" t="s">
        <v>257</v>
      </c>
      <c r="E115" s="13" t="s">
        <v>108</v>
      </c>
      <c r="F115" s="14">
        <v>5</v>
      </c>
      <c r="G115" s="14">
        <v>257.39999999999998</v>
      </c>
      <c r="H115" s="15">
        <f t="shared" si="8"/>
        <v>1287</v>
      </c>
    </row>
    <row r="116" spans="1:8" x14ac:dyDescent="0.2">
      <c r="A116" s="11">
        <v>94</v>
      </c>
      <c r="B116" s="11" t="s">
        <v>258</v>
      </c>
      <c r="C116" s="11" t="s">
        <v>259</v>
      </c>
      <c r="D116" s="12" t="s">
        <v>260</v>
      </c>
      <c r="E116" s="13" t="s">
        <v>108</v>
      </c>
      <c r="F116" s="14">
        <v>9</v>
      </c>
      <c r="G116" s="14">
        <v>18.72</v>
      </c>
      <c r="H116" s="15">
        <f t="shared" si="8"/>
        <v>168.48</v>
      </c>
    </row>
    <row r="117" spans="1:8" x14ac:dyDescent="0.2">
      <c r="A117" s="11">
        <v>95</v>
      </c>
      <c r="B117" s="11" t="s">
        <v>261</v>
      </c>
      <c r="C117" s="11" t="s">
        <v>262</v>
      </c>
      <c r="D117" s="12" t="s">
        <v>263</v>
      </c>
      <c r="E117" s="13" t="s">
        <v>108</v>
      </c>
      <c r="F117" s="14">
        <v>5</v>
      </c>
      <c r="G117" s="14">
        <v>47.43</v>
      </c>
      <c r="H117" s="15">
        <f t="shared" si="8"/>
        <v>237.15</v>
      </c>
    </row>
    <row r="118" spans="1:8" x14ac:dyDescent="0.2">
      <c r="A118" s="11">
        <v>96</v>
      </c>
      <c r="B118" s="11" t="s">
        <v>264</v>
      </c>
      <c r="C118" s="11" t="s">
        <v>265</v>
      </c>
      <c r="D118" s="12" t="s">
        <v>266</v>
      </c>
      <c r="E118" s="13" t="s">
        <v>108</v>
      </c>
      <c r="F118" s="14">
        <v>20</v>
      </c>
      <c r="G118" s="14">
        <v>175.01</v>
      </c>
      <c r="H118" s="15">
        <f t="shared" si="8"/>
        <v>3500.2</v>
      </c>
    </row>
    <row r="119" spans="1:8" x14ac:dyDescent="0.2">
      <c r="A119" s="11">
        <v>97</v>
      </c>
      <c r="B119" s="11" t="s">
        <v>267</v>
      </c>
      <c r="C119" s="11" t="s">
        <v>268</v>
      </c>
      <c r="D119" s="12" t="s">
        <v>269</v>
      </c>
      <c r="E119" s="13" t="s">
        <v>108</v>
      </c>
      <c r="F119" s="14">
        <v>32</v>
      </c>
      <c r="G119" s="14">
        <v>460.31</v>
      </c>
      <c r="H119" s="15">
        <f t="shared" si="8"/>
        <v>14729.92</v>
      </c>
    </row>
    <row r="120" spans="1:8" x14ac:dyDescent="0.2">
      <c r="A120" s="11">
        <v>98</v>
      </c>
      <c r="B120" s="11" t="s">
        <v>270</v>
      </c>
      <c r="C120" s="11" t="s">
        <v>271</v>
      </c>
      <c r="D120" s="12" t="s">
        <v>272</v>
      </c>
      <c r="E120" s="13" t="s">
        <v>108</v>
      </c>
      <c r="F120" s="14">
        <v>5</v>
      </c>
      <c r="G120" s="14">
        <v>210.6</v>
      </c>
      <c r="H120" s="15">
        <f t="shared" si="8"/>
        <v>1053</v>
      </c>
    </row>
    <row r="121" spans="1:8" x14ac:dyDescent="0.2">
      <c r="A121" s="11">
        <v>99</v>
      </c>
      <c r="B121" s="11" t="s">
        <v>273</v>
      </c>
      <c r="C121" s="11" t="s">
        <v>274</v>
      </c>
      <c r="D121" s="12" t="s">
        <v>275</v>
      </c>
      <c r="E121" s="13" t="s">
        <v>108</v>
      </c>
      <c r="F121" s="14">
        <v>5</v>
      </c>
      <c r="G121" s="14">
        <v>210.6</v>
      </c>
      <c r="H121" s="15">
        <f t="shared" si="8"/>
        <v>1053</v>
      </c>
    </row>
    <row r="122" spans="1:8" x14ac:dyDescent="0.2">
      <c r="A122" s="11">
        <v>100</v>
      </c>
      <c r="B122" s="11" t="s">
        <v>276</v>
      </c>
      <c r="C122" s="11" t="s">
        <v>8</v>
      </c>
      <c r="D122" s="12" t="s">
        <v>277</v>
      </c>
      <c r="E122" s="13" t="s">
        <v>108</v>
      </c>
      <c r="F122" s="14">
        <v>5</v>
      </c>
      <c r="G122" s="14">
        <v>1333.8</v>
      </c>
      <c r="H122" s="15">
        <f t="shared" si="8"/>
        <v>6669</v>
      </c>
    </row>
    <row r="123" spans="1:8" x14ac:dyDescent="0.2">
      <c r="A123" s="11">
        <v>101</v>
      </c>
      <c r="B123" s="11" t="s">
        <v>278</v>
      </c>
      <c r="C123" s="11" t="s">
        <v>279</v>
      </c>
      <c r="D123" s="12" t="s">
        <v>280</v>
      </c>
      <c r="E123" s="13" t="s">
        <v>108</v>
      </c>
      <c r="F123" s="14">
        <v>10</v>
      </c>
      <c r="G123" s="14">
        <v>649.35</v>
      </c>
      <c r="H123" s="15">
        <f t="shared" si="8"/>
        <v>6493.5</v>
      </c>
    </row>
    <row r="124" spans="1:8" ht="36" x14ac:dyDescent="0.2">
      <c r="A124" s="11">
        <v>102</v>
      </c>
      <c r="B124" s="11" t="s">
        <v>281</v>
      </c>
      <c r="C124" s="11" t="s">
        <v>8</v>
      </c>
      <c r="D124" s="12" t="s">
        <v>282</v>
      </c>
      <c r="E124" s="13" t="s">
        <v>108</v>
      </c>
      <c r="F124" s="14">
        <v>200</v>
      </c>
      <c r="G124" s="14">
        <v>9.57</v>
      </c>
      <c r="H124" s="15">
        <f t="shared" si="8"/>
        <v>1914</v>
      </c>
    </row>
    <row r="125" spans="1:8" s="1" customFormat="1" x14ac:dyDescent="0.2">
      <c r="A125" s="81" t="s">
        <v>8</v>
      </c>
      <c r="B125" s="81" t="s">
        <v>283</v>
      </c>
      <c r="C125" s="81" t="s">
        <v>8</v>
      </c>
      <c r="D125" s="82" t="s">
        <v>284</v>
      </c>
      <c r="E125" s="83" t="s">
        <v>8</v>
      </c>
      <c r="F125" s="84" t="s">
        <v>8</v>
      </c>
      <c r="G125" s="84" t="s">
        <v>8</v>
      </c>
      <c r="H125" s="85">
        <f>SUM(H126:H131)</f>
        <v>179484.21599999999</v>
      </c>
    </row>
    <row r="126" spans="1:8" x14ac:dyDescent="0.2">
      <c r="A126" s="11">
        <v>103</v>
      </c>
      <c r="B126" s="11" t="s">
        <v>285</v>
      </c>
      <c r="C126" s="11" t="s">
        <v>14</v>
      </c>
      <c r="D126" s="12" t="s">
        <v>15</v>
      </c>
      <c r="E126" s="13" t="s">
        <v>16</v>
      </c>
      <c r="F126" s="14">
        <v>1</v>
      </c>
      <c r="G126" s="14">
        <v>164.41</v>
      </c>
      <c r="H126" s="15">
        <f t="shared" ref="H126:H131" si="9">+G126*F126</f>
        <v>164.41</v>
      </c>
    </row>
    <row r="127" spans="1:8" x14ac:dyDescent="0.2">
      <c r="A127" s="11">
        <v>104</v>
      </c>
      <c r="B127" s="11" t="s">
        <v>286</v>
      </c>
      <c r="C127" s="11" t="s">
        <v>8</v>
      </c>
      <c r="D127" s="12" t="s">
        <v>22</v>
      </c>
      <c r="E127" s="13" t="s">
        <v>20</v>
      </c>
      <c r="F127" s="14">
        <v>241.65</v>
      </c>
      <c r="G127" s="14">
        <v>1.49</v>
      </c>
      <c r="H127" s="15">
        <f t="shared" si="9"/>
        <v>360.05849999999998</v>
      </c>
    </row>
    <row r="128" spans="1:8" ht="24" x14ac:dyDescent="0.2">
      <c r="A128" s="11">
        <v>105</v>
      </c>
      <c r="B128" s="11" t="s">
        <v>287</v>
      </c>
      <c r="C128" s="11" t="s">
        <v>24</v>
      </c>
      <c r="D128" s="12" t="s">
        <v>25</v>
      </c>
      <c r="E128" s="13" t="s">
        <v>20</v>
      </c>
      <c r="F128" s="14">
        <v>5074.6499999999996</v>
      </c>
      <c r="G128" s="14">
        <v>8.15</v>
      </c>
      <c r="H128" s="15">
        <f t="shared" si="9"/>
        <v>41358.397499999999</v>
      </c>
    </row>
    <row r="129" spans="1:8" x14ac:dyDescent="0.2">
      <c r="A129" s="11">
        <v>106</v>
      </c>
      <c r="B129" s="11" t="s">
        <v>288</v>
      </c>
      <c r="C129" s="11" t="s">
        <v>222</v>
      </c>
      <c r="D129" s="12" t="s">
        <v>223</v>
      </c>
      <c r="E129" s="13" t="s">
        <v>79</v>
      </c>
      <c r="F129" s="14">
        <v>27</v>
      </c>
      <c r="G129" s="14">
        <v>1198.8499999999999</v>
      </c>
      <c r="H129" s="15">
        <f t="shared" si="9"/>
        <v>32368.949999999997</v>
      </c>
    </row>
    <row r="130" spans="1:8" ht="24" x14ac:dyDescent="0.2">
      <c r="A130" s="11">
        <v>107</v>
      </c>
      <c r="B130" s="11" t="s">
        <v>289</v>
      </c>
      <c r="C130" s="11" t="s">
        <v>30</v>
      </c>
      <c r="D130" s="12" t="s">
        <v>31</v>
      </c>
      <c r="E130" s="13" t="s">
        <v>32</v>
      </c>
      <c r="F130" s="14">
        <v>270725</v>
      </c>
      <c r="G130" s="14">
        <v>0.32</v>
      </c>
      <c r="H130" s="15">
        <f t="shared" si="9"/>
        <v>86632</v>
      </c>
    </row>
    <row r="131" spans="1:8" x14ac:dyDescent="0.2">
      <c r="A131" s="11">
        <v>108</v>
      </c>
      <c r="B131" s="11" t="s">
        <v>290</v>
      </c>
      <c r="C131" s="11" t="s">
        <v>27</v>
      </c>
      <c r="D131" s="12" t="s">
        <v>28</v>
      </c>
      <c r="E131" s="13" t="s">
        <v>20</v>
      </c>
      <c r="F131" s="14">
        <v>3185</v>
      </c>
      <c r="G131" s="14">
        <v>5.84</v>
      </c>
      <c r="H131" s="15">
        <f t="shared" si="9"/>
        <v>18600.399999999998</v>
      </c>
    </row>
    <row r="132" spans="1:8" x14ac:dyDescent="0.2">
      <c r="A132" s="91" t="s">
        <v>291</v>
      </c>
      <c r="B132" s="91"/>
      <c r="C132" s="91"/>
      <c r="D132" s="91"/>
      <c r="E132" s="91"/>
      <c r="F132" s="92"/>
      <c r="G132" s="93"/>
      <c r="H132" s="16">
        <f>+H125+H112+H108+H94+H64+H23+H16+H7</f>
        <v>7479439.7124600001</v>
      </c>
    </row>
    <row r="133" spans="1:8" x14ac:dyDescent="0.2">
      <c r="A133" s="17"/>
      <c r="B133" s="17"/>
      <c r="C133" s="17"/>
    </row>
    <row r="134" spans="1:8" x14ac:dyDescent="0.2">
      <c r="A134" s="18"/>
      <c r="B134" s="18"/>
      <c r="C134" s="18"/>
      <c r="D134" s="19"/>
      <c r="E134" s="94"/>
      <c r="F134" s="94"/>
      <c r="G134" s="19"/>
      <c r="H134" s="20"/>
    </row>
    <row r="135" spans="1:8" x14ac:dyDescent="0.2">
      <c r="A135" s="21"/>
      <c r="B135" s="21"/>
      <c r="C135" s="21"/>
      <c r="D135" s="22"/>
      <c r="E135" s="23"/>
      <c r="F135" s="22"/>
      <c r="G135" s="22"/>
    </row>
    <row r="136" spans="1:8" x14ac:dyDescent="0.2">
      <c r="A136" s="24"/>
      <c r="B136" s="24"/>
      <c r="C136" s="24"/>
      <c r="D136" s="25"/>
      <c r="E136" s="26"/>
      <c r="F136" s="27"/>
      <c r="G136" s="27"/>
    </row>
    <row r="137" spans="1:8" x14ac:dyDescent="0.2">
      <c r="A137" s="24"/>
      <c r="B137" s="24"/>
      <c r="C137" s="24"/>
      <c r="D137" s="25"/>
      <c r="E137" s="27"/>
      <c r="F137" s="28"/>
      <c r="G137" s="27"/>
    </row>
    <row r="138" spans="1:8" x14ac:dyDescent="0.2">
      <c r="A138" s="29"/>
      <c r="B138" s="29"/>
      <c r="C138" s="29"/>
      <c r="D138" s="29"/>
      <c r="E138" s="29"/>
      <c r="F138" s="29"/>
      <c r="G138" s="27"/>
    </row>
    <row r="139" spans="1:8" x14ac:dyDescent="0.2">
      <c r="A139" s="29"/>
      <c r="B139" s="29"/>
      <c r="C139" s="29"/>
    </row>
    <row r="140" spans="1:8" x14ac:dyDescent="0.2">
      <c r="A140" s="30"/>
      <c r="B140" s="30"/>
      <c r="C140" s="30"/>
      <c r="D140" s="30"/>
      <c r="E140" s="30"/>
      <c r="F140" s="30"/>
      <c r="G140" s="30"/>
    </row>
    <row r="141" spans="1:8" x14ac:dyDescent="0.2">
      <c r="A141" s="21"/>
      <c r="B141" s="21"/>
      <c r="C141" s="21"/>
      <c r="D141" s="22"/>
      <c r="E141" s="21"/>
      <c r="F141" s="21"/>
      <c r="G141" s="21"/>
    </row>
    <row r="142" spans="1:8" x14ac:dyDescent="0.2">
      <c r="A142" s="24"/>
      <c r="B142" s="24"/>
      <c r="C142" s="24"/>
      <c r="D142" s="25"/>
      <c r="E142" s="26"/>
      <c r="F142" s="27"/>
      <c r="G142" s="27"/>
    </row>
    <row r="143" spans="1:8" x14ac:dyDescent="0.2">
      <c r="A143" s="24"/>
      <c r="B143" s="24"/>
      <c r="C143" s="24"/>
      <c r="D143" s="25"/>
      <c r="E143" s="26"/>
      <c r="F143" s="27"/>
      <c r="G143" s="27"/>
    </row>
    <row r="144" spans="1:8" x14ac:dyDescent="0.2">
      <c r="A144" s="29"/>
      <c r="B144" s="29"/>
      <c r="C144" s="29"/>
      <c r="D144" s="29"/>
      <c r="E144" s="29"/>
      <c r="F144" s="29"/>
      <c r="G144" s="27"/>
    </row>
    <row r="145" spans="1:7" x14ac:dyDescent="0.2">
      <c r="A145" s="21"/>
      <c r="B145" s="21"/>
      <c r="C145" s="21"/>
      <c r="D145" s="31"/>
      <c r="E145" s="32"/>
      <c r="F145" s="28"/>
      <c r="G145" s="27"/>
    </row>
    <row r="146" spans="1:7" x14ac:dyDescent="0.2">
      <c r="A146" s="33"/>
      <c r="B146" s="33"/>
      <c r="C146" s="33"/>
      <c r="D146" s="31"/>
      <c r="E146" s="27"/>
      <c r="F146" s="34"/>
      <c r="G146" s="27"/>
    </row>
    <row r="147" spans="1:7" x14ac:dyDescent="0.2">
      <c r="A147" s="33"/>
      <c r="B147" s="33"/>
      <c r="C147" s="33"/>
      <c r="D147" s="31"/>
      <c r="E147" s="27"/>
      <c r="F147" s="27"/>
      <c r="G147" s="27"/>
    </row>
    <row r="148" spans="1:7" x14ac:dyDescent="0.2">
      <c r="A148" s="33"/>
      <c r="B148" s="33"/>
      <c r="C148" s="33"/>
      <c r="D148" s="31"/>
      <c r="E148" s="25"/>
      <c r="F148" s="27"/>
      <c r="G148" s="32"/>
    </row>
    <row r="149" spans="1:7" x14ac:dyDescent="0.2">
      <c r="A149" s="33"/>
      <c r="B149" s="33"/>
      <c r="C149" s="33"/>
      <c r="D149" s="31"/>
      <c r="E149" s="27"/>
      <c r="F149" s="27"/>
      <c r="G149" s="32"/>
    </row>
    <row r="150" spans="1:7" x14ac:dyDescent="0.2">
      <c r="A150" s="33"/>
      <c r="B150" s="33"/>
      <c r="C150" s="33"/>
      <c r="D150" s="27"/>
      <c r="E150" s="27"/>
      <c r="F150" s="27"/>
      <c r="G150" s="27"/>
    </row>
    <row r="151" spans="1:7" x14ac:dyDescent="0.2">
      <c r="A151" s="35"/>
      <c r="B151" s="35"/>
      <c r="C151" s="35"/>
      <c r="D151" s="36"/>
      <c r="E151" s="36"/>
      <c r="F151" s="36"/>
      <c r="G151" s="36"/>
    </row>
    <row r="152" spans="1:7" x14ac:dyDescent="0.2">
      <c r="A152" s="37"/>
      <c r="B152" s="37"/>
      <c r="C152" s="37"/>
      <c r="D152" s="36"/>
      <c r="E152" s="36"/>
      <c r="F152" s="36"/>
      <c r="G152" s="36"/>
    </row>
    <row r="153" spans="1:7" x14ac:dyDescent="0.2">
      <c r="A153" s="37"/>
      <c r="B153" s="37"/>
      <c r="C153" s="37"/>
      <c r="D153" s="36"/>
      <c r="E153" s="36"/>
      <c r="F153" s="36"/>
      <c r="G153" s="36"/>
    </row>
    <row r="154" spans="1:7" x14ac:dyDescent="0.2">
      <c r="A154" s="38"/>
      <c r="B154" s="38"/>
      <c r="C154" s="38"/>
      <c r="D154" s="27"/>
      <c r="E154" s="27"/>
      <c r="F154" s="27"/>
    </row>
    <row r="155" spans="1:7" x14ac:dyDescent="0.2">
      <c r="A155" s="39"/>
      <c r="B155" s="39"/>
      <c r="C155" s="39"/>
      <c r="D155" s="35"/>
      <c r="E155" s="40"/>
      <c r="F155" s="41"/>
      <c r="G155" s="1"/>
    </row>
    <row r="156" spans="1:7" x14ac:dyDescent="0.2">
      <c r="D156" s="35"/>
      <c r="E156" s="1"/>
      <c r="F156" s="1"/>
      <c r="G156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32:G132"/>
    <mergeCell ref="E134:F134"/>
    <mergeCell ref="A3:H4"/>
  </mergeCells>
  <pageMargins left="0.7" right="0.7" top="0.75" bottom="0.75" header="0.3" footer="0.3"/>
  <pageSetup paperSize="9" scale="69" fitToHeight="0" orientation="portrait" errors="blank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8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42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342</v>
      </c>
      <c r="B10" s="57">
        <v>1</v>
      </c>
      <c r="C10" s="58">
        <v>48</v>
      </c>
      <c r="D10" s="59">
        <f>IF(ISNUMBER(B10),B10*C10,)</f>
        <v>48</v>
      </c>
      <c r="E10" s="60">
        <v>1.8E-3</v>
      </c>
      <c r="F10" s="57">
        <v>0.09</v>
      </c>
    </row>
    <row r="11" spans="1:6" x14ac:dyDescent="0.2">
      <c r="A11" s="56" t="s">
        <v>343</v>
      </c>
      <c r="B11" s="57">
        <v>1</v>
      </c>
      <c r="C11" s="58">
        <v>55</v>
      </c>
      <c r="D11" s="59">
        <f>IF(ISNUMBER(B11),B11*C11,)</f>
        <v>55</v>
      </c>
      <c r="E11" s="60">
        <v>1.8E-3</v>
      </c>
      <c r="F11" s="57">
        <v>0.1</v>
      </c>
    </row>
    <row r="12" spans="1:6" x14ac:dyDescent="0.2">
      <c r="A12" s="56" t="s">
        <v>344</v>
      </c>
      <c r="B12" s="57">
        <v>1</v>
      </c>
      <c r="C12" s="58">
        <v>45</v>
      </c>
      <c r="D12" s="59">
        <f>IF(ISNUMBER(B12),B12*C12,)</f>
        <v>45</v>
      </c>
      <c r="E12" s="60">
        <v>1.8E-3</v>
      </c>
      <c r="F12" s="57">
        <v>0.08</v>
      </c>
    </row>
    <row r="13" spans="1:6" x14ac:dyDescent="0.2">
      <c r="A13" s="61" t="s">
        <v>306</v>
      </c>
      <c r="B13" s="61"/>
      <c r="C13" s="61"/>
      <c r="D13" s="62"/>
      <c r="E13" s="61"/>
      <c r="F13" s="63">
        <v>0.28000000000000003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1.8E-3</v>
      </c>
      <c r="F16" s="57">
        <v>0.01</v>
      </c>
    </row>
    <row r="17" spans="1:6" ht="36" x14ac:dyDescent="0.2">
      <c r="A17" s="56" t="s">
        <v>311</v>
      </c>
      <c r="B17" s="57">
        <v>8</v>
      </c>
      <c r="C17" s="58">
        <v>4.2300000000000004</v>
      </c>
      <c r="D17" s="59">
        <f>IF(ISNUMBER(B17),B17*C17,)</f>
        <v>33.840000000000003</v>
      </c>
      <c r="E17" s="60">
        <v>1.8E-3</v>
      </c>
      <c r="F17" s="57">
        <v>0.06</v>
      </c>
    </row>
    <row r="18" spans="1:6" ht="24" x14ac:dyDescent="0.2">
      <c r="A18" s="56" t="s">
        <v>328</v>
      </c>
      <c r="B18" s="57">
        <v>2</v>
      </c>
      <c r="C18" s="58">
        <v>4.5199999999999996</v>
      </c>
      <c r="D18" s="59">
        <f>IF(ISNUMBER(B18),B18*C18,)</f>
        <v>9.0399999999999991</v>
      </c>
      <c r="E18" s="60">
        <v>1.8E-3</v>
      </c>
      <c r="F18" s="57">
        <v>0.02</v>
      </c>
    </row>
    <row r="19" spans="1:6" ht="24" x14ac:dyDescent="0.2">
      <c r="A19" s="56" t="s">
        <v>345</v>
      </c>
      <c r="B19" s="57">
        <v>1</v>
      </c>
      <c r="C19" s="58">
        <v>4.5199999999999996</v>
      </c>
      <c r="D19" s="59">
        <f>IF(ISNUMBER(B19),B19*C19,)</f>
        <v>4.5199999999999996</v>
      </c>
      <c r="E19" s="60">
        <v>1.8E-3</v>
      </c>
      <c r="F19" s="57">
        <v>0.01</v>
      </c>
    </row>
    <row r="20" spans="1:6" x14ac:dyDescent="0.2">
      <c r="A20" s="61" t="s">
        <v>312</v>
      </c>
      <c r="B20" s="61"/>
      <c r="C20" s="61"/>
      <c r="D20" s="62"/>
      <c r="E20" s="61"/>
      <c r="F20" s="63">
        <v>9.9999999999999992E-2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346</v>
      </c>
      <c r="B23" s="67"/>
      <c r="C23" s="68" t="s">
        <v>20</v>
      </c>
      <c r="D23" s="59">
        <v>0.06</v>
      </c>
      <c r="E23" s="78">
        <v>98</v>
      </c>
      <c r="F23" s="57">
        <v>5.88</v>
      </c>
    </row>
    <row r="24" spans="1:6" x14ac:dyDescent="0.2">
      <c r="A24" s="66" t="s">
        <v>347</v>
      </c>
      <c r="B24" s="67"/>
      <c r="C24" s="68" t="s">
        <v>341</v>
      </c>
      <c r="D24" s="59">
        <v>0.47</v>
      </c>
      <c r="E24" s="69">
        <v>2.9</v>
      </c>
      <c r="F24" s="57">
        <v>1.36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7.24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7.62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1.3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8.92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8.92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21:F21"/>
    <mergeCell ref="A22:B22"/>
    <mergeCell ref="A25:B25"/>
    <mergeCell ref="C31:D31"/>
    <mergeCell ref="A1:F1"/>
    <mergeCell ref="A26:F26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274</v>
      </c>
      <c r="C3" s="43"/>
      <c r="D3" s="43"/>
      <c r="E3" s="43"/>
      <c r="F3" s="45"/>
    </row>
    <row r="4" spans="1:6" x14ac:dyDescent="0.2">
      <c r="A4" s="99" t="s">
        <v>275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491</v>
      </c>
      <c r="B17" s="67"/>
      <c r="C17" s="68" t="s">
        <v>108</v>
      </c>
      <c r="D17" s="59">
        <v>1</v>
      </c>
      <c r="E17" s="78">
        <v>180</v>
      </c>
      <c r="F17" s="57">
        <v>180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180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180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30.6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210.6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210.6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277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72" x14ac:dyDescent="0.2">
      <c r="A17" s="66" t="s">
        <v>492</v>
      </c>
      <c r="B17" s="67"/>
      <c r="C17" s="68" t="s">
        <v>108</v>
      </c>
      <c r="D17" s="59">
        <v>1</v>
      </c>
      <c r="E17" s="78">
        <v>1140</v>
      </c>
      <c r="F17" s="57">
        <v>1140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1140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1140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193.8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1333.8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1333.8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279</v>
      </c>
      <c r="C3" s="43"/>
      <c r="D3" s="43"/>
      <c r="E3" s="43"/>
      <c r="F3" s="45"/>
    </row>
    <row r="4" spans="1:6" x14ac:dyDescent="0.2">
      <c r="A4" s="99" t="s">
        <v>280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24" x14ac:dyDescent="0.2">
      <c r="A17" s="66" t="s">
        <v>493</v>
      </c>
      <c r="B17" s="67"/>
      <c r="C17" s="68" t="s">
        <v>108</v>
      </c>
      <c r="D17" s="59">
        <v>1</v>
      </c>
      <c r="E17" s="78">
        <v>555</v>
      </c>
      <c r="F17" s="57">
        <v>555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555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555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94.35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649.35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649.35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282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0.25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0.25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1.2</v>
      </c>
      <c r="F13" s="57">
        <v>5.08</v>
      </c>
    </row>
    <row r="14" spans="1:6" x14ac:dyDescent="0.2">
      <c r="A14" s="61" t="s">
        <v>312</v>
      </c>
      <c r="B14" s="61"/>
      <c r="C14" s="61"/>
      <c r="D14" s="62"/>
      <c r="E14" s="61"/>
      <c r="F14" s="63">
        <v>5.08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72" x14ac:dyDescent="0.2">
      <c r="A17" s="66" t="s">
        <v>282</v>
      </c>
      <c r="B17" s="67"/>
      <c r="C17" s="68" t="s">
        <v>108</v>
      </c>
      <c r="D17" s="59">
        <v>1</v>
      </c>
      <c r="E17" s="78">
        <v>2.85</v>
      </c>
      <c r="F17" s="57">
        <v>2.85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2.85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8.18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1.39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9.57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9.57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F35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</v>
      </c>
      <c r="C3" s="43"/>
      <c r="D3" s="43"/>
      <c r="E3" s="43"/>
      <c r="F3" s="45"/>
    </row>
    <row r="4" spans="1:6" x14ac:dyDescent="0.2">
      <c r="A4" s="99" t="s">
        <v>15</v>
      </c>
      <c r="B4" s="99"/>
      <c r="C4" s="99"/>
      <c r="D4" s="99"/>
      <c r="E4" s="46" t="s">
        <v>294</v>
      </c>
      <c r="F4" s="47" t="s">
        <v>16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302</v>
      </c>
      <c r="B9" s="57">
        <v>1</v>
      </c>
      <c r="C9" s="58">
        <v>57.83</v>
      </c>
      <c r="D9" s="59">
        <f>IF(ISNUMBER(B9),B9*C9,)</f>
        <v>57.83</v>
      </c>
      <c r="E9" s="60">
        <v>1.7857000000000001</v>
      </c>
      <c r="F9" s="57">
        <v>103.27</v>
      </c>
    </row>
    <row r="10" spans="1:6" x14ac:dyDescent="0.2">
      <c r="A10" s="56" t="s">
        <v>303</v>
      </c>
      <c r="B10" s="57">
        <v>2</v>
      </c>
      <c r="C10" s="58">
        <v>1.25</v>
      </c>
      <c r="D10" s="59">
        <f>IF(ISNUMBER(B10),B10*C10,)</f>
        <v>2.5</v>
      </c>
      <c r="E10" s="60">
        <v>1.7857000000000001</v>
      </c>
      <c r="F10" s="57">
        <v>4.46</v>
      </c>
    </row>
    <row r="11" spans="1:6" x14ac:dyDescent="0.2">
      <c r="A11" s="56" t="s">
        <v>304</v>
      </c>
      <c r="B11" s="57" t="s">
        <v>305</v>
      </c>
      <c r="C11" s="58" t="s">
        <v>8</v>
      </c>
      <c r="D11" s="59">
        <f>IF(ISNUMBER(B11),B11*C11,)</f>
        <v>0</v>
      </c>
      <c r="E11" s="60" t="s">
        <v>8</v>
      </c>
      <c r="F11" s="57">
        <v>1.56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109.28999999999999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309</v>
      </c>
      <c r="B15" s="57">
        <v>1</v>
      </c>
      <c r="C15" s="58">
        <v>4.75</v>
      </c>
      <c r="D15" s="59">
        <f>IF(ISNUMBER(B15),B15*C15,)</f>
        <v>4.75</v>
      </c>
      <c r="E15" s="60">
        <v>1.7857000000000001</v>
      </c>
      <c r="F15" s="57">
        <v>8.48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1.7857000000000001</v>
      </c>
      <c r="F16" s="57">
        <v>7.64</v>
      </c>
    </row>
    <row r="17" spans="1:6" ht="36" x14ac:dyDescent="0.2">
      <c r="A17" s="56" t="s">
        <v>311</v>
      </c>
      <c r="B17" s="57">
        <v>2</v>
      </c>
      <c r="C17" s="58">
        <v>4.2300000000000004</v>
      </c>
      <c r="D17" s="59">
        <f>IF(ISNUMBER(B17),B17*C17,)</f>
        <v>8.4600000000000009</v>
      </c>
      <c r="E17" s="60">
        <v>1.7857000000000001</v>
      </c>
      <c r="F17" s="57">
        <v>15.11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31.23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/>
      <c r="B21" s="67"/>
      <c r="C21" s="68"/>
      <c r="D21" s="59"/>
      <c r="E21" s="69"/>
      <c r="F21" s="57"/>
    </row>
    <row r="22" spans="1:6" x14ac:dyDescent="0.2">
      <c r="A22" s="102" t="s">
        <v>315</v>
      </c>
      <c r="B22" s="103"/>
      <c r="C22" s="61"/>
      <c r="D22" s="62"/>
      <c r="E22" s="61"/>
      <c r="F22" s="63">
        <v>0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140.52000000000001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23.89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164.41000000000003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164.41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F33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22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ht="24" x14ac:dyDescent="0.2">
      <c r="A10" s="56" t="s">
        <v>330</v>
      </c>
      <c r="B10" s="57">
        <v>1</v>
      </c>
      <c r="C10" s="58">
        <v>31.25</v>
      </c>
      <c r="D10" s="59">
        <f>IF(ISNUMBER(B10),B10*C10,)</f>
        <v>31.25</v>
      </c>
      <c r="E10" s="60">
        <v>3.1399999999999997E-2</v>
      </c>
      <c r="F10" s="57">
        <v>0.98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0.99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3.1399999999999997E-2</v>
      </c>
      <c r="F14" s="57">
        <v>0.13</v>
      </c>
    </row>
    <row r="15" spans="1:6" ht="24" x14ac:dyDescent="0.2">
      <c r="A15" s="56" t="s">
        <v>331</v>
      </c>
      <c r="B15" s="57">
        <v>1</v>
      </c>
      <c r="C15" s="58">
        <v>4.75</v>
      </c>
      <c r="D15" s="59">
        <f>IF(ISNUMBER(B15),B15*C15,)</f>
        <v>4.75</v>
      </c>
      <c r="E15" s="60">
        <v>3.1399999999999997E-2</v>
      </c>
      <c r="F15" s="57">
        <v>0.15</v>
      </c>
    </row>
    <row r="16" spans="1:6" x14ac:dyDescent="0.2">
      <c r="A16" s="61" t="s">
        <v>312</v>
      </c>
      <c r="B16" s="61"/>
      <c r="C16" s="61"/>
      <c r="D16" s="62"/>
      <c r="E16" s="61"/>
      <c r="F16" s="63">
        <v>0.28000000000000003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x14ac:dyDescent="0.2">
      <c r="A19" s="66"/>
      <c r="B19" s="67"/>
      <c r="C19" s="68"/>
      <c r="D19" s="59"/>
      <c r="E19" s="69"/>
      <c r="F19" s="57"/>
    </row>
    <row r="20" spans="1:6" x14ac:dyDescent="0.2">
      <c r="A20" s="102" t="s">
        <v>315</v>
      </c>
      <c r="B20" s="103"/>
      <c r="C20" s="61"/>
      <c r="D20" s="62"/>
      <c r="E20" s="61"/>
      <c r="F20" s="63">
        <v>0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1.27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0.22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1.49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1.49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F35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24</v>
      </c>
      <c r="C3" s="43"/>
      <c r="D3" s="43"/>
      <c r="E3" s="43"/>
      <c r="F3" s="45"/>
    </row>
    <row r="4" spans="1:6" x14ac:dyDescent="0.2">
      <c r="A4" s="99" t="s">
        <v>25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0.06</v>
      </c>
    </row>
    <row r="10" spans="1:6" x14ac:dyDescent="0.2">
      <c r="A10" s="56" t="s">
        <v>332</v>
      </c>
      <c r="B10" s="57">
        <v>16</v>
      </c>
      <c r="C10" s="58">
        <v>28.73</v>
      </c>
      <c r="D10" s="59">
        <f>IF(ISNUMBER(B10),B10*C10,)</f>
        <v>459.68</v>
      </c>
      <c r="E10" s="60">
        <v>1.11E-2</v>
      </c>
      <c r="F10" s="57">
        <v>5.0999999999999996</v>
      </c>
    </row>
    <row r="11" spans="1:6" x14ac:dyDescent="0.2">
      <c r="A11" s="56" t="s">
        <v>333</v>
      </c>
      <c r="B11" s="57">
        <v>1</v>
      </c>
      <c r="C11" s="58">
        <v>55</v>
      </c>
      <c r="D11" s="59">
        <f>IF(ISNUMBER(B11),B11*C11,)</f>
        <v>55</v>
      </c>
      <c r="E11" s="60">
        <v>1.11E-2</v>
      </c>
      <c r="F11" s="57">
        <v>0.61</v>
      </c>
    </row>
    <row r="12" spans="1:6" x14ac:dyDescent="0.2">
      <c r="A12" s="61" t="s">
        <v>306</v>
      </c>
      <c r="B12" s="61"/>
      <c r="C12" s="61"/>
      <c r="D12" s="62"/>
      <c r="E12" s="61"/>
      <c r="F12" s="63">
        <v>5.77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</v>
      </c>
      <c r="C15" s="58">
        <v>4.2300000000000004</v>
      </c>
      <c r="D15" s="59">
        <f>IF(ISNUMBER(B15),B15*C15,)</f>
        <v>4.2300000000000004</v>
      </c>
      <c r="E15" s="60">
        <v>1.11E-2</v>
      </c>
      <c r="F15" s="57">
        <v>0.05</v>
      </c>
    </row>
    <row r="16" spans="1:6" ht="24" x14ac:dyDescent="0.2">
      <c r="A16" s="56" t="s">
        <v>334</v>
      </c>
      <c r="B16" s="57">
        <v>1</v>
      </c>
      <c r="C16" s="58">
        <v>4.75</v>
      </c>
      <c r="D16" s="59">
        <f>IF(ISNUMBER(B16),B16*C16,)</f>
        <v>4.75</v>
      </c>
      <c r="E16" s="60">
        <v>1.11E-2</v>
      </c>
      <c r="F16" s="57">
        <v>0.05</v>
      </c>
    </row>
    <row r="17" spans="1:6" x14ac:dyDescent="0.2">
      <c r="A17" s="56" t="s">
        <v>335</v>
      </c>
      <c r="B17" s="57">
        <v>16</v>
      </c>
      <c r="C17" s="58">
        <v>6.22</v>
      </c>
      <c r="D17" s="59">
        <f>IF(ISNUMBER(B17),B17*C17,)</f>
        <v>99.52</v>
      </c>
      <c r="E17" s="60">
        <v>1.11E-2</v>
      </c>
      <c r="F17" s="57">
        <v>1.1000000000000001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1.2000000000000002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/>
      <c r="B21" s="67"/>
      <c r="C21" s="68"/>
      <c r="D21" s="59"/>
      <c r="E21" s="69"/>
      <c r="F21" s="57"/>
    </row>
    <row r="22" spans="1:6" x14ac:dyDescent="0.2">
      <c r="A22" s="102" t="s">
        <v>315</v>
      </c>
      <c r="B22" s="103"/>
      <c r="C22" s="61"/>
      <c r="D22" s="62"/>
      <c r="E22" s="61"/>
      <c r="F22" s="63">
        <v>0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6.97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1.18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8.15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8.15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222</v>
      </c>
      <c r="C3" s="43"/>
      <c r="D3" s="43"/>
      <c r="E3" s="43"/>
      <c r="F3" s="45"/>
    </row>
    <row r="4" spans="1:6" x14ac:dyDescent="0.2">
      <c r="A4" s="99" t="s">
        <v>223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0.85</v>
      </c>
    </row>
    <row r="10" spans="1:6" x14ac:dyDescent="0.2">
      <c r="A10" s="56" t="s">
        <v>407</v>
      </c>
      <c r="B10" s="57">
        <v>1</v>
      </c>
      <c r="C10" s="58">
        <v>70.97</v>
      </c>
      <c r="D10" s="59">
        <f>IF(ISNUMBER(B10),B10*C10,)</f>
        <v>70.97</v>
      </c>
      <c r="E10" s="60">
        <v>0.32890000000000003</v>
      </c>
      <c r="F10" s="57">
        <v>23.34</v>
      </c>
    </row>
    <row r="11" spans="1:6" x14ac:dyDescent="0.2">
      <c r="A11" s="61" t="s">
        <v>306</v>
      </c>
      <c r="B11" s="61"/>
      <c r="C11" s="61"/>
      <c r="D11" s="62"/>
      <c r="E11" s="61"/>
      <c r="F11" s="63">
        <v>24.19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0.32890000000000003</v>
      </c>
      <c r="F14" s="57">
        <v>1.41</v>
      </c>
    </row>
    <row r="15" spans="1:6" ht="36" x14ac:dyDescent="0.2">
      <c r="A15" s="56" t="s">
        <v>311</v>
      </c>
      <c r="B15" s="57">
        <v>7</v>
      </c>
      <c r="C15" s="58">
        <v>4.2300000000000004</v>
      </c>
      <c r="D15" s="59">
        <f>IF(ISNUMBER(B15),B15*C15,)</f>
        <v>29.610000000000003</v>
      </c>
      <c r="E15" s="60">
        <v>0.32890000000000003</v>
      </c>
      <c r="F15" s="57">
        <v>9.74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0.32890000000000003</v>
      </c>
      <c r="F16" s="57">
        <v>1.56</v>
      </c>
    </row>
    <row r="17" spans="1:6" x14ac:dyDescent="0.2">
      <c r="A17" s="56" t="s">
        <v>364</v>
      </c>
      <c r="B17" s="57">
        <v>2</v>
      </c>
      <c r="C17" s="58">
        <v>4.28</v>
      </c>
      <c r="D17" s="59">
        <f>IF(ISNUMBER(B17),B17*C17,)</f>
        <v>8.56</v>
      </c>
      <c r="E17" s="60">
        <v>0.32890000000000003</v>
      </c>
      <c r="F17" s="57">
        <v>2.82</v>
      </c>
    </row>
    <row r="18" spans="1:6" ht="24" x14ac:dyDescent="0.2">
      <c r="A18" s="56" t="s">
        <v>331</v>
      </c>
      <c r="B18" s="57">
        <v>1</v>
      </c>
      <c r="C18" s="58">
        <v>4.75</v>
      </c>
      <c r="D18" s="59">
        <f>IF(ISNUMBER(B18),B18*C18,)</f>
        <v>4.75</v>
      </c>
      <c r="E18" s="60">
        <v>0.32890000000000003</v>
      </c>
      <c r="F18" s="57">
        <v>1.56</v>
      </c>
    </row>
    <row r="19" spans="1:6" x14ac:dyDescent="0.2">
      <c r="A19" s="61" t="s">
        <v>312</v>
      </c>
      <c r="B19" s="61"/>
      <c r="C19" s="61"/>
      <c r="D19" s="62"/>
      <c r="E19" s="61"/>
      <c r="F19" s="63">
        <v>17.09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ht="24" x14ac:dyDescent="0.2">
      <c r="A22" s="66" t="s">
        <v>466</v>
      </c>
      <c r="B22" s="67"/>
      <c r="C22" s="68" t="s">
        <v>79</v>
      </c>
      <c r="D22" s="59">
        <v>1</v>
      </c>
      <c r="E22" s="78">
        <v>983.38</v>
      </c>
      <c r="F22" s="57">
        <v>983.38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983.38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1024.6600000000001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174.19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1198.8500000000001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1198.8499999999999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30</v>
      </c>
      <c r="C3" s="43"/>
      <c r="D3" s="43"/>
      <c r="E3" s="43"/>
      <c r="F3" s="45"/>
    </row>
    <row r="4" spans="1:6" x14ac:dyDescent="0.2">
      <c r="A4" s="99" t="s">
        <v>31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7.7999999999999996E-3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7.7999999999999996E-3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F37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</v>
      </c>
      <c r="C3" s="43"/>
      <c r="D3" s="43"/>
      <c r="E3" s="43"/>
      <c r="F3" s="45"/>
    </row>
    <row r="4" spans="1:6" x14ac:dyDescent="0.2">
      <c r="A4" s="99" t="s">
        <v>28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1.18E-2</v>
      </c>
      <c r="F10" s="57">
        <v>0.76</v>
      </c>
    </row>
    <row r="11" spans="1:6" x14ac:dyDescent="0.2">
      <c r="A11" s="56" t="s">
        <v>336</v>
      </c>
      <c r="B11" s="57">
        <v>1</v>
      </c>
      <c r="C11" s="58">
        <v>38</v>
      </c>
      <c r="D11" s="59">
        <f>IF(ISNUMBER(B11),B11*C11,)</f>
        <v>38</v>
      </c>
      <c r="E11" s="60">
        <v>1.18E-2</v>
      </c>
      <c r="F11" s="57">
        <v>0.45</v>
      </c>
    </row>
    <row r="12" spans="1:6" x14ac:dyDescent="0.2">
      <c r="A12" s="56" t="s">
        <v>337</v>
      </c>
      <c r="B12" s="57">
        <v>1</v>
      </c>
      <c r="C12" s="58">
        <v>30</v>
      </c>
      <c r="D12" s="59">
        <f>IF(ISNUMBER(B12),B12*C12,)</f>
        <v>30</v>
      </c>
      <c r="E12" s="60">
        <v>1.18E-2</v>
      </c>
      <c r="F12" s="57">
        <v>0.35</v>
      </c>
    </row>
    <row r="13" spans="1:6" x14ac:dyDescent="0.2">
      <c r="A13" s="61" t="s">
        <v>306</v>
      </c>
      <c r="B13" s="61"/>
      <c r="C13" s="61"/>
      <c r="D13" s="62"/>
      <c r="E13" s="61"/>
      <c r="F13" s="63">
        <v>1.5699999999999998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1.18E-2</v>
      </c>
      <c r="F16" s="57">
        <v>0.05</v>
      </c>
    </row>
    <row r="17" spans="1:6" ht="24" x14ac:dyDescent="0.2">
      <c r="A17" s="56" t="s">
        <v>327</v>
      </c>
      <c r="B17" s="57">
        <v>1</v>
      </c>
      <c r="C17" s="58">
        <v>4.75</v>
      </c>
      <c r="D17" s="59">
        <f>IF(ISNUMBER(B17),B17*C17,)</f>
        <v>4.75</v>
      </c>
      <c r="E17" s="60">
        <v>1.18E-2</v>
      </c>
      <c r="F17" s="57">
        <v>0.06</v>
      </c>
    </row>
    <row r="18" spans="1:6" ht="24" x14ac:dyDescent="0.2">
      <c r="A18" s="56" t="s">
        <v>328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1.18E-2</v>
      </c>
      <c r="F18" s="57">
        <v>0.05</v>
      </c>
    </row>
    <row r="19" spans="1:6" x14ac:dyDescent="0.2">
      <c r="A19" s="56" t="s">
        <v>329</v>
      </c>
      <c r="B19" s="57">
        <v>1</v>
      </c>
      <c r="C19" s="58">
        <v>6.22</v>
      </c>
      <c r="D19" s="59">
        <f>IF(ISNUMBER(B19),B19*C19,)</f>
        <v>6.22</v>
      </c>
      <c r="E19" s="60">
        <v>1.18E-2</v>
      </c>
      <c r="F19" s="57">
        <v>7.0000000000000007E-2</v>
      </c>
    </row>
    <row r="20" spans="1:6" x14ac:dyDescent="0.2">
      <c r="A20" s="61" t="s">
        <v>312</v>
      </c>
      <c r="B20" s="61"/>
      <c r="C20" s="61"/>
      <c r="D20" s="62"/>
      <c r="E20" s="61"/>
      <c r="F20" s="63">
        <v>0.23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338</v>
      </c>
      <c r="B23" s="67"/>
      <c r="C23" s="68" t="s">
        <v>20</v>
      </c>
      <c r="D23" s="59">
        <v>1.25</v>
      </c>
      <c r="E23" s="78">
        <v>2.5499999999999998</v>
      </c>
      <c r="F23" s="57">
        <v>3.19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3.19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4.99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0.85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5.84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5.84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44</v>
      </c>
      <c r="C3" s="43"/>
      <c r="D3" s="43"/>
      <c r="E3" s="43"/>
      <c r="F3" s="45"/>
    </row>
    <row r="4" spans="1:6" x14ac:dyDescent="0.2">
      <c r="A4" s="99" t="s">
        <v>45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326</v>
      </c>
      <c r="B10" s="57">
        <v>1</v>
      </c>
      <c r="C10" s="58">
        <v>30</v>
      </c>
      <c r="D10" s="59">
        <f>IF(ISNUMBER(B10),B10*C10,)</f>
        <v>30</v>
      </c>
      <c r="E10" s="60">
        <v>5.1000000000000004E-3</v>
      </c>
      <c r="F10" s="57">
        <v>0.15</v>
      </c>
    </row>
    <row r="11" spans="1:6" ht="24" x14ac:dyDescent="0.2">
      <c r="A11" s="56" t="s">
        <v>348</v>
      </c>
      <c r="B11" s="57">
        <v>1</v>
      </c>
      <c r="C11" s="58">
        <v>193.75</v>
      </c>
      <c r="D11" s="59">
        <f>IF(ISNUMBER(B11),B11*C11,)</f>
        <v>193.75</v>
      </c>
      <c r="E11" s="60">
        <v>5.1000000000000004E-3</v>
      </c>
      <c r="F11" s="57">
        <v>0.99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1.1499999999999999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310</v>
      </c>
      <c r="B15" s="57">
        <v>1</v>
      </c>
      <c r="C15" s="58">
        <v>4.28</v>
      </c>
      <c r="D15" s="59">
        <f>IF(ISNUMBER(B15),B15*C15,)</f>
        <v>4.28</v>
      </c>
      <c r="E15" s="60">
        <v>5.1000000000000004E-3</v>
      </c>
      <c r="F15" s="57">
        <v>0.02</v>
      </c>
    </row>
    <row r="16" spans="1:6" ht="36" x14ac:dyDescent="0.2">
      <c r="A16" s="56" t="s">
        <v>311</v>
      </c>
      <c r="B16" s="57">
        <v>6</v>
      </c>
      <c r="C16" s="58">
        <v>4.2300000000000004</v>
      </c>
      <c r="D16" s="59">
        <f>IF(ISNUMBER(B16),B16*C16,)</f>
        <v>25.380000000000003</v>
      </c>
      <c r="E16" s="60">
        <v>5.1000000000000004E-3</v>
      </c>
      <c r="F16" s="57">
        <v>0.13</v>
      </c>
    </row>
    <row r="17" spans="1:6" x14ac:dyDescent="0.2">
      <c r="A17" s="56" t="s">
        <v>329</v>
      </c>
      <c r="B17" s="57">
        <v>1</v>
      </c>
      <c r="C17" s="58">
        <v>6.22</v>
      </c>
      <c r="D17" s="59">
        <f>IF(ISNUMBER(B17),B17*C17,)</f>
        <v>6.22</v>
      </c>
      <c r="E17" s="60">
        <v>5.1000000000000004E-3</v>
      </c>
      <c r="F17" s="57">
        <v>0.03</v>
      </c>
    </row>
    <row r="18" spans="1:6" ht="24" x14ac:dyDescent="0.2">
      <c r="A18" s="56" t="s">
        <v>349</v>
      </c>
      <c r="B18" s="57">
        <v>1</v>
      </c>
      <c r="C18" s="58">
        <v>4.75</v>
      </c>
      <c r="D18" s="59">
        <f>IF(ISNUMBER(B18),B18*C18,)</f>
        <v>4.75</v>
      </c>
      <c r="E18" s="60">
        <v>5.1000000000000004E-3</v>
      </c>
      <c r="F18" s="57">
        <v>0.02</v>
      </c>
    </row>
    <row r="19" spans="1:6" x14ac:dyDescent="0.2">
      <c r="A19" s="61" t="s">
        <v>312</v>
      </c>
      <c r="B19" s="61"/>
      <c r="C19" s="61"/>
      <c r="D19" s="62"/>
      <c r="E19" s="61"/>
      <c r="F19" s="63">
        <v>0.19999999999999998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/>
      <c r="B22" s="67"/>
      <c r="C22" s="68"/>
      <c r="D22" s="59"/>
      <c r="E22" s="69"/>
      <c r="F22" s="57"/>
    </row>
    <row r="23" spans="1:6" x14ac:dyDescent="0.2">
      <c r="A23" s="102" t="s">
        <v>315</v>
      </c>
      <c r="B23" s="103"/>
      <c r="C23" s="61"/>
      <c r="D23" s="62"/>
      <c r="E23" s="61"/>
      <c r="F23" s="63">
        <v>0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1.35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0.23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1.58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1.58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47</v>
      </c>
      <c r="C3" s="43"/>
      <c r="D3" s="43"/>
      <c r="E3" s="43"/>
      <c r="F3" s="45"/>
    </row>
    <row r="4" spans="1:6" x14ac:dyDescent="0.2">
      <c r="A4" s="99" t="s">
        <v>48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50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</v>
      </c>
    </row>
    <row r="10" spans="1:6" x14ac:dyDescent="0.2">
      <c r="A10" s="56" t="s">
        <v>350</v>
      </c>
      <c r="B10" s="57">
        <v>1</v>
      </c>
      <c r="C10" s="58">
        <v>25</v>
      </c>
      <c r="D10" s="59">
        <f>IF(ISNUMBER(B10),B10*C10,)</f>
        <v>25</v>
      </c>
      <c r="E10" s="60">
        <v>1.1000000000000001E-3</v>
      </c>
      <c r="F10" s="57">
        <v>0.03</v>
      </c>
    </row>
    <row r="11" spans="1:6" x14ac:dyDescent="0.2">
      <c r="A11" s="56" t="s">
        <v>351</v>
      </c>
      <c r="B11" s="57">
        <v>1</v>
      </c>
      <c r="C11" s="58">
        <v>70</v>
      </c>
      <c r="D11" s="59">
        <f>IF(ISNUMBER(B11),B11*C11,)</f>
        <v>70</v>
      </c>
      <c r="E11" s="60">
        <v>1.1000000000000001E-3</v>
      </c>
      <c r="F11" s="57">
        <v>0.08</v>
      </c>
    </row>
    <row r="12" spans="1:6" x14ac:dyDescent="0.2">
      <c r="A12" s="61" t="s">
        <v>306</v>
      </c>
      <c r="B12" s="61"/>
      <c r="C12" s="61"/>
      <c r="D12" s="62"/>
      <c r="E12" s="61"/>
      <c r="F12" s="63">
        <v>0.11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310</v>
      </c>
      <c r="B15" s="57">
        <v>1</v>
      </c>
      <c r="C15" s="58">
        <v>4.28</v>
      </c>
      <c r="D15" s="59">
        <f>IF(ISNUMBER(B15),B15*C15,)</f>
        <v>4.28</v>
      </c>
      <c r="E15" s="60">
        <v>1.1000000000000001E-3</v>
      </c>
      <c r="F15" s="57">
        <v>0</v>
      </c>
    </row>
    <row r="16" spans="1:6" ht="36" x14ac:dyDescent="0.2">
      <c r="A16" s="56" t="s">
        <v>311</v>
      </c>
      <c r="B16" s="57">
        <v>6</v>
      </c>
      <c r="C16" s="58">
        <v>4.2300000000000004</v>
      </c>
      <c r="D16" s="59">
        <f>IF(ISNUMBER(B16),B16*C16,)</f>
        <v>25.380000000000003</v>
      </c>
      <c r="E16" s="60">
        <v>1.1000000000000001E-3</v>
      </c>
      <c r="F16" s="57">
        <v>0.03</v>
      </c>
    </row>
    <row r="17" spans="1:6" ht="24" x14ac:dyDescent="0.2">
      <c r="A17" s="56" t="s">
        <v>352</v>
      </c>
      <c r="B17" s="57">
        <v>1</v>
      </c>
      <c r="C17" s="58">
        <v>4.5199999999999996</v>
      </c>
      <c r="D17" s="59">
        <f>IF(ISNUMBER(B17),B17*C17,)</f>
        <v>4.5199999999999996</v>
      </c>
      <c r="E17" s="60">
        <v>1.1000000000000001E-3</v>
      </c>
      <c r="F17" s="57">
        <v>0</v>
      </c>
    </row>
    <row r="18" spans="1:6" ht="36" x14ac:dyDescent="0.2">
      <c r="A18" s="56" t="s">
        <v>353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1.1000000000000001E-3</v>
      </c>
      <c r="F18" s="57">
        <v>0</v>
      </c>
    </row>
    <row r="19" spans="1:6" x14ac:dyDescent="0.2">
      <c r="A19" s="61" t="s">
        <v>312</v>
      </c>
      <c r="B19" s="61"/>
      <c r="C19" s="61"/>
      <c r="D19" s="62"/>
      <c r="E19" s="61"/>
      <c r="F19" s="63">
        <v>0.03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354</v>
      </c>
      <c r="B22" s="67"/>
      <c r="C22" s="68" t="s">
        <v>355</v>
      </c>
      <c r="D22" s="59">
        <v>0.03</v>
      </c>
      <c r="E22" s="78">
        <v>0.46</v>
      </c>
      <c r="F22" s="57">
        <v>0.01</v>
      </c>
    </row>
    <row r="23" spans="1:6" ht="96" x14ac:dyDescent="0.2">
      <c r="A23" s="66" t="s">
        <v>356</v>
      </c>
      <c r="B23" s="67"/>
      <c r="C23" s="68" t="s">
        <v>357</v>
      </c>
      <c r="D23" s="59">
        <v>1.25</v>
      </c>
      <c r="E23" s="69">
        <v>0.47</v>
      </c>
      <c r="F23" s="57">
        <v>0.59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0.6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0.74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0.13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0.87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0.87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0:F20"/>
    <mergeCell ref="A21:B21"/>
    <mergeCell ref="A24:B24"/>
    <mergeCell ref="C30:D30"/>
    <mergeCell ref="A1:F1"/>
    <mergeCell ref="A25:F25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0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52</v>
      </c>
      <c r="C3" s="43"/>
      <c r="D3" s="43"/>
      <c r="E3" s="43"/>
      <c r="F3" s="45"/>
    </row>
    <row r="4" spans="1:6" x14ac:dyDescent="0.2">
      <c r="A4" s="99" t="s">
        <v>53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0.03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1.09E-2</v>
      </c>
      <c r="F10" s="57">
        <v>0.7</v>
      </c>
    </row>
    <row r="11" spans="1:6" ht="24" x14ac:dyDescent="0.2">
      <c r="A11" s="56" t="s">
        <v>358</v>
      </c>
      <c r="B11" s="57">
        <v>1</v>
      </c>
      <c r="C11" s="58">
        <v>42.06</v>
      </c>
      <c r="D11" s="59">
        <f>IF(ISNUMBER(B11),B11*C11,)</f>
        <v>42.06</v>
      </c>
      <c r="E11" s="60">
        <v>1.09E-2</v>
      </c>
      <c r="F11" s="57">
        <v>0.46</v>
      </c>
    </row>
    <row r="12" spans="1:6" x14ac:dyDescent="0.2">
      <c r="A12" s="56" t="s">
        <v>351</v>
      </c>
      <c r="B12" s="57">
        <v>1</v>
      </c>
      <c r="C12" s="58">
        <v>70</v>
      </c>
      <c r="D12" s="59">
        <f>IF(ISNUMBER(B12),B12*C12,)</f>
        <v>70</v>
      </c>
      <c r="E12" s="60">
        <v>1.09E-2</v>
      </c>
      <c r="F12" s="57">
        <v>0.76</v>
      </c>
    </row>
    <row r="13" spans="1:6" x14ac:dyDescent="0.2">
      <c r="A13" s="56" t="s">
        <v>342</v>
      </c>
      <c r="B13" s="57">
        <v>1</v>
      </c>
      <c r="C13" s="58">
        <v>48</v>
      </c>
      <c r="D13" s="59">
        <f>IF(ISNUMBER(B13),B13*C13,)</f>
        <v>48</v>
      </c>
      <c r="E13" s="60">
        <v>1.09E-2</v>
      </c>
      <c r="F13" s="57">
        <v>0.52</v>
      </c>
    </row>
    <row r="14" spans="1:6" x14ac:dyDescent="0.2">
      <c r="A14" s="61" t="s">
        <v>306</v>
      </c>
      <c r="B14" s="61"/>
      <c r="C14" s="61"/>
      <c r="D14" s="62"/>
      <c r="E14" s="61"/>
      <c r="F14" s="63">
        <v>2.4699999999999998</v>
      </c>
    </row>
    <row r="15" spans="1:6" x14ac:dyDescent="0.2">
      <c r="A15" s="98" t="s">
        <v>307</v>
      </c>
      <c r="B15" s="98"/>
      <c r="C15" s="98"/>
      <c r="D15" s="98"/>
      <c r="E15" s="98"/>
      <c r="F15" s="98"/>
    </row>
    <row r="16" spans="1:6" x14ac:dyDescent="0.2">
      <c r="A16" s="52" t="s">
        <v>297</v>
      </c>
      <c r="B16" s="52" t="s">
        <v>5</v>
      </c>
      <c r="C16" s="52" t="s">
        <v>308</v>
      </c>
      <c r="D16" s="64" t="s">
        <v>299</v>
      </c>
      <c r="E16" s="52" t="s">
        <v>300</v>
      </c>
      <c r="F16" s="52" t="s">
        <v>301</v>
      </c>
    </row>
    <row r="17" spans="1:6" ht="24" x14ac:dyDescent="0.2">
      <c r="A17" s="56" t="s">
        <v>310</v>
      </c>
      <c r="B17" s="57">
        <v>1</v>
      </c>
      <c r="C17" s="58">
        <v>4.28</v>
      </c>
      <c r="D17" s="59">
        <f>IF(ISNUMBER(B17),B17*C17,)</f>
        <v>4.28</v>
      </c>
      <c r="E17" s="60">
        <v>1.09E-2</v>
      </c>
      <c r="F17" s="57">
        <v>0.05</v>
      </c>
    </row>
    <row r="18" spans="1:6" ht="36" x14ac:dyDescent="0.2">
      <c r="A18" s="56" t="s">
        <v>311</v>
      </c>
      <c r="B18" s="57">
        <v>5</v>
      </c>
      <c r="C18" s="58">
        <v>4.2300000000000004</v>
      </c>
      <c r="D18" s="59">
        <f>IF(ISNUMBER(B18),B18*C18,)</f>
        <v>21.150000000000002</v>
      </c>
      <c r="E18" s="60">
        <v>1.09E-2</v>
      </c>
      <c r="F18" s="57">
        <v>0.23</v>
      </c>
    </row>
    <row r="19" spans="1:6" ht="24" x14ac:dyDescent="0.2">
      <c r="A19" s="56" t="s">
        <v>327</v>
      </c>
      <c r="B19" s="57">
        <v>1</v>
      </c>
      <c r="C19" s="58">
        <v>4.75</v>
      </c>
      <c r="D19" s="59">
        <f>IF(ISNUMBER(B19),B19*C19,)</f>
        <v>4.75</v>
      </c>
      <c r="E19" s="60">
        <v>1.09E-2</v>
      </c>
      <c r="F19" s="57">
        <v>0.05</v>
      </c>
    </row>
    <row r="20" spans="1:6" ht="24" x14ac:dyDescent="0.2">
      <c r="A20" s="56" t="s">
        <v>328</v>
      </c>
      <c r="B20" s="57">
        <v>2</v>
      </c>
      <c r="C20" s="58">
        <v>4.5199999999999996</v>
      </c>
      <c r="D20" s="59">
        <f>IF(ISNUMBER(B20),B20*C20,)</f>
        <v>9.0399999999999991</v>
      </c>
      <c r="E20" s="60">
        <v>1.09E-2</v>
      </c>
      <c r="F20" s="57">
        <v>0.1</v>
      </c>
    </row>
    <row r="21" spans="1:6" x14ac:dyDescent="0.2">
      <c r="A21" s="56" t="s">
        <v>329</v>
      </c>
      <c r="B21" s="57">
        <v>1</v>
      </c>
      <c r="C21" s="58">
        <v>6.22</v>
      </c>
      <c r="D21" s="59">
        <f>IF(ISNUMBER(B21),B21*C21,)</f>
        <v>6.22</v>
      </c>
      <c r="E21" s="60">
        <v>1.09E-2</v>
      </c>
      <c r="F21" s="57">
        <v>7.0000000000000007E-2</v>
      </c>
    </row>
    <row r="22" spans="1:6" x14ac:dyDescent="0.2">
      <c r="A22" s="61" t="s">
        <v>312</v>
      </c>
      <c r="B22" s="61"/>
      <c r="C22" s="61"/>
      <c r="D22" s="62"/>
      <c r="E22" s="61"/>
      <c r="F22" s="63">
        <v>0.5</v>
      </c>
    </row>
    <row r="23" spans="1:6" x14ac:dyDescent="0.2">
      <c r="A23" s="98" t="s">
        <v>313</v>
      </c>
      <c r="B23" s="98"/>
      <c r="C23" s="98"/>
      <c r="D23" s="98"/>
      <c r="E23" s="98"/>
      <c r="F23" s="98"/>
    </row>
    <row r="24" spans="1:6" x14ac:dyDescent="0.2">
      <c r="A24" s="101" t="s">
        <v>297</v>
      </c>
      <c r="B24" s="101"/>
      <c r="C24" s="54" t="s">
        <v>4</v>
      </c>
      <c r="D24" s="65" t="s">
        <v>5</v>
      </c>
      <c r="E24" s="54" t="s">
        <v>314</v>
      </c>
      <c r="F24" s="54" t="s">
        <v>301</v>
      </c>
    </row>
    <row r="25" spans="1:6" x14ac:dyDescent="0.2">
      <c r="A25" s="66" t="s">
        <v>359</v>
      </c>
      <c r="B25" s="67"/>
      <c r="C25" s="68" t="s">
        <v>20</v>
      </c>
      <c r="D25" s="59">
        <v>1.25</v>
      </c>
      <c r="E25" s="78">
        <v>12.84</v>
      </c>
      <c r="F25" s="57">
        <v>16.05</v>
      </c>
    </row>
    <row r="26" spans="1:6" x14ac:dyDescent="0.2">
      <c r="A26" s="66" t="s">
        <v>360</v>
      </c>
      <c r="B26" s="67"/>
      <c r="C26" s="68" t="s">
        <v>355</v>
      </c>
      <c r="D26" s="59">
        <v>61.11</v>
      </c>
      <c r="E26" s="69">
        <v>0.48</v>
      </c>
      <c r="F26" s="57">
        <v>29.33</v>
      </c>
    </row>
    <row r="27" spans="1:6" x14ac:dyDescent="0.2">
      <c r="A27" s="102" t="s">
        <v>315</v>
      </c>
      <c r="B27" s="103"/>
      <c r="C27" s="61"/>
      <c r="D27" s="62"/>
      <c r="E27" s="61"/>
      <c r="F27" s="63">
        <v>45.379999999999995</v>
      </c>
    </row>
    <row r="28" spans="1:6" x14ac:dyDescent="0.2">
      <c r="A28" s="98" t="s">
        <v>316</v>
      </c>
      <c r="B28" s="98"/>
      <c r="C28" s="98"/>
      <c r="D28" s="98"/>
      <c r="E28" s="98"/>
      <c r="F28" s="98"/>
    </row>
    <row r="29" spans="1:6" x14ac:dyDescent="0.2">
      <c r="A29" s="100" t="s">
        <v>297</v>
      </c>
      <c r="B29" s="101"/>
      <c r="C29" s="54" t="s">
        <v>4</v>
      </c>
      <c r="D29" s="64" t="s">
        <v>5</v>
      </c>
      <c r="E29" s="52" t="s">
        <v>298</v>
      </c>
      <c r="F29" s="52" t="s">
        <v>301</v>
      </c>
    </row>
    <row r="30" spans="1:6" x14ac:dyDescent="0.2">
      <c r="A30" s="70"/>
      <c r="B30" s="71"/>
      <c r="C30" s="68"/>
      <c r="D30" s="72"/>
      <c r="E30" s="73"/>
      <c r="F30" s="57"/>
    </row>
    <row r="31" spans="1:6" x14ac:dyDescent="0.2">
      <c r="A31" s="109" t="s">
        <v>317</v>
      </c>
      <c r="B31" s="103"/>
      <c r="C31" s="61"/>
      <c r="D31" s="62"/>
      <c r="E31" s="61"/>
      <c r="F31" s="63">
        <v>0</v>
      </c>
    </row>
    <row r="32" spans="1:6" x14ac:dyDescent="0.2">
      <c r="A32" s="110"/>
      <c r="B32" s="111"/>
      <c r="C32" s="106" t="s">
        <v>318</v>
      </c>
      <c r="D32" s="107"/>
      <c r="E32" s="108"/>
      <c r="F32" s="57">
        <v>48.35</v>
      </c>
    </row>
    <row r="33" spans="1:6" ht="27.75" customHeight="1" x14ac:dyDescent="0.2">
      <c r="A33" s="112"/>
      <c r="B33" s="113"/>
      <c r="C33" s="104" t="s">
        <v>319</v>
      </c>
      <c r="D33" s="105"/>
      <c r="E33" s="74" t="s">
        <v>320</v>
      </c>
      <c r="F33" s="75">
        <v>8.2200000000000006</v>
      </c>
    </row>
    <row r="34" spans="1:6" x14ac:dyDescent="0.2">
      <c r="A34" s="114"/>
      <c r="B34" s="115"/>
      <c r="C34" s="106"/>
      <c r="D34" s="107"/>
      <c r="E34" s="76"/>
      <c r="F34" s="75"/>
    </row>
    <row r="35" spans="1:6" x14ac:dyDescent="0.2">
      <c r="A35" s="116"/>
      <c r="B35" s="117"/>
      <c r="C35" s="106" t="s">
        <v>321</v>
      </c>
      <c r="D35" s="107"/>
      <c r="E35" s="108"/>
      <c r="F35" s="63">
        <v>56.57</v>
      </c>
    </row>
    <row r="36" spans="1:6" x14ac:dyDescent="0.2">
      <c r="A36" s="116"/>
      <c r="B36" s="117"/>
      <c r="C36" s="106" t="s">
        <v>322</v>
      </c>
      <c r="D36" s="107"/>
      <c r="E36" s="108"/>
      <c r="F36" s="63">
        <v>56.57</v>
      </c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17" t="s">
        <v>323</v>
      </c>
      <c r="B38" s="48"/>
      <c r="C38" s="48"/>
      <c r="D38" s="48"/>
      <c r="E38" s="48"/>
      <c r="F38" s="48"/>
    </row>
    <row r="39" spans="1:6" x14ac:dyDescent="0.2">
      <c r="A39" s="77"/>
      <c r="B39" s="48"/>
      <c r="C39" s="48"/>
      <c r="D39" s="48"/>
      <c r="E39" s="48"/>
      <c r="F39" s="48"/>
    </row>
    <row r="40" spans="1:6" x14ac:dyDescent="0.2">
      <c r="A40" s="77"/>
      <c r="B40" s="48"/>
      <c r="C40" s="48"/>
      <c r="D40" s="48"/>
      <c r="E40" s="48"/>
      <c r="F40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6:E36"/>
    <mergeCell ref="C32:E32"/>
    <mergeCell ref="C35:E35"/>
    <mergeCell ref="C34:D34"/>
    <mergeCell ref="A31:B31"/>
    <mergeCell ref="A32:B32"/>
    <mergeCell ref="A33:B33"/>
    <mergeCell ref="A34:B34"/>
    <mergeCell ref="A35:B35"/>
    <mergeCell ref="A36:B36"/>
    <mergeCell ref="A29:B29"/>
    <mergeCell ref="A23:F23"/>
    <mergeCell ref="A24:B24"/>
    <mergeCell ref="A27:B27"/>
    <mergeCell ref="C33:D33"/>
    <mergeCell ref="A1:F1"/>
    <mergeCell ref="A28:F28"/>
    <mergeCell ref="A15:F15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47</v>
      </c>
      <c r="C3" s="43"/>
      <c r="D3" s="43"/>
      <c r="E3" s="43"/>
      <c r="F3" s="45"/>
    </row>
    <row r="4" spans="1:6" x14ac:dyDescent="0.2">
      <c r="A4" s="99" t="s">
        <v>48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</v>
      </c>
      <c r="C3" s="43"/>
      <c r="D3" s="43"/>
      <c r="E3" s="43"/>
      <c r="F3" s="45"/>
    </row>
    <row r="4" spans="1:6" x14ac:dyDescent="0.2">
      <c r="A4" s="99" t="s">
        <v>15</v>
      </c>
      <c r="B4" s="99"/>
      <c r="C4" s="99"/>
      <c r="D4" s="99"/>
      <c r="E4" s="46" t="s">
        <v>294</v>
      </c>
      <c r="F4" s="47" t="s">
        <v>16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302</v>
      </c>
      <c r="B9" s="57">
        <v>1</v>
      </c>
      <c r="C9" s="58">
        <v>57.83</v>
      </c>
      <c r="D9" s="59">
        <f>IF(ISNUMBER(B9),B9*C9,)</f>
        <v>57.83</v>
      </c>
      <c r="E9" s="60">
        <v>1.7857000000000001</v>
      </c>
      <c r="F9" s="57">
        <v>103.27</v>
      </c>
    </row>
    <row r="10" spans="1:6" x14ac:dyDescent="0.2">
      <c r="A10" s="56" t="s">
        <v>303</v>
      </c>
      <c r="B10" s="57">
        <v>2</v>
      </c>
      <c r="C10" s="58">
        <v>1.25</v>
      </c>
      <c r="D10" s="59">
        <f>IF(ISNUMBER(B10),B10*C10,)</f>
        <v>2.5</v>
      </c>
      <c r="E10" s="60">
        <v>1.7857000000000001</v>
      </c>
      <c r="F10" s="57">
        <v>4.46</v>
      </c>
    </row>
    <row r="11" spans="1:6" x14ac:dyDescent="0.2">
      <c r="A11" s="56" t="s">
        <v>304</v>
      </c>
      <c r="B11" s="57" t="s">
        <v>305</v>
      </c>
      <c r="C11" s="58" t="s">
        <v>8</v>
      </c>
      <c r="D11" s="59">
        <f>IF(ISNUMBER(B11),B11*C11,)</f>
        <v>0</v>
      </c>
      <c r="E11" s="60" t="s">
        <v>8</v>
      </c>
      <c r="F11" s="57">
        <v>1.56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109.28999999999999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309</v>
      </c>
      <c r="B15" s="57">
        <v>1</v>
      </c>
      <c r="C15" s="58">
        <v>4.75</v>
      </c>
      <c r="D15" s="59">
        <f>IF(ISNUMBER(B15),B15*C15,)</f>
        <v>4.75</v>
      </c>
      <c r="E15" s="60">
        <v>1.7857000000000001</v>
      </c>
      <c r="F15" s="57">
        <v>8.48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1.7857000000000001</v>
      </c>
      <c r="F16" s="57">
        <v>7.64</v>
      </c>
    </row>
    <row r="17" spans="1:6" ht="36" x14ac:dyDescent="0.2">
      <c r="A17" s="56" t="s">
        <v>311</v>
      </c>
      <c r="B17" s="57">
        <v>2</v>
      </c>
      <c r="C17" s="58">
        <v>4.2300000000000004</v>
      </c>
      <c r="D17" s="59">
        <f>IF(ISNUMBER(B17),B17*C17,)</f>
        <v>8.4600000000000009</v>
      </c>
      <c r="E17" s="60">
        <v>1.7857000000000001</v>
      </c>
      <c r="F17" s="57">
        <v>15.11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31.23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/>
      <c r="B21" s="67"/>
      <c r="C21" s="68"/>
      <c r="D21" s="59"/>
      <c r="E21" s="69"/>
      <c r="F21" s="57"/>
    </row>
    <row r="22" spans="1:6" x14ac:dyDescent="0.2">
      <c r="A22" s="102" t="s">
        <v>315</v>
      </c>
      <c r="B22" s="103"/>
      <c r="C22" s="61"/>
      <c r="D22" s="62"/>
      <c r="E22" s="61"/>
      <c r="F22" s="63">
        <v>0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140.52000000000001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23.89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164.41000000000003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164.41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3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22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ht="24" x14ac:dyDescent="0.2">
      <c r="A10" s="56" t="s">
        <v>330</v>
      </c>
      <c r="B10" s="57">
        <v>1</v>
      </c>
      <c r="C10" s="58">
        <v>31.25</v>
      </c>
      <c r="D10" s="59">
        <f>IF(ISNUMBER(B10),B10*C10,)</f>
        <v>31.25</v>
      </c>
      <c r="E10" s="60">
        <v>3.1399999999999997E-2</v>
      </c>
      <c r="F10" s="57">
        <v>0.98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0.99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3.1399999999999997E-2</v>
      </c>
      <c r="F14" s="57">
        <v>0.13</v>
      </c>
    </row>
    <row r="15" spans="1:6" ht="24" x14ac:dyDescent="0.2">
      <c r="A15" s="56" t="s">
        <v>331</v>
      </c>
      <c r="B15" s="57">
        <v>1</v>
      </c>
      <c r="C15" s="58">
        <v>4.75</v>
      </c>
      <c r="D15" s="59">
        <f>IF(ISNUMBER(B15),B15*C15,)</f>
        <v>4.75</v>
      </c>
      <c r="E15" s="60">
        <v>3.1399999999999997E-2</v>
      </c>
      <c r="F15" s="57">
        <v>0.15</v>
      </c>
    </row>
    <row r="16" spans="1:6" x14ac:dyDescent="0.2">
      <c r="A16" s="61" t="s">
        <v>312</v>
      </c>
      <c r="B16" s="61"/>
      <c r="C16" s="61"/>
      <c r="D16" s="62"/>
      <c r="E16" s="61"/>
      <c r="F16" s="63">
        <v>0.28000000000000003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x14ac:dyDescent="0.2">
      <c r="A19" s="66"/>
      <c r="B19" s="67"/>
      <c r="C19" s="68"/>
      <c r="D19" s="59"/>
      <c r="E19" s="69"/>
      <c r="F19" s="57"/>
    </row>
    <row r="20" spans="1:6" x14ac:dyDescent="0.2">
      <c r="A20" s="102" t="s">
        <v>315</v>
      </c>
      <c r="B20" s="103"/>
      <c r="C20" s="61"/>
      <c r="D20" s="62"/>
      <c r="E20" s="61"/>
      <c r="F20" s="63">
        <v>0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1.27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0.22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1.49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1.49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24</v>
      </c>
      <c r="C3" s="43"/>
      <c r="D3" s="43"/>
      <c r="E3" s="43"/>
      <c r="F3" s="45"/>
    </row>
    <row r="4" spans="1:6" x14ac:dyDescent="0.2">
      <c r="A4" s="99" t="s">
        <v>25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0.06</v>
      </c>
    </row>
    <row r="10" spans="1:6" x14ac:dyDescent="0.2">
      <c r="A10" s="56" t="s">
        <v>332</v>
      </c>
      <c r="B10" s="57">
        <v>16</v>
      </c>
      <c r="C10" s="58">
        <v>28.73</v>
      </c>
      <c r="D10" s="59">
        <f>IF(ISNUMBER(B10),B10*C10,)</f>
        <v>459.68</v>
      </c>
      <c r="E10" s="60">
        <v>1.11E-2</v>
      </c>
      <c r="F10" s="57">
        <v>5.0999999999999996</v>
      </c>
    </row>
    <row r="11" spans="1:6" x14ac:dyDescent="0.2">
      <c r="A11" s="56" t="s">
        <v>333</v>
      </c>
      <c r="B11" s="57">
        <v>1</v>
      </c>
      <c r="C11" s="58">
        <v>55</v>
      </c>
      <c r="D11" s="59">
        <f>IF(ISNUMBER(B11),B11*C11,)</f>
        <v>55</v>
      </c>
      <c r="E11" s="60">
        <v>1.11E-2</v>
      </c>
      <c r="F11" s="57">
        <v>0.61</v>
      </c>
    </row>
    <row r="12" spans="1:6" x14ac:dyDescent="0.2">
      <c r="A12" s="61" t="s">
        <v>306</v>
      </c>
      <c r="B12" s="61"/>
      <c r="C12" s="61"/>
      <c r="D12" s="62"/>
      <c r="E12" s="61"/>
      <c r="F12" s="63">
        <v>5.77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</v>
      </c>
      <c r="C15" s="58">
        <v>4.2300000000000004</v>
      </c>
      <c r="D15" s="59">
        <f>IF(ISNUMBER(B15),B15*C15,)</f>
        <v>4.2300000000000004</v>
      </c>
      <c r="E15" s="60">
        <v>1.11E-2</v>
      </c>
      <c r="F15" s="57">
        <v>0.05</v>
      </c>
    </row>
    <row r="16" spans="1:6" ht="24" x14ac:dyDescent="0.2">
      <c r="A16" s="56" t="s">
        <v>334</v>
      </c>
      <c r="B16" s="57">
        <v>1</v>
      </c>
      <c r="C16" s="58">
        <v>4.75</v>
      </c>
      <c r="D16" s="59">
        <f>IF(ISNUMBER(B16),B16*C16,)</f>
        <v>4.75</v>
      </c>
      <c r="E16" s="60">
        <v>1.11E-2</v>
      </c>
      <c r="F16" s="57">
        <v>0.05</v>
      </c>
    </row>
    <row r="17" spans="1:6" x14ac:dyDescent="0.2">
      <c r="A17" s="56" t="s">
        <v>335</v>
      </c>
      <c r="B17" s="57">
        <v>16</v>
      </c>
      <c r="C17" s="58">
        <v>6.22</v>
      </c>
      <c r="D17" s="59">
        <f>IF(ISNUMBER(B17),B17*C17,)</f>
        <v>99.52</v>
      </c>
      <c r="E17" s="60">
        <v>1.11E-2</v>
      </c>
      <c r="F17" s="57">
        <v>1.1000000000000001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1.2000000000000002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/>
      <c r="B21" s="67"/>
      <c r="C21" s="68"/>
      <c r="D21" s="59"/>
      <c r="E21" s="69"/>
      <c r="F21" s="57"/>
    </row>
    <row r="22" spans="1:6" x14ac:dyDescent="0.2">
      <c r="A22" s="102" t="s">
        <v>315</v>
      </c>
      <c r="B22" s="103"/>
      <c r="C22" s="61"/>
      <c r="D22" s="62"/>
      <c r="E22" s="61"/>
      <c r="F22" s="63">
        <v>0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6.97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1.18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8.15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8.15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</v>
      </c>
      <c r="C3" s="43"/>
      <c r="D3" s="43"/>
      <c r="E3" s="43"/>
      <c r="F3" s="45"/>
    </row>
    <row r="4" spans="1:6" x14ac:dyDescent="0.2">
      <c r="A4" s="99" t="s">
        <v>28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1.18E-2</v>
      </c>
      <c r="F10" s="57">
        <v>0.76</v>
      </c>
    </row>
    <row r="11" spans="1:6" x14ac:dyDescent="0.2">
      <c r="A11" s="56" t="s">
        <v>336</v>
      </c>
      <c r="B11" s="57">
        <v>1</v>
      </c>
      <c r="C11" s="58">
        <v>38</v>
      </c>
      <c r="D11" s="59">
        <f>IF(ISNUMBER(B11),B11*C11,)</f>
        <v>38</v>
      </c>
      <c r="E11" s="60">
        <v>1.18E-2</v>
      </c>
      <c r="F11" s="57">
        <v>0.45</v>
      </c>
    </row>
    <row r="12" spans="1:6" x14ac:dyDescent="0.2">
      <c r="A12" s="56" t="s">
        <v>337</v>
      </c>
      <c r="B12" s="57">
        <v>1</v>
      </c>
      <c r="C12" s="58">
        <v>30</v>
      </c>
      <c r="D12" s="59">
        <f>IF(ISNUMBER(B12),B12*C12,)</f>
        <v>30</v>
      </c>
      <c r="E12" s="60">
        <v>1.18E-2</v>
      </c>
      <c r="F12" s="57">
        <v>0.35</v>
      </c>
    </row>
    <row r="13" spans="1:6" x14ac:dyDescent="0.2">
      <c r="A13" s="61" t="s">
        <v>306</v>
      </c>
      <c r="B13" s="61"/>
      <c r="C13" s="61"/>
      <c r="D13" s="62"/>
      <c r="E13" s="61"/>
      <c r="F13" s="63">
        <v>1.5699999999999998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1.18E-2</v>
      </c>
      <c r="F16" s="57">
        <v>0.05</v>
      </c>
    </row>
    <row r="17" spans="1:6" ht="24" x14ac:dyDescent="0.2">
      <c r="A17" s="56" t="s">
        <v>327</v>
      </c>
      <c r="B17" s="57">
        <v>1</v>
      </c>
      <c r="C17" s="58">
        <v>4.75</v>
      </c>
      <c r="D17" s="59">
        <f>IF(ISNUMBER(B17),B17*C17,)</f>
        <v>4.75</v>
      </c>
      <c r="E17" s="60">
        <v>1.18E-2</v>
      </c>
      <c r="F17" s="57">
        <v>0.06</v>
      </c>
    </row>
    <row r="18" spans="1:6" ht="24" x14ac:dyDescent="0.2">
      <c r="A18" s="56" t="s">
        <v>328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1.18E-2</v>
      </c>
      <c r="F18" s="57">
        <v>0.05</v>
      </c>
    </row>
    <row r="19" spans="1:6" x14ac:dyDescent="0.2">
      <c r="A19" s="56" t="s">
        <v>329</v>
      </c>
      <c r="B19" s="57">
        <v>1</v>
      </c>
      <c r="C19" s="58">
        <v>6.22</v>
      </c>
      <c r="D19" s="59">
        <f>IF(ISNUMBER(B19),B19*C19,)</f>
        <v>6.22</v>
      </c>
      <c r="E19" s="60">
        <v>1.18E-2</v>
      </c>
      <c r="F19" s="57">
        <v>7.0000000000000007E-2</v>
      </c>
    </row>
    <row r="20" spans="1:6" x14ac:dyDescent="0.2">
      <c r="A20" s="61" t="s">
        <v>312</v>
      </c>
      <c r="B20" s="61"/>
      <c r="C20" s="61"/>
      <c r="D20" s="62"/>
      <c r="E20" s="61"/>
      <c r="F20" s="63">
        <v>0.23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338</v>
      </c>
      <c r="B23" s="67"/>
      <c r="C23" s="68" t="s">
        <v>20</v>
      </c>
      <c r="D23" s="59">
        <v>1.25</v>
      </c>
      <c r="E23" s="78">
        <v>2.5499999999999998</v>
      </c>
      <c r="F23" s="57">
        <v>3.19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3.19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4.99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0.85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5.84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5.84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</v>
      </c>
      <c r="C3" s="43"/>
      <c r="D3" s="43"/>
      <c r="E3" s="43"/>
      <c r="F3" s="45"/>
    </row>
    <row r="4" spans="1:6" x14ac:dyDescent="0.2">
      <c r="A4" s="99" t="s">
        <v>15</v>
      </c>
      <c r="B4" s="99"/>
      <c r="C4" s="99"/>
      <c r="D4" s="99"/>
      <c r="E4" s="46" t="s">
        <v>294</v>
      </c>
      <c r="F4" s="47" t="s">
        <v>16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302</v>
      </c>
      <c r="B9" s="57">
        <v>1</v>
      </c>
      <c r="C9" s="58">
        <v>57.83</v>
      </c>
      <c r="D9" s="59">
        <f>IF(ISNUMBER(B9),B9*C9,)</f>
        <v>57.83</v>
      </c>
      <c r="E9" s="60">
        <v>1.7857000000000001</v>
      </c>
      <c r="F9" s="57">
        <v>103.27</v>
      </c>
    </row>
    <row r="10" spans="1:6" x14ac:dyDescent="0.2">
      <c r="A10" s="56" t="s">
        <v>303</v>
      </c>
      <c r="B10" s="57">
        <v>2</v>
      </c>
      <c r="C10" s="58">
        <v>1.25</v>
      </c>
      <c r="D10" s="59">
        <f>IF(ISNUMBER(B10),B10*C10,)</f>
        <v>2.5</v>
      </c>
      <c r="E10" s="60">
        <v>1.7857000000000001</v>
      </c>
      <c r="F10" s="57">
        <v>4.46</v>
      </c>
    </row>
    <row r="11" spans="1:6" x14ac:dyDescent="0.2">
      <c r="A11" s="56" t="s">
        <v>304</v>
      </c>
      <c r="B11" s="57" t="s">
        <v>305</v>
      </c>
      <c r="C11" s="58" t="s">
        <v>8</v>
      </c>
      <c r="D11" s="59">
        <f>IF(ISNUMBER(B11),B11*C11,)</f>
        <v>0</v>
      </c>
      <c r="E11" s="60" t="s">
        <v>8</v>
      </c>
      <c r="F11" s="57">
        <v>1.56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109.28999999999999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309</v>
      </c>
      <c r="B15" s="57">
        <v>1</v>
      </c>
      <c r="C15" s="58">
        <v>4.75</v>
      </c>
      <c r="D15" s="59">
        <f>IF(ISNUMBER(B15),B15*C15,)</f>
        <v>4.75</v>
      </c>
      <c r="E15" s="60">
        <v>1.7857000000000001</v>
      </c>
      <c r="F15" s="57">
        <v>8.48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1.7857000000000001</v>
      </c>
      <c r="F16" s="57">
        <v>7.64</v>
      </c>
    </row>
    <row r="17" spans="1:6" ht="36" x14ac:dyDescent="0.2">
      <c r="A17" s="56" t="s">
        <v>311</v>
      </c>
      <c r="B17" s="57">
        <v>2</v>
      </c>
      <c r="C17" s="58">
        <v>4.2300000000000004</v>
      </c>
      <c r="D17" s="59">
        <f>IF(ISNUMBER(B17),B17*C17,)</f>
        <v>8.4600000000000009</v>
      </c>
      <c r="E17" s="60">
        <v>1.7857000000000001</v>
      </c>
      <c r="F17" s="57">
        <v>15.11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31.23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/>
      <c r="B21" s="67"/>
      <c r="C21" s="68"/>
      <c r="D21" s="59"/>
      <c r="E21" s="69"/>
      <c r="F21" s="57"/>
    </row>
    <row r="22" spans="1:6" x14ac:dyDescent="0.2">
      <c r="A22" s="102" t="s">
        <v>315</v>
      </c>
      <c r="B22" s="103"/>
      <c r="C22" s="61"/>
      <c r="D22" s="62"/>
      <c r="E22" s="61"/>
      <c r="F22" s="63">
        <v>0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140.52000000000001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23.89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164.41000000000003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164.41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30</v>
      </c>
      <c r="C3" s="43"/>
      <c r="D3" s="43"/>
      <c r="E3" s="43"/>
      <c r="F3" s="45"/>
    </row>
    <row r="4" spans="1:6" x14ac:dyDescent="0.2">
      <c r="A4" s="99" t="s">
        <v>31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7.7999999999999996E-3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7.7999999999999996E-3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38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67</v>
      </c>
      <c r="C3" s="43"/>
      <c r="D3" s="43"/>
      <c r="E3" s="43"/>
      <c r="F3" s="45"/>
    </row>
    <row r="4" spans="1:6" x14ac:dyDescent="0.2">
      <c r="A4" s="99" t="s">
        <v>68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0.51</v>
      </c>
    </row>
    <row r="10" spans="1:6" x14ac:dyDescent="0.2">
      <c r="A10" s="56" t="s">
        <v>361</v>
      </c>
      <c r="B10" s="57">
        <v>2</v>
      </c>
      <c r="C10" s="58">
        <v>3.84</v>
      </c>
      <c r="D10" s="59">
        <f>IF(ISNUMBER(B10),B10*C10,)</f>
        <v>7.68</v>
      </c>
      <c r="E10" s="60">
        <v>0.29459999999999997</v>
      </c>
      <c r="F10" s="57">
        <v>2.2599999999999998</v>
      </c>
    </row>
    <row r="11" spans="1:6" x14ac:dyDescent="0.2">
      <c r="A11" s="56" t="s">
        <v>362</v>
      </c>
      <c r="B11" s="57">
        <v>1</v>
      </c>
      <c r="C11" s="58">
        <v>11.27</v>
      </c>
      <c r="D11" s="59">
        <f>IF(ISNUMBER(B11),B11*C11,)</f>
        <v>11.27</v>
      </c>
      <c r="E11" s="60">
        <v>0.29459999999999997</v>
      </c>
      <c r="F11" s="57">
        <v>3.32</v>
      </c>
    </row>
    <row r="12" spans="1:6" x14ac:dyDescent="0.2">
      <c r="A12" s="61" t="s">
        <v>306</v>
      </c>
      <c r="B12" s="61"/>
      <c r="C12" s="61"/>
      <c r="D12" s="62"/>
      <c r="E12" s="61"/>
      <c r="F12" s="63">
        <v>6.09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4</v>
      </c>
      <c r="C15" s="58">
        <v>4.2300000000000004</v>
      </c>
      <c r="D15" s="59">
        <f>IF(ISNUMBER(B15),B15*C15,)</f>
        <v>16.920000000000002</v>
      </c>
      <c r="E15" s="60">
        <v>0.29459999999999997</v>
      </c>
      <c r="F15" s="57">
        <v>4.9800000000000004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0.29459999999999997</v>
      </c>
      <c r="F16" s="57">
        <v>1.4</v>
      </c>
    </row>
    <row r="17" spans="1:6" x14ac:dyDescent="0.2">
      <c r="A17" s="56" t="s">
        <v>364</v>
      </c>
      <c r="B17" s="57">
        <v>3</v>
      </c>
      <c r="C17" s="58">
        <v>4.28</v>
      </c>
      <c r="D17" s="59">
        <f>IF(ISNUMBER(B17),B17*C17,)</f>
        <v>12.84</v>
      </c>
      <c r="E17" s="60">
        <v>0.29459999999999997</v>
      </c>
      <c r="F17" s="57">
        <v>3.78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10.16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ht="24" x14ac:dyDescent="0.2">
      <c r="A21" s="66" t="s">
        <v>365</v>
      </c>
      <c r="B21" s="67"/>
      <c r="C21" s="68" t="s">
        <v>20</v>
      </c>
      <c r="D21" s="59">
        <v>1.05</v>
      </c>
      <c r="E21" s="78">
        <v>152.55000000000001</v>
      </c>
      <c r="F21" s="57">
        <v>160.18</v>
      </c>
    </row>
    <row r="22" spans="1:6" ht="24" x14ac:dyDescent="0.2">
      <c r="A22" s="66" t="s">
        <v>366</v>
      </c>
      <c r="B22" s="67"/>
      <c r="C22" s="68" t="s">
        <v>367</v>
      </c>
      <c r="D22" s="59">
        <v>1</v>
      </c>
      <c r="E22" s="69">
        <v>25.5</v>
      </c>
      <c r="F22" s="57">
        <v>25.5</v>
      </c>
    </row>
    <row r="23" spans="1:6" ht="24" x14ac:dyDescent="0.2">
      <c r="A23" s="66" t="s">
        <v>368</v>
      </c>
      <c r="B23" s="67"/>
      <c r="C23" s="68" t="s">
        <v>369</v>
      </c>
      <c r="D23" s="59">
        <v>1</v>
      </c>
      <c r="E23" s="69">
        <v>8.16</v>
      </c>
      <c r="F23" s="57">
        <v>8.16</v>
      </c>
    </row>
    <row r="24" spans="1:6" x14ac:dyDescent="0.2">
      <c r="A24" s="66" t="s">
        <v>370</v>
      </c>
      <c r="B24" s="67"/>
      <c r="C24" s="68" t="s">
        <v>371</v>
      </c>
      <c r="D24" s="59">
        <v>1</v>
      </c>
      <c r="E24" s="69">
        <v>46.02</v>
      </c>
      <c r="F24" s="57">
        <v>46.02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239.86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256.11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43.54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299.65000000000003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299.64999999999998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19:F19"/>
    <mergeCell ref="A20:B20"/>
    <mergeCell ref="A25:B25"/>
    <mergeCell ref="C31:D31"/>
    <mergeCell ref="A1:F1"/>
    <mergeCell ref="A26:F26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70</v>
      </c>
      <c r="C3" s="43"/>
      <c r="D3" s="43"/>
      <c r="E3" s="43"/>
      <c r="F3" s="45"/>
    </row>
    <row r="4" spans="1:6" x14ac:dyDescent="0.2">
      <c r="A4" s="99" t="s">
        <v>71</v>
      </c>
      <c r="B4" s="99"/>
      <c r="C4" s="99"/>
      <c r="D4" s="99"/>
      <c r="E4" s="46" t="s">
        <v>294</v>
      </c>
      <c r="F4" s="47" t="s">
        <v>72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0.04</v>
      </c>
    </row>
    <row r="10" spans="1:6" x14ac:dyDescent="0.2">
      <c r="A10" s="56" t="s">
        <v>372</v>
      </c>
      <c r="B10" s="57">
        <v>1</v>
      </c>
      <c r="C10" s="58">
        <v>1.25</v>
      </c>
      <c r="D10" s="59">
        <f>IF(ISNUMBER(B10),B10*C10,)</f>
        <v>1.25</v>
      </c>
      <c r="E10" s="60">
        <v>4.5900000000000003E-2</v>
      </c>
      <c r="F10" s="57">
        <v>0.06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4.5900000000000003E-2</v>
      </c>
      <c r="F14" s="57">
        <v>0.39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4.5900000000000003E-2</v>
      </c>
      <c r="F15" s="57">
        <v>0.22</v>
      </c>
    </row>
    <row r="16" spans="1:6" x14ac:dyDescent="0.2">
      <c r="A16" s="56" t="s">
        <v>373</v>
      </c>
      <c r="B16" s="57">
        <v>1</v>
      </c>
      <c r="C16" s="58">
        <v>4.28</v>
      </c>
      <c r="D16" s="59">
        <f>IF(ISNUMBER(B16),B16*C16,)</f>
        <v>4.28</v>
      </c>
      <c r="E16" s="60">
        <v>4.5900000000000003E-2</v>
      </c>
      <c r="F16" s="57">
        <v>0.2</v>
      </c>
    </row>
    <row r="17" spans="1:6" x14ac:dyDescent="0.2">
      <c r="A17" s="61" t="s">
        <v>312</v>
      </c>
      <c r="B17" s="61"/>
      <c r="C17" s="61"/>
      <c r="D17" s="62"/>
      <c r="E17" s="61"/>
      <c r="F17" s="63">
        <v>0.81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 t="s">
        <v>374</v>
      </c>
      <c r="B20" s="67"/>
      <c r="C20" s="68" t="s">
        <v>72</v>
      </c>
      <c r="D20" s="59">
        <v>0.05</v>
      </c>
      <c r="E20" s="78">
        <v>1.1200000000000001</v>
      </c>
      <c r="F20" s="57">
        <v>0.06</v>
      </c>
    </row>
    <row r="21" spans="1:6" x14ac:dyDescent="0.2">
      <c r="A21" s="66" t="s">
        <v>375</v>
      </c>
      <c r="B21" s="67"/>
      <c r="C21" s="68" t="s">
        <v>341</v>
      </c>
      <c r="D21" s="59">
        <v>1.03</v>
      </c>
      <c r="E21" s="69">
        <v>1.34</v>
      </c>
      <c r="F21" s="57">
        <v>1.38</v>
      </c>
    </row>
    <row r="22" spans="1:6" x14ac:dyDescent="0.2">
      <c r="A22" s="102" t="s">
        <v>315</v>
      </c>
      <c r="B22" s="103"/>
      <c r="C22" s="61"/>
      <c r="D22" s="62"/>
      <c r="E22" s="61"/>
      <c r="F22" s="63">
        <v>1.44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2.35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0.4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2.75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2.75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8:F18"/>
    <mergeCell ref="A19:B19"/>
    <mergeCell ref="A22:B22"/>
    <mergeCell ref="C28:D28"/>
    <mergeCell ref="A1:F1"/>
    <mergeCell ref="A23:F23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74</v>
      </c>
      <c r="C3" s="43"/>
      <c r="D3" s="43"/>
      <c r="E3" s="43"/>
      <c r="F3" s="45"/>
    </row>
    <row r="4" spans="1:6" x14ac:dyDescent="0.2">
      <c r="A4" s="99" t="s">
        <v>75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1.61</v>
      </c>
    </row>
    <row r="10" spans="1:6" x14ac:dyDescent="0.2">
      <c r="A10" s="56" t="s">
        <v>376</v>
      </c>
      <c r="B10" s="57">
        <v>1</v>
      </c>
      <c r="C10" s="58">
        <v>4.38</v>
      </c>
      <c r="D10" s="59">
        <f>IF(ISNUMBER(B10),B10*C10,)</f>
        <v>4.38</v>
      </c>
      <c r="E10" s="60">
        <v>0.83330000000000004</v>
      </c>
      <c r="F10" s="57">
        <v>3.65</v>
      </c>
    </row>
    <row r="11" spans="1:6" x14ac:dyDescent="0.2">
      <c r="A11" s="61" t="s">
        <v>306</v>
      </c>
      <c r="B11" s="61"/>
      <c r="C11" s="61"/>
      <c r="D11" s="62"/>
      <c r="E11" s="61"/>
      <c r="F11" s="63">
        <v>5.26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7</v>
      </c>
      <c r="C14" s="58">
        <v>4.2300000000000004</v>
      </c>
      <c r="D14" s="59">
        <f>IF(ISNUMBER(B14),B14*C14,)</f>
        <v>29.610000000000003</v>
      </c>
      <c r="E14" s="60">
        <v>0.83330000000000004</v>
      </c>
      <c r="F14" s="57">
        <v>24.67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0.83330000000000004</v>
      </c>
      <c r="F15" s="57">
        <v>3.96</v>
      </c>
    </row>
    <row r="16" spans="1:6" x14ac:dyDescent="0.2">
      <c r="A16" s="56" t="s">
        <v>364</v>
      </c>
      <c r="B16" s="57">
        <v>1</v>
      </c>
      <c r="C16" s="58">
        <v>4.28</v>
      </c>
      <c r="D16" s="59">
        <f>IF(ISNUMBER(B16),B16*C16,)</f>
        <v>4.28</v>
      </c>
      <c r="E16" s="60">
        <v>0.83330000000000004</v>
      </c>
      <c r="F16" s="57">
        <v>3.57</v>
      </c>
    </row>
    <row r="17" spans="1:6" x14ac:dyDescent="0.2">
      <c r="A17" s="61" t="s">
        <v>312</v>
      </c>
      <c r="B17" s="61"/>
      <c r="C17" s="61"/>
      <c r="D17" s="62"/>
      <c r="E17" s="61"/>
      <c r="F17" s="63">
        <v>32.200000000000003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 t="s">
        <v>339</v>
      </c>
      <c r="B20" s="67"/>
      <c r="C20" s="68" t="s">
        <v>20</v>
      </c>
      <c r="D20" s="59">
        <v>0.21</v>
      </c>
      <c r="E20" s="78">
        <v>1.24</v>
      </c>
      <c r="F20" s="57">
        <v>0.26</v>
      </c>
    </row>
    <row r="21" spans="1:6" x14ac:dyDescent="0.2">
      <c r="A21" s="66" t="s">
        <v>377</v>
      </c>
      <c r="B21" s="67"/>
      <c r="C21" s="68" t="s">
        <v>20</v>
      </c>
      <c r="D21" s="59">
        <v>1.05</v>
      </c>
      <c r="E21" s="69">
        <v>11.5</v>
      </c>
      <c r="F21" s="57">
        <v>12.08</v>
      </c>
    </row>
    <row r="22" spans="1:6" x14ac:dyDescent="0.2">
      <c r="A22" s="66" t="s">
        <v>378</v>
      </c>
      <c r="B22" s="67"/>
      <c r="C22" s="68" t="s">
        <v>20</v>
      </c>
      <c r="D22" s="59">
        <v>0.74</v>
      </c>
      <c r="E22" s="69">
        <v>13.25</v>
      </c>
      <c r="F22" s="57">
        <v>9.81</v>
      </c>
    </row>
    <row r="23" spans="1:6" x14ac:dyDescent="0.2">
      <c r="A23" s="66" t="s">
        <v>379</v>
      </c>
      <c r="B23" s="67"/>
      <c r="C23" s="68" t="s">
        <v>72</v>
      </c>
      <c r="D23" s="59">
        <v>344</v>
      </c>
      <c r="E23" s="69">
        <v>0.18</v>
      </c>
      <c r="F23" s="57">
        <v>61.92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84.07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121.53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20.66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142.19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142.19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18:F18"/>
    <mergeCell ref="A19:B19"/>
    <mergeCell ref="A24:B24"/>
    <mergeCell ref="C30:D30"/>
    <mergeCell ref="A1:F1"/>
    <mergeCell ref="A25:F25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4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77</v>
      </c>
      <c r="C3" s="43"/>
      <c r="D3" s="43"/>
      <c r="E3" s="43"/>
      <c r="F3" s="45"/>
    </row>
    <row r="4" spans="1:6" x14ac:dyDescent="0.2">
      <c r="A4" s="99" t="s">
        <v>78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1.63</v>
      </c>
    </row>
    <row r="10" spans="1:6" x14ac:dyDescent="0.2">
      <c r="A10" s="56" t="s">
        <v>380</v>
      </c>
      <c r="B10" s="57">
        <v>1</v>
      </c>
      <c r="C10" s="58">
        <v>95</v>
      </c>
      <c r="D10" s="59">
        <f>IF(ISNUMBER(B10),B10*C10,)</f>
        <v>95</v>
      </c>
      <c r="E10" s="60">
        <v>0.41670000000000001</v>
      </c>
      <c r="F10" s="57">
        <v>39.590000000000003</v>
      </c>
    </row>
    <row r="11" spans="1:6" x14ac:dyDescent="0.2">
      <c r="A11" s="56" t="s">
        <v>381</v>
      </c>
      <c r="B11" s="57">
        <v>1</v>
      </c>
      <c r="C11" s="58">
        <v>45</v>
      </c>
      <c r="D11" s="59">
        <f>IF(ISNUMBER(B11),B11*C11,)</f>
        <v>45</v>
      </c>
      <c r="E11" s="60">
        <v>0.41670000000000001</v>
      </c>
      <c r="F11" s="57">
        <v>18.75</v>
      </c>
    </row>
    <row r="12" spans="1:6" x14ac:dyDescent="0.2">
      <c r="A12" s="56" t="s">
        <v>382</v>
      </c>
      <c r="B12" s="57">
        <v>1</v>
      </c>
      <c r="C12" s="58">
        <v>2.92</v>
      </c>
      <c r="D12" s="59">
        <f>IF(ISNUMBER(B12),B12*C12,)</f>
        <v>2.92</v>
      </c>
      <c r="E12" s="60">
        <v>0.41670000000000001</v>
      </c>
      <c r="F12" s="57">
        <v>1.22</v>
      </c>
    </row>
    <row r="13" spans="1:6" x14ac:dyDescent="0.2">
      <c r="A13" s="56" t="s">
        <v>383</v>
      </c>
      <c r="B13" s="57">
        <v>1</v>
      </c>
      <c r="C13" s="58">
        <v>65</v>
      </c>
      <c r="D13" s="59">
        <f>IF(ISNUMBER(B13),B13*C13,)</f>
        <v>65</v>
      </c>
      <c r="E13" s="60">
        <v>0.41670000000000001</v>
      </c>
      <c r="F13" s="57">
        <v>27.09</v>
      </c>
    </row>
    <row r="14" spans="1:6" x14ac:dyDescent="0.2">
      <c r="A14" s="61" t="s">
        <v>306</v>
      </c>
      <c r="B14" s="61"/>
      <c r="C14" s="61"/>
      <c r="D14" s="62"/>
      <c r="E14" s="61"/>
      <c r="F14" s="63">
        <v>88.28</v>
      </c>
    </row>
    <row r="15" spans="1:6" x14ac:dyDescent="0.2">
      <c r="A15" s="98" t="s">
        <v>307</v>
      </c>
      <c r="B15" s="98"/>
      <c r="C15" s="98"/>
      <c r="D15" s="98"/>
      <c r="E15" s="98"/>
      <c r="F15" s="98"/>
    </row>
    <row r="16" spans="1:6" x14ac:dyDescent="0.2">
      <c r="A16" s="52" t="s">
        <v>297</v>
      </c>
      <c r="B16" s="52" t="s">
        <v>5</v>
      </c>
      <c r="C16" s="52" t="s">
        <v>308</v>
      </c>
      <c r="D16" s="64" t="s">
        <v>299</v>
      </c>
      <c r="E16" s="52" t="s">
        <v>300</v>
      </c>
      <c r="F16" s="52" t="s">
        <v>301</v>
      </c>
    </row>
    <row r="17" spans="1:6" ht="24" x14ac:dyDescent="0.2">
      <c r="A17" s="56" t="s">
        <v>310</v>
      </c>
      <c r="B17" s="57">
        <v>4</v>
      </c>
      <c r="C17" s="58">
        <v>4.28</v>
      </c>
      <c r="D17" s="59">
        <f t="shared" ref="D17:D22" si="0">IF(ISNUMBER(B17),B17*C17,)</f>
        <v>17.12</v>
      </c>
      <c r="E17" s="60">
        <v>0.41670000000000001</v>
      </c>
      <c r="F17" s="57">
        <v>7.13</v>
      </c>
    </row>
    <row r="18" spans="1:6" ht="36" x14ac:dyDescent="0.2">
      <c r="A18" s="56" t="s">
        <v>311</v>
      </c>
      <c r="B18" s="57">
        <v>8</v>
      </c>
      <c r="C18" s="58">
        <v>4.2300000000000004</v>
      </c>
      <c r="D18" s="59">
        <f t="shared" si="0"/>
        <v>33.840000000000003</v>
      </c>
      <c r="E18" s="60">
        <v>0.41670000000000001</v>
      </c>
      <c r="F18" s="57">
        <v>14.1</v>
      </c>
    </row>
    <row r="19" spans="1:6" ht="24" x14ac:dyDescent="0.2">
      <c r="A19" s="56" t="s">
        <v>363</v>
      </c>
      <c r="B19" s="57">
        <v>1</v>
      </c>
      <c r="C19" s="58">
        <v>4.75</v>
      </c>
      <c r="D19" s="59">
        <f t="shared" si="0"/>
        <v>4.75</v>
      </c>
      <c r="E19" s="60">
        <v>0.41670000000000001</v>
      </c>
      <c r="F19" s="57">
        <v>1.98</v>
      </c>
    </row>
    <row r="20" spans="1:6" x14ac:dyDescent="0.2">
      <c r="A20" s="56" t="s">
        <v>373</v>
      </c>
      <c r="B20" s="57">
        <v>2</v>
      </c>
      <c r="C20" s="58">
        <v>4.28</v>
      </c>
      <c r="D20" s="59">
        <f t="shared" si="0"/>
        <v>8.56</v>
      </c>
      <c r="E20" s="60">
        <v>0.41670000000000001</v>
      </c>
      <c r="F20" s="57">
        <v>3.57</v>
      </c>
    </row>
    <row r="21" spans="1:6" ht="24" x14ac:dyDescent="0.2">
      <c r="A21" s="56" t="s">
        <v>384</v>
      </c>
      <c r="B21" s="57">
        <v>1</v>
      </c>
      <c r="C21" s="58">
        <v>4.28</v>
      </c>
      <c r="D21" s="59">
        <f t="shared" si="0"/>
        <v>4.28</v>
      </c>
      <c r="E21" s="60">
        <v>0.41670000000000001</v>
      </c>
      <c r="F21" s="57">
        <v>1.78</v>
      </c>
    </row>
    <row r="22" spans="1:6" ht="24" x14ac:dyDescent="0.2">
      <c r="A22" s="56" t="s">
        <v>385</v>
      </c>
      <c r="B22" s="57">
        <v>2</v>
      </c>
      <c r="C22" s="58">
        <v>4.75</v>
      </c>
      <c r="D22" s="59">
        <f t="shared" si="0"/>
        <v>9.5</v>
      </c>
      <c r="E22" s="60">
        <v>0.41670000000000001</v>
      </c>
      <c r="F22" s="57">
        <v>3.96</v>
      </c>
    </row>
    <row r="23" spans="1:6" x14ac:dyDescent="0.2">
      <c r="A23" s="61" t="s">
        <v>312</v>
      </c>
      <c r="B23" s="61"/>
      <c r="C23" s="61"/>
      <c r="D23" s="62"/>
      <c r="E23" s="61"/>
      <c r="F23" s="63">
        <v>32.520000000000003</v>
      </c>
    </row>
    <row r="24" spans="1:6" x14ac:dyDescent="0.2">
      <c r="A24" s="98" t="s">
        <v>313</v>
      </c>
      <c r="B24" s="98"/>
      <c r="C24" s="98"/>
      <c r="D24" s="98"/>
      <c r="E24" s="98"/>
      <c r="F24" s="98"/>
    </row>
    <row r="25" spans="1:6" x14ac:dyDescent="0.2">
      <c r="A25" s="101" t="s">
        <v>297</v>
      </c>
      <c r="B25" s="101"/>
      <c r="C25" s="54" t="s">
        <v>4</v>
      </c>
      <c r="D25" s="65" t="s">
        <v>5</v>
      </c>
      <c r="E25" s="54" t="s">
        <v>314</v>
      </c>
      <c r="F25" s="54" t="s">
        <v>301</v>
      </c>
    </row>
    <row r="26" spans="1:6" x14ac:dyDescent="0.2">
      <c r="A26" s="66" t="s">
        <v>374</v>
      </c>
      <c r="B26" s="67"/>
      <c r="C26" s="68" t="s">
        <v>72</v>
      </c>
      <c r="D26" s="59">
        <v>2.27</v>
      </c>
      <c r="E26" s="78">
        <v>1.1200000000000001</v>
      </c>
      <c r="F26" s="57">
        <v>2.54</v>
      </c>
    </row>
    <row r="27" spans="1:6" x14ac:dyDescent="0.2">
      <c r="A27" s="66" t="s">
        <v>386</v>
      </c>
      <c r="B27" s="67"/>
      <c r="C27" s="68" t="s">
        <v>72</v>
      </c>
      <c r="D27" s="59">
        <v>25</v>
      </c>
      <c r="E27" s="69">
        <v>0.9</v>
      </c>
      <c r="F27" s="57">
        <v>22.5</v>
      </c>
    </row>
    <row r="28" spans="1:6" ht="24" x14ac:dyDescent="0.2">
      <c r="A28" s="66" t="s">
        <v>366</v>
      </c>
      <c r="B28" s="67"/>
      <c r="C28" s="68" t="s">
        <v>367</v>
      </c>
      <c r="D28" s="59">
        <v>0.59</v>
      </c>
      <c r="E28" s="69">
        <v>25.5</v>
      </c>
      <c r="F28" s="57">
        <v>15.05</v>
      </c>
    </row>
    <row r="29" spans="1:6" ht="24" x14ac:dyDescent="0.2">
      <c r="A29" s="66" t="s">
        <v>387</v>
      </c>
      <c r="B29" s="67"/>
      <c r="C29" s="68" t="s">
        <v>20</v>
      </c>
      <c r="D29" s="59">
        <v>0.59</v>
      </c>
      <c r="E29" s="69">
        <v>152.55000000000001</v>
      </c>
      <c r="F29" s="57">
        <v>90</v>
      </c>
    </row>
    <row r="30" spans="1:6" ht="24" x14ac:dyDescent="0.2">
      <c r="A30" s="66" t="s">
        <v>388</v>
      </c>
      <c r="B30" s="67"/>
      <c r="C30" s="68" t="s">
        <v>371</v>
      </c>
      <c r="D30" s="59">
        <v>1</v>
      </c>
      <c r="E30" s="69">
        <v>432.54</v>
      </c>
      <c r="F30" s="57">
        <v>432.54</v>
      </c>
    </row>
    <row r="31" spans="1:6" x14ac:dyDescent="0.2">
      <c r="A31" s="66" t="s">
        <v>375</v>
      </c>
      <c r="B31" s="67"/>
      <c r="C31" s="68" t="s">
        <v>341</v>
      </c>
      <c r="D31" s="59">
        <v>75.598425000000006</v>
      </c>
      <c r="E31" s="69">
        <v>1.34</v>
      </c>
      <c r="F31" s="57">
        <v>101.3</v>
      </c>
    </row>
    <row r="32" spans="1:6" x14ac:dyDescent="0.2">
      <c r="A32" s="102" t="s">
        <v>315</v>
      </c>
      <c r="B32" s="103"/>
      <c r="C32" s="61"/>
      <c r="D32" s="62"/>
      <c r="E32" s="61"/>
      <c r="F32" s="63">
        <v>663.93</v>
      </c>
    </row>
    <row r="33" spans="1:6" x14ac:dyDescent="0.2">
      <c r="A33" s="98" t="s">
        <v>316</v>
      </c>
      <c r="B33" s="98"/>
      <c r="C33" s="98"/>
      <c r="D33" s="98"/>
      <c r="E33" s="98"/>
      <c r="F33" s="98"/>
    </row>
    <row r="34" spans="1:6" x14ac:dyDescent="0.2">
      <c r="A34" s="100" t="s">
        <v>297</v>
      </c>
      <c r="B34" s="101"/>
      <c r="C34" s="54" t="s">
        <v>4</v>
      </c>
      <c r="D34" s="64" t="s">
        <v>5</v>
      </c>
      <c r="E34" s="52" t="s">
        <v>298</v>
      </c>
      <c r="F34" s="52" t="s">
        <v>301</v>
      </c>
    </row>
    <row r="35" spans="1:6" x14ac:dyDescent="0.2">
      <c r="A35" s="70"/>
      <c r="B35" s="71"/>
      <c r="C35" s="68"/>
      <c r="D35" s="72"/>
      <c r="E35" s="73"/>
      <c r="F35" s="57"/>
    </row>
    <row r="36" spans="1:6" x14ac:dyDescent="0.2">
      <c r="A36" s="109" t="s">
        <v>317</v>
      </c>
      <c r="B36" s="103"/>
      <c r="C36" s="61"/>
      <c r="D36" s="62"/>
      <c r="E36" s="61"/>
      <c r="F36" s="63">
        <v>0</v>
      </c>
    </row>
    <row r="37" spans="1:6" x14ac:dyDescent="0.2">
      <c r="A37" s="110"/>
      <c r="B37" s="111"/>
      <c r="C37" s="106" t="s">
        <v>318</v>
      </c>
      <c r="D37" s="107"/>
      <c r="E37" s="108"/>
      <c r="F37" s="57">
        <v>784.73</v>
      </c>
    </row>
    <row r="38" spans="1:6" ht="27.75" customHeight="1" x14ac:dyDescent="0.2">
      <c r="A38" s="112"/>
      <c r="B38" s="113"/>
      <c r="C38" s="104" t="s">
        <v>319</v>
      </c>
      <c r="D38" s="105"/>
      <c r="E38" s="74" t="s">
        <v>320</v>
      </c>
      <c r="F38" s="75">
        <v>133.4</v>
      </c>
    </row>
    <row r="39" spans="1:6" x14ac:dyDescent="0.2">
      <c r="A39" s="114"/>
      <c r="B39" s="115"/>
      <c r="C39" s="106"/>
      <c r="D39" s="107"/>
      <c r="E39" s="76"/>
      <c r="F39" s="75"/>
    </row>
    <row r="40" spans="1:6" x14ac:dyDescent="0.2">
      <c r="A40" s="116"/>
      <c r="B40" s="117"/>
      <c r="C40" s="106" t="s">
        <v>321</v>
      </c>
      <c r="D40" s="107"/>
      <c r="E40" s="108"/>
      <c r="F40" s="63">
        <v>918.13</v>
      </c>
    </row>
    <row r="41" spans="1:6" x14ac:dyDescent="0.2">
      <c r="A41" s="116"/>
      <c r="B41" s="117"/>
      <c r="C41" s="106" t="s">
        <v>322</v>
      </c>
      <c r="D41" s="107"/>
      <c r="E41" s="108"/>
      <c r="F41" s="63">
        <v>918.13</v>
      </c>
    </row>
    <row r="42" spans="1:6" x14ac:dyDescent="0.2">
      <c r="A42" s="77"/>
      <c r="B42" s="48"/>
      <c r="C42" s="48"/>
      <c r="D42" s="48"/>
      <c r="E42" s="48"/>
      <c r="F42" s="48"/>
    </row>
    <row r="43" spans="1:6" x14ac:dyDescent="0.2">
      <c r="A43" s="17" t="s">
        <v>323</v>
      </c>
      <c r="B43" s="48"/>
      <c r="C43" s="48"/>
      <c r="D43" s="48"/>
      <c r="E43" s="48"/>
      <c r="F43" s="48"/>
    </row>
    <row r="44" spans="1:6" x14ac:dyDescent="0.2">
      <c r="A44" s="77"/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1:E41"/>
    <mergeCell ref="C37:E37"/>
    <mergeCell ref="C40:E40"/>
    <mergeCell ref="C39:D39"/>
    <mergeCell ref="A36:B36"/>
    <mergeCell ref="A37:B37"/>
    <mergeCell ref="A38:B38"/>
    <mergeCell ref="A39:B39"/>
    <mergeCell ref="A40:B40"/>
    <mergeCell ref="A41:B41"/>
    <mergeCell ref="A34:B34"/>
    <mergeCell ref="A24:F24"/>
    <mergeCell ref="A25:B25"/>
    <mergeCell ref="A32:B32"/>
    <mergeCell ref="C38:D38"/>
    <mergeCell ref="A1:F1"/>
    <mergeCell ref="A33:F33"/>
    <mergeCell ref="A15:F15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4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81</v>
      </c>
      <c r="C3" s="43"/>
      <c r="D3" s="43"/>
      <c r="E3" s="43"/>
      <c r="F3" s="45"/>
    </row>
    <row r="4" spans="1:6" x14ac:dyDescent="0.2">
      <c r="A4" s="99" t="s">
        <v>82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1.3</v>
      </c>
    </row>
    <row r="10" spans="1:6" x14ac:dyDescent="0.2">
      <c r="A10" s="56" t="s">
        <v>380</v>
      </c>
      <c r="B10" s="57">
        <v>1</v>
      </c>
      <c r="C10" s="58">
        <v>95</v>
      </c>
      <c r="D10" s="59">
        <f>IF(ISNUMBER(B10),B10*C10,)</f>
        <v>95</v>
      </c>
      <c r="E10" s="60">
        <v>0.33329999999999999</v>
      </c>
      <c r="F10" s="57">
        <v>31.66</v>
      </c>
    </row>
    <row r="11" spans="1:6" x14ac:dyDescent="0.2">
      <c r="A11" s="56" t="s">
        <v>381</v>
      </c>
      <c r="B11" s="57">
        <v>1</v>
      </c>
      <c r="C11" s="58">
        <v>45</v>
      </c>
      <c r="D11" s="59">
        <f>IF(ISNUMBER(B11),B11*C11,)</f>
        <v>45</v>
      </c>
      <c r="E11" s="60">
        <v>0.33329999999999999</v>
      </c>
      <c r="F11" s="57">
        <v>15</v>
      </c>
    </row>
    <row r="12" spans="1:6" x14ac:dyDescent="0.2">
      <c r="A12" s="56" t="s">
        <v>382</v>
      </c>
      <c r="B12" s="57">
        <v>1</v>
      </c>
      <c r="C12" s="58">
        <v>2.92</v>
      </c>
      <c r="D12" s="59">
        <f>IF(ISNUMBER(B12),B12*C12,)</f>
        <v>2.92</v>
      </c>
      <c r="E12" s="60">
        <v>0.33329999999999999</v>
      </c>
      <c r="F12" s="57">
        <v>0.97</v>
      </c>
    </row>
    <row r="13" spans="1:6" x14ac:dyDescent="0.2">
      <c r="A13" s="56" t="s">
        <v>383</v>
      </c>
      <c r="B13" s="57">
        <v>1</v>
      </c>
      <c r="C13" s="58">
        <v>65</v>
      </c>
      <c r="D13" s="59">
        <f>IF(ISNUMBER(B13),B13*C13,)</f>
        <v>65</v>
      </c>
      <c r="E13" s="60">
        <v>0.33329999999999999</v>
      </c>
      <c r="F13" s="57">
        <v>21.66</v>
      </c>
    </row>
    <row r="14" spans="1:6" x14ac:dyDescent="0.2">
      <c r="A14" s="61" t="s">
        <v>306</v>
      </c>
      <c r="B14" s="61"/>
      <c r="C14" s="61"/>
      <c r="D14" s="62"/>
      <c r="E14" s="61"/>
      <c r="F14" s="63">
        <v>70.59</v>
      </c>
    </row>
    <row r="15" spans="1:6" x14ac:dyDescent="0.2">
      <c r="A15" s="98" t="s">
        <v>307</v>
      </c>
      <c r="B15" s="98"/>
      <c r="C15" s="98"/>
      <c r="D15" s="98"/>
      <c r="E15" s="98"/>
      <c r="F15" s="98"/>
    </row>
    <row r="16" spans="1:6" x14ac:dyDescent="0.2">
      <c r="A16" s="52" t="s">
        <v>297</v>
      </c>
      <c r="B16" s="52" t="s">
        <v>5</v>
      </c>
      <c r="C16" s="52" t="s">
        <v>308</v>
      </c>
      <c r="D16" s="64" t="s">
        <v>299</v>
      </c>
      <c r="E16" s="52" t="s">
        <v>300</v>
      </c>
      <c r="F16" s="52" t="s">
        <v>301</v>
      </c>
    </row>
    <row r="17" spans="1:6" ht="24" x14ac:dyDescent="0.2">
      <c r="A17" s="56" t="s">
        <v>310</v>
      </c>
      <c r="B17" s="57">
        <v>4</v>
      </c>
      <c r="C17" s="58">
        <v>4.28</v>
      </c>
      <c r="D17" s="59">
        <f t="shared" ref="D17:D22" si="0">IF(ISNUMBER(B17),B17*C17,)</f>
        <v>17.12</v>
      </c>
      <c r="E17" s="60">
        <v>0.33329999999999999</v>
      </c>
      <c r="F17" s="57">
        <v>5.71</v>
      </c>
    </row>
    <row r="18" spans="1:6" ht="36" x14ac:dyDescent="0.2">
      <c r="A18" s="56" t="s">
        <v>311</v>
      </c>
      <c r="B18" s="57">
        <v>8</v>
      </c>
      <c r="C18" s="58">
        <v>4.2300000000000004</v>
      </c>
      <c r="D18" s="59">
        <f t="shared" si="0"/>
        <v>33.840000000000003</v>
      </c>
      <c r="E18" s="60">
        <v>0.33329999999999999</v>
      </c>
      <c r="F18" s="57">
        <v>11.28</v>
      </c>
    </row>
    <row r="19" spans="1:6" ht="24" x14ac:dyDescent="0.2">
      <c r="A19" s="56" t="s">
        <v>363</v>
      </c>
      <c r="B19" s="57">
        <v>1</v>
      </c>
      <c r="C19" s="58">
        <v>4.75</v>
      </c>
      <c r="D19" s="59">
        <f t="shared" si="0"/>
        <v>4.75</v>
      </c>
      <c r="E19" s="60">
        <v>0.33329999999999999</v>
      </c>
      <c r="F19" s="57">
        <v>1.58</v>
      </c>
    </row>
    <row r="20" spans="1:6" x14ac:dyDescent="0.2">
      <c r="A20" s="56" t="s">
        <v>373</v>
      </c>
      <c r="B20" s="57">
        <v>2</v>
      </c>
      <c r="C20" s="58">
        <v>4.28</v>
      </c>
      <c r="D20" s="59">
        <f t="shared" si="0"/>
        <v>8.56</v>
      </c>
      <c r="E20" s="60">
        <v>0.33329999999999999</v>
      </c>
      <c r="F20" s="57">
        <v>2.85</v>
      </c>
    </row>
    <row r="21" spans="1:6" ht="24" x14ac:dyDescent="0.2">
      <c r="A21" s="56" t="s">
        <v>384</v>
      </c>
      <c r="B21" s="57">
        <v>1</v>
      </c>
      <c r="C21" s="58">
        <v>4.28</v>
      </c>
      <c r="D21" s="59">
        <f t="shared" si="0"/>
        <v>4.28</v>
      </c>
      <c r="E21" s="60">
        <v>0.33329999999999999</v>
      </c>
      <c r="F21" s="57">
        <v>1.43</v>
      </c>
    </row>
    <row r="22" spans="1:6" ht="24" x14ac:dyDescent="0.2">
      <c r="A22" s="56" t="s">
        <v>385</v>
      </c>
      <c r="B22" s="57">
        <v>2</v>
      </c>
      <c r="C22" s="58">
        <v>4.75</v>
      </c>
      <c r="D22" s="59">
        <f t="shared" si="0"/>
        <v>9.5</v>
      </c>
      <c r="E22" s="60">
        <v>0.33329999999999999</v>
      </c>
      <c r="F22" s="57">
        <v>3.17</v>
      </c>
    </row>
    <row r="23" spans="1:6" x14ac:dyDescent="0.2">
      <c r="A23" s="61" t="s">
        <v>312</v>
      </c>
      <c r="B23" s="61"/>
      <c r="C23" s="61"/>
      <c r="D23" s="62"/>
      <c r="E23" s="61"/>
      <c r="F23" s="63">
        <v>26.020000000000003</v>
      </c>
    </row>
    <row r="24" spans="1:6" x14ac:dyDescent="0.2">
      <c r="A24" s="98" t="s">
        <v>313</v>
      </c>
      <c r="B24" s="98"/>
      <c r="C24" s="98"/>
      <c r="D24" s="98"/>
      <c r="E24" s="98"/>
      <c r="F24" s="98"/>
    </row>
    <row r="25" spans="1:6" x14ac:dyDescent="0.2">
      <c r="A25" s="101" t="s">
        <v>297</v>
      </c>
      <c r="B25" s="101"/>
      <c r="C25" s="54" t="s">
        <v>4</v>
      </c>
      <c r="D25" s="65" t="s">
        <v>5</v>
      </c>
      <c r="E25" s="54" t="s">
        <v>314</v>
      </c>
      <c r="F25" s="54" t="s">
        <v>301</v>
      </c>
    </row>
    <row r="26" spans="1:6" x14ac:dyDescent="0.2">
      <c r="A26" s="66" t="s">
        <v>374</v>
      </c>
      <c r="B26" s="67"/>
      <c r="C26" s="68" t="s">
        <v>72</v>
      </c>
      <c r="D26" s="59">
        <v>4.5</v>
      </c>
      <c r="E26" s="78">
        <v>1.1200000000000001</v>
      </c>
      <c r="F26" s="57">
        <v>5.04</v>
      </c>
    </row>
    <row r="27" spans="1:6" x14ac:dyDescent="0.2">
      <c r="A27" s="66" t="s">
        <v>386</v>
      </c>
      <c r="B27" s="67"/>
      <c r="C27" s="68" t="s">
        <v>72</v>
      </c>
      <c r="D27" s="59">
        <v>25</v>
      </c>
      <c r="E27" s="69">
        <v>0.9</v>
      </c>
      <c r="F27" s="57">
        <v>22.5</v>
      </c>
    </row>
    <row r="28" spans="1:6" ht="24" x14ac:dyDescent="0.2">
      <c r="A28" s="66" t="s">
        <v>366</v>
      </c>
      <c r="B28" s="67"/>
      <c r="C28" s="68" t="s">
        <v>367</v>
      </c>
      <c r="D28" s="59">
        <v>0.52500000000000002</v>
      </c>
      <c r="E28" s="69">
        <v>25.5</v>
      </c>
      <c r="F28" s="57">
        <v>13.39</v>
      </c>
    </row>
    <row r="29" spans="1:6" ht="24" x14ac:dyDescent="0.2">
      <c r="A29" s="66" t="s">
        <v>387</v>
      </c>
      <c r="B29" s="67"/>
      <c r="C29" s="68" t="s">
        <v>20</v>
      </c>
      <c r="D29" s="59">
        <v>0.52500000000000002</v>
      </c>
      <c r="E29" s="69">
        <v>152.55000000000001</v>
      </c>
      <c r="F29" s="57">
        <v>80.09</v>
      </c>
    </row>
    <row r="30" spans="1:6" ht="24" x14ac:dyDescent="0.2">
      <c r="A30" s="66" t="s">
        <v>388</v>
      </c>
      <c r="B30" s="67"/>
      <c r="C30" s="68" t="s">
        <v>371</v>
      </c>
      <c r="D30" s="59">
        <v>1</v>
      </c>
      <c r="E30" s="69">
        <v>60.73</v>
      </c>
      <c r="F30" s="57">
        <v>60.73</v>
      </c>
    </row>
    <row r="31" spans="1:6" x14ac:dyDescent="0.2">
      <c r="A31" s="66" t="s">
        <v>375</v>
      </c>
      <c r="B31" s="67"/>
      <c r="C31" s="68" t="s">
        <v>341</v>
      </c>
      <c r="D31" s="59">
        <v>150.03</v>
      </c>
      <c r="E31" s="69">
        <v>1.34</v>
      </c>
      <c r="F31" s="57">
        <v>201.04</v>
      </c>
    </row>
    <row r="32" spans="1:6" x14ac:dyDescent="0.2">
      <c r="A32" s="102" t="s">
        <v>315</v>
      </c>
      <c r="B32" s="103"/>
      <c r="C32" s="61"/>
      <c r="D32" s="62"/>
      <c r="E32" s="61"/>
      <c r="F32" s="63">
        <v>382.78999999999996</v>
      </c>
    </row>
    <row r="33" spans="1:6" x14ac:dyDescent="0.2">
      <c r="A33" s="98" t="s">
        <v>316</v>
      </c>
      <c r="B33" s="98"/>
      <c r="C33" s="98"/>
      <c r="D33" s="98"/>
      <c r="E33" s="98"/>
      <c r="F33" s="98"/>
    </row>
    <row r="34" spans="1:6" x14ac:dyDescent="0.2">
      <c r="A34" s="100" t="s">
        <v>297</v>
      </c>
      <c r="B34" s="101"/>
      <c r="C34" s="54" t="s">
        <v>4</v>
      </c>
      <c r="D34" s="64" t="s">
        <v>5</v>
      </c>
      <c r="E34" s="52" t="s">
        <v>298</v>
      </c>
      <c r="F34" s="52" t="s">
        <v>301</v>
      </c>
    </row>
    <row r="35" spans="1:6" x14ac:dyDescent="0.2">
      <c r="A35" s="70"/>
      <c r="B35" s="71"/>
      <c r="C35" s="68"/>
      <c r="D35" s="72"/>
      <c r="E35" s="73"/>
      <c r="F35" s="57"/>
    </row>
    <row r="36" spans="1:6" x14ac:dyDescent="0.2">
      <c r="A36" s="109" t="s">
        <v>317</v>
      </c>
      <c r="B36" s="103"/>
      <c r="C36" s="61"/>
      <c r="D36" s="62"/>
      <c r="E36" s="61"/>
      <c r="F36" s="63">
        <v>0</v>
      </c>
    </row>
    <row r="37" spans="1:6" x14ac:dyDescent="0.2">
      <c r="A37" s="110"/>
      <c r="B37" s="111"/>
      <c r="C37" s="106" t="s">
        <v>318</v>
      </c>
      <c r="D37" s="107"/>
      <c r="E37" s="108"/>
      <c r="F37" s="57">
        <v>479.4</v>
      </c>
    </row>
    <row r="38" spans="1:6" ht="27.75" customHeight="1" x14ac:dyDescent="0.2">
      <c r="A38" s="112"/>
      <c r="B38" s="113"/>
      <c r="C38" s="104" t="s">
        <v>319</v>
      </c>
      <c r="D38" s="105"/>
      <c r="E38" s="74" t="s">
        <v>320</v>
      </c>
      <c r="F38" s="75">
        <v>81.5</v>
      </c>
    </row>
    <row r="39" spans="1:6" x14ac:dyDescent="0.2">
      <c r="A39" s="114"/>
      <c r="B39" s="115"/>
      <c r="C39" s="106"/>
      <c r="D39" s="107"/>
      <c r="E39" s="76"/>
      <c r="F39" s="75"/>
    </row>
    <row r="40" spans="1:6" x14ac:dyDescent="0.2">
      <c r="A40" s="116"/>
      <c r="B40" s="117"/>
      <c r="C40" s="106" t="s">
        <v>321</v>
      </c>
      <c r="D40" s="107"/>
      <c r="E40" s="108"/>
      <c r="F40" s="63">
        <v>560.9</v>
      </c>
    </row>
    <row r="41" spans="1:6" x14ac:dyDescent="0.2">
      <c r="A41" s="116"/>
      <c r="B41" s="117"/>
      <c r="C41" s="106" t="s">
        <v>322</v>
      </c>
      <c r="D41" s="107"/>
      <c r="E41" s="108"/>
      <c r="F41" s="63">
        <v>560.9</v>
      </c>
    </row>
    <row r="42" spans="1:6" x14ac:dyDescent="0.2">
      <c r="A42" s="77"/>
      <c r="B42" s="48"/>
      <c r="C42" s="48"/>
      <c r="D42" s="48"/>
      <c r="E42" s="48"/>
      <c r="F42" s="48"/>
    </row>
    <row r="43" spans="1:6" x14ac:dyDescent="0.2">
      <c r="A43" s="17" t="s">
        <v>323</v>
      </c>
      <c r="B43" s="48"/>
      <c r="C43" s="48"/>
      <c r="D43" s="48"/>
      <c r="E43" s="48"/>
      <c r="F43" s="48"/>
    </row>
    <row r="44" spans="1:6" x14ac:dyDescent="0.2">
      <c r="A44" s="77"/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1:E41"/>
    <mergeCell ref="C37:E37"/>
    <mergeCell ref="C40:E40"/>
    <mergeCell ref="C39:D39"/>
    <mergeCell ref="A36:B36"/>
    <mergeCell ref="A37:B37"/>
    <mergeCell ref="A38:B38"/>
    <mergeCell ref="A39:B39"/>
    <mergeCell ref="A40:B40"/>
    <mergeCell ref="A41:B41"/>
    <mergeCell ref="A34:B34"/>
    <mergeCell ref="A24:F24"/>
    <mergeCell ref="A25:B25"/>
    <mergeCell ref="A32:B32"/>
    <mergeCell ref="C38:D38"/>
    <mergeCell ref="A1:F1"/>
    <mergeCell ref="A33:F33"/>
    <mergeCell ref="A15:F15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3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84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0.47</v>
      </c>
    </row>
    <row r="10" spans="1:6" x14ac:dyDescent="0.2">
      <c r="A10" s="56" t="s">
        <v>389</v>
      </c>
      <c r="B10" s="57">
        <v>1</v>
      </c>
      <c r="C10" s="58">
        <v>3.84</v>
      </c>
      <c r="D10" s="59">
        <f>IF(ISNUMBER(B10),B10*C10,)</f>
        <v>3.84</v>
      </c>
      <c r="E10" s="60">
        <v>0.71430000000000005</v>
      </c>
      <c r="F10" s="57">
        <v>2.74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3.21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0.71430000000000005</v>
      </c>
      <c r="F14" s="57">
        <v>6.04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0.71430000000000005</v>
      </c>
      <c r="F15" s="57">
        <v>3.39</v>
      </c>
    </row>
    <row r="16" spans="1:6" x14ac:dyDescent="0.2">
      <c r="A16" s="61" t="s">
        <v>312</v>
      </c>
      <c r="B16" s="61"/>
      <c r="C16" s="61"/>
      <c r="D16" s="62"/>
      <c r="E16" s="61"/>
      <c r="F16" s="63">
        <v>9.43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x14ac:dyDescent="0.2">
      <c r="A19" s="66" t="s">
        <v>390</v>
      </c>
      <c r="B19" s="67"/>
      <c r="C19" s="68" t="s">
        <v>20</v>
      </c>
      <c r="D19" s="59">
        <v>1.03</v>
      </c>
      <c r="E19" s="78">
        <v>13.25</v>
      </c>
      <c r="F19" s="57">
        <v>13.65</v>
      </c>
    </row>
    <row r="20" spans="1:6" x14ac:dyDescent="0.2">
      <c r="A20" s="102" t="s">
        <v>315</v>
      </c>
      <c r="B20" s="103"/>
      <c r="C20" s="61"/>
      <c r="D20" s="62"/>
      <c r="E20" s="61"/>
      <c r="F20" s="63">
        <v>13.65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26.29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4.47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30.759999999999998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30.76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86</v>
      </c>
      <c r="C3" s="43"/>
      <c r="D3" s="43"/>
      <c r="E3" s="43"/>
      <c r="F3" s="45"/>
    </row>
    <row r="4" spans="1:6" x14ac:dyDescent="0.2">
      <c r="A4" s="99" t="s">
        <v>87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7.0000000000000007E-2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7.0000000000000007E-2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6</v>
      </c>
      <c r="C13" s="58">
        <v>4.2300000000000004</v>
      </c>
      <c r="D13" s="59">
        <f>IF(ISNUMBER(B13),B13*C13,)</f>
        <v>25.380000000000003</v>
      </c>
      <c r="E13" s="60">
        <v>0.05</v>
      </c>
      <c r="F13" s="57">
        <v>1.27</v>
      </c>
    </row>
    <row r="14" spans="1:6" x14ac:dyDescent="0.2">
      <c r="A14" s="56" t="s">
        <v>364</v>
      </c>
      <c r="B14" s="57">
        <v>1</v>
      </c>
      <c r="C14" s="58">
        <v>4.28</v>
      </c>
      <c r="D14" s="59">
        <f>IF(ISNUMBER(B14),B14*C14,)</f>
        <v>4.28</v>
      </c>
      <c r="E14" s="60">
        <v>0.05</v>
      </c>
      <c r="F14" s="57">
        <v>0.21</v>
      </c>
    </row>
    <row r="15" spans="1:6" x14ac:dyDescent="0.2">
      <c r="A15" s="61" t="s">
        <v>312</v>
      </c>
      <c r="B15" s="61"/>
      <c r="C15" s="61"/>
      <c r="D15" s="62"/>
      <c r="E15" s="61"/>
      <c r="F15" s="63">
        <v>1.48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x14ac:dyDescent="0.2">
      <c r="A18" s="66" t="s">
        <v>391</v>
      </c>
      <c r="B18" s="67"/>
      <c r="C18" s="68" t="s">
        <v>392</v>
      </c>
      <c r="D18" s="59">
        <v>1</v>
      </c>
      <c r="E18" s="78">
        <v>1.1599999999999999</v>
      </c>
      <c r="F18" s="57">
        <v>1.1599999999999999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1.1599999999999999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2.71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0.46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3.17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3.17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33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89</v>
      </c>
      <c r="C3" s="43"/>
      <c r="D3" s="43"/>
      <c r="E3" s="43"/>
      <c r="F3" s="45"/>
    </row>
    <row r="4" spans="1:6" x14ac:dyDescent="0.2">
      <c r="A4" s="99" t="s">
        <v>90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0.11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0.11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2</v>
      </c>
      <c r="C13" s="58">
        <v>4.2300000000000004</v>
      </c>
      <c r="D13" s="59">
        <f>IF(ISNUMBER(B13),B13*C13,)</f>
        <v>8.4600000000000009</v>
      </c>
      <c r="E13" s="60">
        <v>0.1333</v>
      </c>
      <c r="F13" s="57">
        <v>1.1299999999999999</v>
      </c>
    </row>
    <row r="14" spans="1:6" x14ac:dyDescent="0.2">
      <c r="A14" s="56" t="s">
        <v>364</v>
      </c>
      <c r="B14" s="57">
        <v>1</v>
      </c>
      <c r="C14" s="58">
        <v>4.28</v>
      </c>
      <c r="D14" s="59">
        <f>IF(ISNUMBER(B14),B14*C14,)</f>
        <v>4.28</v>
      </c>
      <c r="E14" s="60">
        <v>0.1333</v>
      </c>
      <c r="F14" s="57">
        <v>0.56999999999999995</v>
      </c>
    </row>
    <row r="15" spans="1:6" x14ac:dyDescent="0.2">
      <c r="A15" s="56" t="s">
        <v>393</v>
      </c>
      <c r="B15" s="57">
        <v>1</v>
      </c>
      <c r="C15" s="58">
        <v>4.28</v>
      </c>
      <c r="D15" s="59">
        <f>IF(ISNUMBER(B15),B15*C15,)</f>
        <v>4.28</v>
      </c>
      <c r="E15" s="60">
        <v>0.1333</v>
      </c>
      <c r="F15" s="57">
        <v>0.56999999999999995</v>
      </c>
    </row>
    <row r="16" spans="1:6" x14ac:dyDescent="0.2">
      <c r="A16" s="61" t="s">
        <v>312</v>
      </c>
      <c r="B16" s="61"/>
      <c r="C16" s="61"/>
      <c r="D16" s="62"/>
      <c r="E16" s="61"/>
      <c r="F16" s="63">
        <v>2.2699999999999996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394</v>
      </c>
      <c r="B19" s="67"/>
      <c r="C19" s="68" t="s">
        <v>79</v>
      </c>
      <c r="D19" s="59">
        <v>1</v>
      </c>
      <c r="E19" s="78">
        <v>3.31</v>
      </c>
      <c r="F19" s="57">
        <v>3.31</v>
      </c>
    </row>
    <row r="20" spans="1:6" x14ac:dyDescent="0.2">
      <c r="A20" s="102" t="s">
        <v>315</v>
      </c>
      <c r="B20" s="103"/>
      <c r="C20" s="61"/>
      <c r="D20" s="62"/>
      <c r="E20" s="61"/>
      <c r="F20" s="63">
        <v>3.31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5.69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0.97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6.66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6.66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</v>
      </c>
      <c r="C3" s="43"/>
      <c r="D3" s="43"/>
      <c r="E3" s="43"/>
      <c r="F3" s="45"/>
    </row>
    <row r="4" spans="1:6" x14ac:dyDescent="0.2">
      <c r="A4" s="99" t="s">
        <v>28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1.18E-2</v>
      </c>
      <c r="F10" s="57">
        <v>0.76</v>
      </c>
    </row>
    <row r="11" spans="1:6" x14ac:dyDescent="0.2">
      <c r="A11" s="56" t="s">
        <v>336</v>
      </c>
      <c r="B11" s="57">
        <v>1</v>
      </c>
      <c r="C11" s="58">
        <v>38</v>
      </c>
      <c r="D11" s="59">
        <f>IF(ISNUMBER(B11),B11*C11,)</f>
        <v>38</v>
      </c>
      <c r="E11" s="60">
        <v>1.18E-2</v>
      </c>
      <c r="F11" s="57">
        <v>0.45</v>
      </c>
    </row>
    <row r="12" spans="1:6" x14ac:dyDescent="0.2">
      <c r="A12" s="56" t="s">
        <v>337</v>
      </c>
      <c r="B12" s="57">
        <v>1</v>
      </c>
      <c r="C12" s="58">
        <v>30</v>
      </c>
      <c r="D12" s="59">
        <f>IF(ISNUMBER(B12),B12*C12,)</f>
        <v>30</v>
      </c>
      <c r="E12" s="60">
        <v>1.18E-2</v>
      </c>
      <c r="F12" s="57">
        <v>0.35</v>
      </c>
    </row>
    <row r="13" spans="1:6" x14ac:dyDescent="0.2">
      <c r="A13" s="61" t="s">
        <v>306</v>
      </c>
      <c r="B13" s="61"/>
      <c r="C13" s="61"/>
      <c r="D13" s="62"/>
      <c r="E13" s="61"/>
      <c r="F13" s="63">
        <v>1.5699999999999998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1.18E-2</v>
      </c>
      <c r="F16" s="57">
        <v>0.05</v>
      </c>
    </row>
    <row r="17" spans="1:6" ht="24" x14ac:dyDescent="0.2">
      <c r="A17" s="56" t="s">
        <v>327</v>
      </c>
      <c r="B17" s="57">
        <v>1</v>
      </c>
      <c r="C17" s="58">
        <v>4.75</v>
      </c>
      <c r="D17" s="59">
        <f>IF(ISNUMBER(B17),B17*C17,)</f>
        <v>4.75</v>
      </c>
      <c r="E17" s="60">
        <v>1.18E-2</v>
      </c>
      <c r="F17" s="57">
        <v>0.06</v>
      </c>
    </row>
    <row r="18" spans="1:6" ht="24" x14ac:dyDescent="0.2">
      <c r="A18" s="56" t="s">
        <v>328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1.18E-2</v>
      </c>
      <c r="F18" s="57">
        <v>0.05</v>
      </c>
    </row>
    <row r="19" spans="1:6" x14ac:dyDescent="0.2">
      <c r="A19" s="56" t="s">
        <v>329</v>
      </c>
      <c r="B19" s="57">
        <v>1</v>
      </c>
      <c r="C19" s="58">
        <v>6.22</v>
      </c>
      <c r="D19" s="59">
        <f>IF(ISNUMBER(B19),B19*C19,)</f>
        <v>6.22</v>
      </c>
      <c r="E19" s="60">
        <v>1.18E-2</v>
      </c>
      <c r="F19" s="57">
        <v>7.0000000000000007E-2</v>
      </c>
    </row>
    <row r="20" spans="1:6" x14ac:dyDescent="0.2">
      <c r="A20" s="61" t="s">
        <v>312</v>
      </c>
      <c r="B20" s="61"/>
      <c r="C20" s="61"/>
      <c r="D20" s="62"/>
      <c r="E20" s="61"/>
      <c r="F20" s="63">
        <v>0.23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338</v>
      </c>
      <c r="B23" s="67"/>
      <c r="C23" s="68" t="s">
        <v>20</v>
      </c>
      <c r="D23" s="59">
        <v>1.25</v>
      </c>
      <c r="E23" s="78">
        <v>2.5499999999999998</v>
      </c>
      <c r="F23" s="57">
        <v>3.19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3.19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4.99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0.85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5.84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5.84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tabSelected="1"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18</v>
      </c>
      <c r="C3" s="43"/>
      <c r="D3" s="43"/>
      <c r="E3" s="43"/>
      <c r="F3" s="45"/>
    </row>
    <row r="4" spans="1:6" x14ac:dyDescent="0.2">
      <c r="A4" s="99" t="s">
        <v>19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302</v>
      </c>
      <c r="B9" s="57">
        <v>1</v>
      </c>
      <c r="C9" s="58">
        <v>57.83</v>
      </c>
      <c r="D9" s="59">
        <f>IF(ISNUMBER(B9),B9*C9,)</f>
        <v>57.83</v>
      </c>
      <c r="E9" s="60">
        <v>1.23E-2</v>
      </c>
      <c r="F9" s="57">
        <v>0.71</v>
      </c>
    </row>
    <row r="10" spans="1:6" x14ac:dyDescent="0.2">
      <c r="A10" s="56" t="s">
        <v>304</v>
      </c>
      <c r="B10" s="57" t="s">
        <v>305</v>
      </c>
      <c r="C10" s="58" t="s">
        <v>8</v>
      </c>
      <c r="D10" s="59">
        <f>IF(ISNUMBER(B10),B10*C10,)</f>
        <v>0</v>
      </c>
      <c r="E10" s="60" t="s">
        <v>8</v>
      </c>
      <c r="F10" s="57">
        <v>0.01</v>
      </c>
    </row>
    <row r="11" spans="1:6" x14ac:dyDescent="0.2">
      <c r="A11" s="56" t="s">
        <v>324</v>
      </c>
      <c r="B11" s="57">
        <v>0.15</v>
      </c>
      <c r="C11" s="58">
        <v>64.17</v>
      </c>
      <c r="D11" s="59">
        <f>IF(ISNUMBER(B11),B11*C11,)</f>
        <v>9.6255000000000006</v>
      </c>
      <c r="E11" s="60">
        <v>1.23E-2</v>
      </c>
      <c r="F11" s="57">
        <v>0.12</v>
      </c>
    </row>
    <row r="12" spans="1:6" x14ac:dyDescent="0.2">
      <c r="A12" s="56" t="s">
        <v>325</v>
      </c>
      <c r="B12" s="57">
        <v>0.3</v>
      </c>
      <c r="C12" s="58">
        <v>38</v>
      </c>
      <c r="D12" s="59">
        <f>IF(ISNUMBER(B12),B12*C12,)</f>
        <v>11.4</v>
      </c>
      <c r="E12" s="60">
        <v>1.23E-2</v>
      </c>
      <c r="F12" s="57">
        <v>0.14000000000000001</v>
      </c>
    </row>
    <row r="13" spans="1:6" x14ac:dyDescent="0.2">
      <c r="A13" s="56" t="s">
        <v>326</v>
      </c>
      <c r="B13" s="57">
        <v>0.3</v>
      </c>
      <c r="C13" s="58">
        <v>30</v>
      </c>
      <c r="D13" s="59">
        <f>IF(ISNUMBER(B13),B13*C13,)</f>
        <v>9</v>
      </c>
      <c r="E13" s="60">
        <v>1.23E-2</v>
      </c>
      <c r="F13" s="57">
        <v>0.11</v>
      </c>
    </row>
    <row r="14" spans="1:6" x14ac:dyDescent="0.2">
      <c r="A14" s="61" t="s">
        <v>306</v>
      </c>
      <c r="B14" s="61"/>
      <c r="C14" s="61"/>
      <c r="D14" s="62"/>
      <c r="E14" s="61"/>
      <c r="F14" s="63">
        <v>1.0900000000000001</v>
      </c>
    </row>
    <row r="15" spans="1:6" x14ac:dyDescent="0.2">
      <c r="A15" s="98" t="s">
        <v>307</v>
      </c>
      <c r="B15" s="98"/>
      <c r="C15" s="98"/>
      <c r="D15" s="98"/>
      <c r="E15" s="98"/>
      <c r="F15" s="98"/>
    </row>
    <row r="16" spans="1:6" x14ac:dyDescent="0.2">
      <c r="A16" s="52" t="s">
        <v>297</v>
      </c>
      <c r="B16" s="52" t="s">
        <v>5</v>
      </c>
      <c r="C16" s="52" t="s">
        <v>308</v>
      </c>
      <c r="D16" s="64" t="s">
        <v>299</v>
      </c>
      <c r="E16" s="52" t="s">
        <v>300</v>
      </c>
      <c r="F16" s="52" t="s">
        <v>301</v>
      </c>
    </row>
    <row r="17" spans="1:6" ht="24" x14ac:dyDescent="0.2">
      <c r="A17" s="56" t="s">
        <v>309</v>
      </c>
      <c r="B17" s="57">
        <v>1</v>
      </c>
      <c r="C17" s="58">
        <v>4.75</v>
      </c>
      <c r="D17" s="59">
        <f>IF(ISNUMBER(B17),B17*C17,)</f>
        <v>4.75</v>
      </c>
      <c r="E17" s="60">
        <v>1.23E-2</v>
      </c>
      <c r="F17" s="57">
        <v>0.06</v>
      </c>
    </row>
    <row r="18" spans="1:6" ht="24" x14ac:dyDescent="0.2">
      <c r="A18" s="56" t="s">
        <v>310</v>
      </c>
      <c r="B18" s="57">
        <v>1</v>
      </c>
      <c r="C18" s="58">
        <v>4.28</v>
      </c>
      <c r="D18" s="59">
        <f>IF(ISNUMBER(B18),B18*C18,)</f>
        <v>4.28</v>
      </c>
      <c r="E18" s="60">
        <v>1.23E-2</v>
      </c>
      <c r="F18" s="57">
        <v>0.05</v>
      </c>
    </row>
    <row r="19" spans="1:6" ht="24" x14ac:dyDescent="0.2">
      <c r="A19" s="56" t="s">
        <v>327</v>
      </c>
      <c r="B19" s="57">
        <v>0.15</v>
      </c>
      <c r="C19" s="58">
        <v>4.75</v>
      </c>
      <c r="D19" s="59">
        <f>IF(ISNUMBER(B19),B19*C19,)</f>
        <v>0.71250000000000002</v>
      </c>
      <c r="E19" s="60">
        <v>1.23E-2</v>
      </c>
      <c r="F19" s="57">
        <v>0.01</v>
      </c>
    </row>
    <row r="20" spans="1:6" ht="24" x14ac:dyDescent="0.2">
      <c r="A20" s="56" t="s">
        <v>328</v>
      </c>
      <c r="B20" s="57">
        <v>0.3</v>
      </c>
      <c r="C20" s="58">
        <v>4.5199999999999996</v>
      </c>
      <c r="D20" s="59">
        <f>IF(ISNUMBER(B20),B20*C20,)</f>
        <v>1.3559999999999999</v>
      </c>
      <c r="E20" s="60">
        <v>1.23E-2</v>
      </c>
      <c r="F20" s="57">
        <v>0.02</v>
      </c>
    </row>
    <row r="21" spans="1:6" x14ac:dyDescent="0.2">
      <c r="A21" s="56" t="s">
        <v>329</v>
      </c>
      <c r="B21" s="57">
        <v>0.3</v>
      </c>
      <c r="C21" s="58">
        <v>6.22</v>
      </c>
      <c r="D21" s="59">
        <f>IF(ISNUMBER(B21),B21*C21,)</f>
        <v>1.8659999999999999</v>
      </c>
      <c r="E21" s="60">
        <v>1.23E-2</v>
      </c>
      <c r="F21" s="57">
        <v>0.02</v>
      </c>
    </row>
    <row r="22" spans="1:6" x14ac:dyDescent="0.2">
      <c r="A22" s="61" t="s">
        <v>312</v>
      </c>
      <c r="B22" s="61"/>
      <c r="C22" s="61"/>
      <c r="D22" s="62"/>
      <c r="E22" s="61"/>
      <c r="F22" s="63">
        <v>0.15999999999999998</v>
      </c>
    </row>
    <row r="23" spans="1:6" x14ac:dyDescent="0.2">
      <c r="A23" s="98" t="s">
        <v>313</v>
      </c>
      <c r="B23" s="98"/>
      <c r="C23" s="98"/>
      <c r="D23" s="98"/>
      <c r="E23" s="98"/>
      <c r="F23" s="98"/>
    </row>
    <row r="24" spans="1:6" x14ac:dyDescent="0.2">
      <c r="A24" s="101" t="s">
        <v>297</v>
      </c>
      <c r="B24" s="101"/>
      <c r="C24" s="54" t="s">
        <v>4</v>
      </c>
      <c r="D24" s="65" t="s">
        <v>5</v>
      </c>
      <c r="E24" s="54" t="s">
        <v>314</v>
      </c>
      <c r="F24" s="54" t="s">
        <v>301</v>
      </c>
    </row>
    <row r="25" spans="1:6" x14ac:dyDescent="0.2">
      <c r="A25" s="66"/>
      <c r="B25" s="67"/>
      <c r="C25" s="68"/>
      <c r="D25" s="59"/>
      <c r="E25" s="69"/>
      <c r="F25" s="57"/>
    </row>
    <row r="26" spans="1:6" x14ac:dyDescent="0.2">
      <c r="A26" s="102" t="s">
        <v>315</v>
      </c>
      <c r="B26" s="103"/>
      <c r="C26" s="61"/>
      <c r="D26" s="62"/>
      <c r="E26" s="61"/>
      <c r="F26" s="63">
        <v>0</v>
      </c>
    </row>
    <row r="27" spans="1:6" x14ac:dyDescent="0.2">
      <c r="A27" s="98" t="s">
        <v>316</v>
      </c>
      <c r="B27" s="98"/>
      <c r="C27" s="98"/>
      <c r="D27" s="98"/>
      <c r="E27" s="98"/>
      <c r="F27" s="98"/>
    </row>
    <row r="28" spans="1:6" x14ac:dyDescent="0.2">
      <c r="A28" s="100" t="s">
        <v>297</v>
      </c>
      <c r="B28" s="101"/>
      <c r="C28" s="54" t="s">
        <v>4</v>
      </c>
      <c r="D28" s="64" t="s">
        <v>5</v>
      </c>
      <c r="E28" s="52" t="s">
        <v>298</v>
      </c>
      <c r="F28" s="52" t="s">
        <v>301</v>
      </c>
    </row>
    <row r="29" spans="1:6" x14ac:dyDescent="0.2">
      <c r="A29" s="70"/>
      <c r="B29" s="71"/>
      <c r="C29" s="68"/>
      <c r="D29" s="72"/>
      <c r="E29" s="73"/>
      <c r="F29" s="57"/>
    </row>
    <row r="30" spans="1:6" x14ac:dyDescent="0.2">
      <c r="A30" s="109" t="s">
        <v>317</v>
      </c>
      <c r="B30" s="103"/>
      <c r="C30" s="61"/>
      <c r="D30" s="62"/>
      <c r="E30" s="61"/>
      <c r="F30" s="63">
        <v>0</v>
      </c>
    </row>
    <row r="31" spans="1:6" x14ac:dyDescent="0.2">
      <c r="A31" s="110"/>
      <c r="B31" s="111"/>
      <c r="C31" s="106" t="s">
        <v>318</v>
      </c>
      <c r="D31" s="107"/>
      <c r="E31" s="108"/>
      <c r="F31" s="57">
        <v>1.25</v>
      </c>
    </row>
    <row r="32" spans="1:6" ht="27.75" customHeight="1" x14ac:dyDescent="0.2">
      <c r="A32" s="112"/>
      <c r="B32" s="113"/>
      <c r="C32" s="104" t="s">
        <v>319</v>
      </c>
      <c r="D32" s="105"/>
      <c r="E32" s="74" t="s">
        <v>320</v>
      </c>
      <c r="F32" s="75">
        <v>0.21</v>
      </c>
    </row>
    <row r="33" spans="1:6" x14ac:dyDescent="0.2">
      <c r="A33" s="114"/>
      <c r="B33" s="115"/>
      <c r="C33" s="106"/>
      <c r="D33" s="107"/>
      <c r="E33" s="76"/>
      <c r="F33" s="75"/>
    </row>
    <row r="34" spans="1:6" x14ac:dyDescent="0.2">
      <c r="A34" s="116"/>
      <c r="B34" s="117"/>
      <c r="C34" s="106" t="s">
        <v>321</v>
      </c>
      <c r="D34" s="107"/>
      <c r="E34" s="108"/>
      <c r="F34" s="63">
        <v>1.46</v>
      </c>
    </row>
    <row r="35" spans="1:6" x14ac:dyDescent="0.2">
      <c r="A35" s="116"/>
      <c r="B35" s="117"/>
      <c r="C35" s="106" t="s">
        <v>322</v>
      </c>
      <c r="D35" s="107"/>
      <c r="E35" s="108"/>
      <c r="F35" s="63">
        <v>1.46</v>
      </c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17" t="s">
        <v>323</v>
      </c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  <row r="39" spans="1:6" x14ac:dyDescent="0.2">
      <c r="A39" s="77"/>
      <c r="B39" s="48"/>
      <c r="C39" s="48"/>
      <c r="D39" s="48"/>
      <c r="E39" s="48"/>
      <c r="F39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5:E35"/>
    <mergeCell ref="C31:E31"/>
    <mergeCell ref="C34:E34"/>
    <mergeCell ref="C33:D33"/>
    <mergeCell ref="A30:B30"/>
    <mergeCell ref="A31:B31"/>
    <mergeCell ref="A32:B32"/>
    <mergeCell ref="A33:B33"/>
    <mergeCell ref="A34:B34"/>
    <mergeCell ref="A35:B35"/>
    <mergeCell ref="A28:B28"/>
    <mergeCell ref="A23:F23"/>
    <mergeCell ref="A24:B24"/>
    <mergeCell ref="A26:B26"/>
    <mergeCell ref="C32:D32"/>
    <mergeCell ref="A1:F1"/>
    <mergeCell ref="A27:F27"/>
    <mergeCell ref="A15:F15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30</v>
      </c>
      <c r="C3" s="43"/>
      <c r="D3" s="43"/>
      <c r="E3" s="43"/>
      <c r="F3" s="45"/>
    </row>
    <row r="4" spans="1:6" x14ac:dyDescent="0.2">
      <c r="A4" s="99" t="s">
        <v>31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7.7999999999999996E-3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7.7999999999999996E-3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F4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96</v>
      </c>
      <c r="C3" s="43"/>
      <c r="D3" s="43"/>
      <c r="E3" s="43"/>
      <c r="F3" s="45"/>
    </row>
    <row r="4" spans="1:6" x14ac:dyDescent="0.2">
      <c r="A4" s="99" t="s">
        <v>97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3.96</v>
      </c>
    </row>
    <row r="10" spans="1:6" x14ac:dyDescent="0.2">
      <c r="A10" s="56" t="s">
        <v>376</v>
      </c>
      <c r="B10" s="57">
        <v>1</v>
      </c>
      <c r="C10" s="58">
        <v>4.38</v>
      </c>
      <c r="D10" s="59">
        <f>IF(ISNUMBER(B10),B10*C10,)</f>
        <v>4.38</v>
      </c>
      <c r="E10" s="60">
        <v>1.0308999999999999</v>
      </c>
      <c r="F10" s="57">
        <v>4.5199999999999996</v>
      </c>
    </row>
    <row r="11" spans="1:6" x14ac:dyDescent="0.2">
      <c r="A11" s="56" t="s">
        <v>361</v>
      </c>
      <c r="B11" s="57">
        <v>2</v>
      </c>
      <c r="C11" s="58">
        <v>3.84</v>
      </c>
      <c r="D11" s="59">
        <f>IF(ISNUMBER(B11),B11*C11,)</f>
        <v>7.68</v>
      </c>
      <c r="E11" s="60">
        <v>1.0308999999999999</v>
      </c>
      <c r="F11" s="57">
        <v>7.92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16.399999999999999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14</v>
      </c>
      <c r="C15" s="58">
        <v>4.2300000000000004</v>
      </c>
      <c r="D15" s="59">
        <f>IF(ISNUMBER(B15),B15*C15,)</f>
        <v>59.220000000000006</v>
      </c>
      <c r="E15" s="60">
        <v>1.0308999999999999</v>
      </c>
      <c r="F15" s="57">
        <v>61.05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1.0308999999999999</v>
      </c>
      <c r="F16" s="57">
        <v>4.9000000000000004</v>
      </c>
    </row>
    <row r="17" spans="1:6" x14ac:dyDescent="0.2">
      <c r="A17" s="56" t="s">
        <v>395</v>
      </c>
      <c r="B17" s="57">
        <v>1</v>
      </c>
      <c r="C17" s="58">
        <v>4.28</v>
      </c>
      <c r="D17" s="59">
        <f>IF(ISNUMBER(B17),B17*C17,)</f>
        <v>4.28</v>
      </c>
      <c r="E17" s="60">
        <v>1.0308999999999999</v>
      </c>
      <c r="F17" s="57">
        <v>4.41</v>
      </c>
    </row>
    <row r="18" spans="1:6" x14ac:dyDescent="0.2">
      <c r="A18" s="56" t="s">
        <v>364</v>
      </c>
      <c r="B18" s="57">
        <v>2</v>
      </c>
      <c r="C18" s="58">
        <v>4.28</v>
      </c>
      <c r="D18" s="59">
        <f>IF(ISNUMBER(B18),B18*C18,)</f>
        <v>8.56</v>
      </c>
      <c r="E18" s="60">
        <v>1.0308999999999999</v>
      </c>
      <c r="F18" s="57">
        <v>8.82</v>
      </c>
    </row>
    <row r="19" spans="1:6" x14ac:dyDescent="0.2">
      <c r="A19" s="61" t="s">
        <v>312</v>
      </c>
      <c r="B19" s="61"/>
      <c r="C19" s="61"/>
      <c r="D19" s="62"/>
      <c r="E19" s="61"/>
      <c r="F19" s="63">
        <v>79.180000000000007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370</v>
      </c>
      <c r="B22" s="67"/>
      <c r="C22" s="68" t="s">
        <v>371</v>
      </c>
      <c r="D22" s="59">
        <v>0.33</v>
      </c>
      <c r="E22" s="78">
        <v>46.02</v>
      </c>
      <c r="F22" s="57">
        <v>15.19</v>
      </c>
    </row>
    <row r="23" spans="1:6" x14ac:dyDescent="0.2">
      <c r="A23" s="66" t="s">
        <v>339</v>
      </c>
      <c r="B23" s="67"/>
      <c r="C23" s="68" t="s">
        <v>20</v>
      </c>
      <c r="D23" s="59">
        <v>0.28000000000000003</v>
      </c>
      <c r="E23" s="69">
        <v>1.24</v>
      </c>
      <c r="F23" s="57">
        <v>0.35</v>
      </c>
    </row>
    <row r="24" spans="1:6" ht="24" x14ac:dyDescent="0.2">
      <c r="A24" s="66" t="s">
        <v>396</v>
      </c>
      <c r="B24" s="67"/>
      <c r="C24" s="68" t="s">
        <v>341</v>
      </c>
      <c r="D24" s="59">
        <v>2.63</v>
      </c>
      <c r="E24" s="69">
        <v>2.4300000000000002</v>
      </c>
      <c r="F24" s="57">
        <v>6.39</v>
      </c>
    </row>
    <row r="25" spans="1:6" ht="36" x14ac:dyDescent="0.2">
      <c r="A25" s="66" t="s">
        <v>397</v>
      </c>
      <c r="B25" s="67"/>
      <c r="C25" s="68" t="s">
        <v>367</v>
      </c>
      <c r="D25" s="59">
        <v>0.6</v>
      </c>
      <c r="E25" s="69">
        <v>25.5</v>
      </c>
      <c r="F25" s="57">
        <v>15.3</v>
      </c>
    </row>
    <row r="26" spans="1:6" x14ac:dyDescent="0.2">
      <c r="A26" s="66" t="s">
        <v>377</v>
      </c>
      <c r="B26" s="67"/>
      <c r="C26" s="68" t="s">
        <v>20</v>
      </c>
      <c r="D26" s="59">
        <v>0.9</v>
      </c>
      <c r="E26" s="69">
        <v>11.5</v>
      </c>
      <c r="F26" s="57">
        <v>10.35</v>
      </c>
    </row>
    <row r="27" spans="1:6" x14ac:dyDescent="0.2">
      <c r="A27" s="66" t="s">
        <v>378</v>
      </c>
      <c r="B27" s="67"/>
      <c r="C27" s="68" t="s">
        <v>20</v>
      </c>
      <c r="D27" s="59">
        <v>0.6</v>
      </c>
      <c r="E27" s="69">
        <v>13.25</v>
      </c>
      <c r="F27" s="57">
        <v>7.95</v>
      </c>
    </row>
    <row r="28" spans="1:6" x14ac:dyDescent="0.2">
      <c r="A28" s="66" t="s">
        <v>379</v>
      </c>
      <c r="B28" s="67"/>
      <c r="C28" s="68" t="s">
        <v>72</v>
      </c>
      <c r="D28" s="59">
        <v>526</v>
      </c>
      <c r="E28" s="69">
        <v>0.18</v>
      </c>
      <c r="F28" s="57">
        <v>94.68</v>
      </c>
    </row>
    <row r="29" spans="1:6" x14ac:dyDescent="0.2">
      <c r="A29" s="102" t="s">
        <v>315</v>
      </c>
      <c r="B29" s="103"/>
      <c r="C29" s="61"/>
      <c r="D29" s="62"/>
      <c r="E29" s="61"/>
      <c r="F29" s="63">
        <v>150.21</v>
      </c>
    </row>
    <row r="30" spans="1:6" x14ac:dyDescent="0.2">
      <c r="A30" s="98" t="s">
        <v>316</v>
      </c>
      <c r="B30" s="98"/>
      <c r="C30" s="98"/>
      <c r="D30" s="98"/>
      <c r="E30" s="98"/>
      <c r="F30" s="98"/>
    </row>
    <row r="31" spans="1:6" x14ac:dyDescent="0.2">
      <c r="A31" s="100" t="s">
        <v>297</v>
      </c>
      <c r="B31" s="101"/>
      <c r="C31" s="54" t="s">
        <v>4</v>
      </c>
      <c r="D31" s="64" t="s">
        <v>5</v>
      </c>
      <c r="E31" s="52" t="s">
        <v>298</v>
      </c>
      <c r="F31" s="52" t="s">
        <v>301</v>
      </c>
    </row>
    <row r="32" spans="1:6" x14ac:dyDescent="0.2">
      <c r="A32" s="70"/>
      <c r="B32" s="71"/>
      <c r="C32" s="68"/>
      <c r="D32" s="72"/>
      <c r="E32" s="73"/>
      <c r="F32" s="57"/>
    </row>
    <row r="33" spans="1:6" x14ac:dyDescent="0.2">
      <c r="A33" s="109" t="s">
        <v>317</v>
      </c>
      <c r="B33" s="103"/>
      <c r="C33" s="61"/>
      <c r="D33" s="62"/>
      <c r="E33" s="61"/>
      <c r="F33" s="63">
        <v>0</v>
      </c>
    </row>
    <row r="34" spans="1:6" x14ac:dyDescent="0.2">
      <c r="A34" s="110"/>
      <c r="B34" s="111"/>
      <c r="C34" s="106" t="s">
        <v>318</v>
      </c>
      <c r="D34" s="107"/>
      <c r="E34" s="108"/>
      <c r="F34" s="57">
        <v>245.79</v>
      </c>
    </row>
    <row r="35" spans="1:6" ht="27.75" customHeight="1" x14ac:dyDescent="0.2">
      <c r="A35" s="112"/>
      <c r="B35" s="113"/>
      <c r="C35" s="104" t="s">
        <v>319</v>
      </c>
      <c r="D35" s="105"/>
      <c r="E35" s="74" t="s">
        <v>320</v>
      </c>
      <c r="F35" s="75">
        <v>41.78</v>
      </c>
    </row>
    <row r="36" spans="1:6" x14ac:dyDescent="0.2">
      <c r="A36" s="114"/>
      <c r="B36" s="115"/>
      <c r="C36" s="106"/>
      <c r="D36" s="107"/>
      <c r="E36" s="76"/>
      <c r="F36" s="75"/>
    </row>
    <row r="37" spans="1:6" x14ac:dyDescent="0.2">
      <c r="A37" s="116"/>
      <c r="B37" s="117"/>
      <c r="C37" s="106" t="s">
        <v>321</v>
      </c>
      <c r="D37" s="107"/>
      <c r="E37" s="108"/>
      <c r="F37" s="63">
        <v>287.57</v>
      </c>
    </row>
    <row r="38" spans="1:6" x14ac:dyDescent="0.2">
      <c r="A38" s="116"/>
      <c r="B38" s="117"/>
      <c r="C38" s="106" t="s">
        <v>322</v>
      </c>
      <c r="D38" s="107"/>
      <c r="E38" s="108"/>
      <c r="F38" s="63">
        <v>287.57</v>
      </c>
    </row>
    <row r="39" spans="1:6" x14ac:dyDescent="0.2">
      <c r="A39" s="77"/>
      <c r="B39" s="48"/>
      <c r="C39" s="48"/>
      <c r="D39" s="48"/>
      <c r="E39" s="48"/>
      <c r="F39" s="48"/>
    </row>
    <row r="40" spans="1:6" x14ac:dyDescent="0.2">
      <c r="A40" s="17" t="s">
        <v>323</v>
      </c>
      <c r="B40" s="48"/>
      <c r="C40" s="48"/>
      <c r="D40" s="48"/>
      <c r="E40" s="48"/>
      <c r="F40" s="48"/>
    </row>
    <row r="41" spans="1:6" x14ac:dyDescent="0.2">
      <c r="A41" s="77"/>
      <c r="B41" s="48"/>
      <c r="C41" s="48"/>
      <c r="D41" s="48"/>
      <c r="E41" s="48"/>
      <c r="F41" s="48"/>
    </row>
    <row r="42" spans="1:6" x14ac:dyDescent="0.2">
      <c r="A42" s="77"/>
      <c r="B42" s="48"/>
      <c r="C42" s="48"/>
      <c r="D42" s="48"/>
      <c r="E42" s="48"/>
      <c r="F4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8:E38"/>
    <mergeCell ref="C34:E34"/>
    <mergeCell ref="C37:E37"/>
    <mergeCell ref="C36:D36"/>
    <mergeCell ref="A33:B33"/>
    <mergeCell ref="A34:B34"/>
    <mergeCell ref="A35:B35"/>
    <mergeCell ref="A36:B36"/>
    <mergeCell ref="A37:B37"/>
    <mergeCell ref="A38:B38"/>
    <mergeCell ref="A31:B31"/>
    <mergeCell ref="A20:F20"/>
    <mergeCell ref="A21:B21"/>
    <mergeCell ref="A29:B29"/>
    <mergeCell ref="C35:D35"/>
    <mergeCell ref="A1:F1"/>
    <mergeCell ref="A30:F30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70</v>
      </c>
      <c r="C3" s="43"/>
      <c r="D3" s="43"/>
      <c r="E3" s="43"/>
      <c r="F3" s="45"/>
    </row>
    <row r="4" spans="1:6" x14ac:dyDescent="0.2">
      <c r="A4" s="99" t="s">
        <v>71</v>
      </c>
      <c r="B4" s="99"/>
      <c r="C4" s="99"/>
      <c r="D4" s="99"/>
      <c r="E4" s="46" t="s">
        <v>294</v>
      </c>
      <c r="F4" s="47" t="s">
        <v>72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0.04</v>
      </c>
    </row>
    <row r="10" spans="1:6" x14ac:dyDescent="0.2">
      <c r="A10" s="56" t="s">
        <v>372</v>
      </c>
      <c r="B10" s="57">
        <v>1</v>
      </c>
      <c r="C10" s="58">
        <v>1.25</v>
      </c>
      <c r="D10" s="59">
        <f>IF(ISNUMBER(B10),B10*C10,)</f>
        <v>1.25</v>
      </c>
      <c r="E10" s="60">
        <v>4.5900000000000003E-2</v>
      </c>
      <c r="F10" s="57">
        <v>0.06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4.5900000000000003E-2</v>
      </c>
      <c r="F14" s="57">
        <v>0.39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4.5900000000000003E-2</v>
      </c>
      <c r="F15" s="57">
        <v>0.22</v>
      </c>
    </row>
    <row r="16" spans="1:6" x14ac:dyDescent="0.2">
      <c r="A16" s="56" t="s">
        <v>373</v>
      </c>
      <c r="B16" s="57">
        <v>1</v>
      </c>
      <c r="C16" s="58">
        <v>4.28</v>
      </c>
      <c r="D16" s="59">
        <f>IF(ISNUMBER(B16),B16*C16,)</f>
        <v>4.28</v>
      </c>
      <c r="E16" s="60">
        <v>4.5900000000000003E-2</v>
      </c>
      <c r="F16" s="57">
        <v>0.2</v>
      </c>
    </row>
    <row r="17" spans="1:6" x14ac:dyDescent="0.2">
      <c r="A17" s="61" t="s">
        <v>312</v>
      </c>
      <c r="B17" s="61"/>
      <c r="C17" s="61"/>
      <c r="D17" s="62"/>
      <c r="E17" s="61"/>
      <c r="F17" s="63">
        <v>0.81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 t="s">
        <v>374</v>
      </c>
      <c r="B20" s="67"/>
      <c r="C20" s="68" t="s">
        <v>72</v>
      </c>
      <c r="D20" s="59">
        <v>0.05</v>
      </c>
      <c r="E20" s="78">
        <v>1.1200000000000001</v>
      </c>
      <c r="F20" s="57">
        <v>0.06</v>
      </c>
    </row>
    <row r="21" spans="1:6" x14ac:dyDescent="0.2">
      <c r="A21" s="66" t="s">
        <v>375</v>
      </c>
      <c r="B21" s="67"/>
      <c r="C21" s="68" t="s">
        <v>341</v>
      </c>
      <c r="D21" s="59">
        <v>1.03</v>
      </c>
      <c r="E21" s="69">
        <v>1.34</v>
      </c>
      <c r="F21" s="57">
        <v>1.38</v>
      </c>
    </row>
    <row r="22" spans="1:6" x14ac:dyDescent="0.2">
      <c r="A22" s="102" t="s">
        <v>315</v>
      </c>
      <c r="B22" s="103"/>
      <c r="C22" s="61"/>
      <c r="D22" s="62"/>
      <c r="E22" s="61"/>
      <c r="F22" s="63">
        <v>1.44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2.35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0.4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2.75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2.75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8:F18"/>
    <mergeCell ref="A19:B19"/>
    <mergeCell ref="A22:B22"/>
    <mergeCell ref="C28:D28"/>
    <mergeCell ref="A1:F1"/>
    <mergeCell ref="A23:F23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100</v>
      </c>
      <c r="C3" s="43"/>
      <c r="D3" s="43"/>
      <c r="E3" s="43"/>
      <c r="F3" s="45"/>
    </row>
    <row r="4" spans="1:6" x14ac:dyDescent="0.2">
      <c r="A4" s="99" t="s">
        <v>101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342</v>
      </c>
      <c r="B10" s="57">
        <v>1</v>
      </c>
      <c r="C10" s="58">
        <v>48</v>
      </c>
      <c r="D10" s="59">
        <f>IF(ISNUMBER(B10),B10*C10,)</f>
        <v>48</v>
      </c>
      <c r="E10" s="60">
        <v>1.8E-3</v>
      </c>
      <c r="F10" s="57">
        <v>0.09</v>
      </c>
    </row>
    <row r="11" spans="1:6" x14ac:dyDescent="0.2">
      <c r="A11" s="56" t="s">
        <v>343</v>
      </c>
      <c r="B11" s="57">
        <v>1</v>
      </c>
      <c r="C11" s="58">
        <v>55</v>
      </c>
      <c r="D11" s="59">
        <f>IF(ISNUMBER(B11),B11*C11,)</f>
        <v>55</v>
      </c>
      <c r="E11" s="60">
        <v>1.8E-3</v>
      </c>
      <c r="F11" s="57">
        <v>0.1</v>
      </c>
    </row>
    <row r="12" spans="1:6" x14ac:dyDescent="0.2">
      <c r="A12" s="56" t="s">
        <v>344</v>
      </c>
      <c r="B12" s="57">
        <v>1</v>
      </c>
      <c r="C12" s="58">
        <v>45</v>
      </c>
      <c r="D12" s="59">
        <f>IF(ISNUMBER(B12),B12*C12,)</f>
        <v>45</v>
      </c>
      <c r="E12" s="60">
        <v>1.8E-3</v>
      </c>
      <c r="F12" s="57">
        <v>0.08</v>
      </c>
    </row>
    <row r="13" spans="1:6" x14ac:dyDescent="0.2">
      <c r="A13" s="61" t="s">
        <v>306</v>
      </c>
      <c r="B13" s="61"/>
      <c r="C13" s="61"/>
      <c r="D13" s="62"/>
      <c r="E13" s="61"/>
      <c r="F13" s="63">
        <v>0.28000000000000003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1.8E-3</v>
      </c>
      <c r="F16" s="57">
        <v>0.01</v>
      </c>
    </row>
    <row r="17" spans="1:6" ht="36" x14ac:dyDescent="0.2">
      <c r="A17" s="56" t="s">
        <v>311</v>
      </c>
      <c r="B17" s="57">
        <v>8</v>
      </c>
      <c r="C17" s="58">
        <v>4.2300000000000004</v>
      </c>
      <c r="D17" s="59">
        <f>IF(ISNUMBER(B17),B17*C17,)</f>
        <v>33.840000000000003</v>
      </c>
      <c r="E17" s="60">
        <v>1.8E-3</v>
      </c>
      <c r="F17" s="57">
        <v>0.06</v>
      </c>
    </row>
    <row r="18" spans="1:6" ht="24" x14ac:dyDescent="0.2">
      <c r="A18" s="56" t="s">
        <v>328</v>
      </c>
      <c r="B18" s="57">
        <v>2</v>
      </c>
      <c r="C18" s="58">
        <v>4.5199999999999996</v>
      </c>
      <c r="D18" s="59">
        <f>IF(ISNUMBER(B18),B18*C18,)</f>
        <v>9.0399999999999991</v>
      </c>
      <c r="E18" s="60">
        <v>1.8E-3</v>
      </c>
      <c r="F18" s="57">
        <v>0.02</v>
      </c>
    </row>
    <row r="19" spans="1:6" ht="24" x14ac:dyDescent="0.2">
      <c r="A19" s="56" t="s">
        <v>345</v>
      </c>
      <c r="B19" s="57">
        <v>1</v>
      </c>
      <c r="C19" s="58">
        <v>4.5199999999999996</v>
      </c>
      <c r="D19" s="59">
        <f>IF(ISNUMBER(B19),B19*C19,)</f>
        <v>4.5199999999999996</v>
      </c>
      <c r="E19" s="60">
        <v>1.8E-3</v>
      </c>
      <c r="F19" s="57">
        <v>0.01</v>
      </c>
    </row>
    <row r="20" spans="1:6" x14ac:dyDescent="0.2">
      <c r="A20" s="61" t="s">
        <v>312</v>
      </c>
      <c r="B20" s="61"/>
      <c r="C20" s="61"/>
      <c r="D20" s="62"/>
      <c r="E20" s="61"/>
      <c r="F20" s="63">
        <v>9.9999999999999992E-2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346</v>
      </c>
      <c r="B23" s="67"/>
      <c r="C23" s="68" t="s">
        <v>20</v>
      </c>
      <c r="D23" s="59">
        <v>0.06</v>
      </c>
      <c r="E23" s="78">
        <v>98</v>
      </c>
      <c r="F23" s="57">
        <v>5.88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5.88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6.26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1.06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7.32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7.32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47</v>
      </c>
      <c r="C3" s="43"/>
      <c r="D3" s="43"/>
      <c r="E3" s="43"/>
      <c r="F3" s="45"/>
    </row>
    <row r="4" spans="1:6" x14ac:dyDescent="0.2">
      <c r="A4" s="99" t="s">
        <v>48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50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</v>
      </c>
    </row>
    <row r="10" spans="1:6" x14ac:dyDescent="0.2">
      <c r="A10" s="56" t="s">
        <v>350</v>
      </c>
      <c r="B10" s="57">
        <v>1</v>
      </c>
      <c r="C10" s="58">
        <v>25</v>
      </c>
      <c r="D10" s="59">
        <f>IF(ISNUMBER(B10),B10*C10,)</f>
        <v>25</v>
      </c>
      <c r="E10" s="60">
        <v>1.1000000000000001E-3</v>
      </c>
      <c r="F10" s="57">
        <v>0.03</v>
      </c>
    </row>
    <row r="11" spans="1:6" x14ac:dyDescent="0.2">
      <c r="A11" s="56" t="s">
        <v>351</v>
      </c>
      <c r="B11" s="57">
        <v>1</v>
      </c>
      <c r="C11" s="58">
        <v>70</v>
      </c>
      <c r="D11" s="59">
        <f>IF(ISNUMBER(B11),B11*C11,)</f>
        <v>70</v>
      </c>
      <c r="E11" s="60">
        <v>1.1000000000000001E-3</v>
      </c>
      <c r="F11" s="57">
        <v>0.08</v>
      </c>
    </row>
    <row r="12" spans="1:6" x14ac:dyDescent="0.2">
      <c r="A12" s="61" t="s">
        <v>306</v>
      </c>
      <c r="B12" s="61"/>
      <c r="C12" s="61"/>
      <c r="D12" s="62"/>
      <c r="E12" s="61"/>
      <c r="F12" s="63">
        <v>0.11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310</v>
      </c>
      <c r="B15" s="57">
        <v>1</v>
      </c>
      <c r="C15" s="58">
        <v>4.28</v>
      </c>
      <c r="D15" s="59">
        <f>IF(ISNUMBER(B15),B15*C15,)</f>
        <v>4.28</v>
      </c>
      <c r="E15" s="60">
        <v>1.1000000000000001E-3</v>
      </c>
      <c r="F15" s="57">
        <v>0</v>
      </c>
    </row>
    <row r="16" spans="1:6" ht="36" x14ac:dyDescent="0.2">
      <c r="A16" s="56" t="s">
        <v>311</v>
      </c>
      <c r="B16" s="57">
        <v>6</v>
      </c>
      <c r="C16" s="58">
        <v>4.2300000000000004</v>
      </c>
      <c r="D16" s="59">
        <f>IF(ISNUMBER(B16),B16*C16,)</f>
        <v>25.380000000000003</v>
      </c>
      <c r="E16" s="60">
        <v>1.1000000000000001E-3</v>
      </c>
      <c r="F16" s="57">
        <v>0.03</v>
      </c>
    </row>
    <row r="17" spans="1:6" ht="24" x14ac:dyDescent="0.2">
      <c r="A17" s="56" t="s">
        <v>352</v>
      </c>
      <c r="B17" s="57">
        <v>1</v>
      </c>
      <c r="C17" s="58">
        <v>4.5199999999999996</v>
      </c>
      <c r="D17" s="59">
        <f>IF(ISNUMBER(B17),B17*C17,)</f>
        <v>4.5199999999999996</v>
      </c>
      <c r="E17" s="60">
        <v>1.1000000000000001E-3</v>
      </c>
      <c r="F17" s="57">
        <v>0</v>
      </c>
    </row>
    <row r="18" spans="1:6" ht="36" x14ac:dyDescent="0.2">
      <c r="A18" s="56" t="s">
        <v>353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1.1000000000000001E-3</v>
      </c>
      <c r="F18" s="57">
        <v>0</v>
      </c>
    </row>
    <row r="19" spans="1:6" x14ac:dyDescent="0.2">
      <c r="A19" s="61" t="s">
        <v>312</v>
      </c>
      <c r="B19" s="61"/>
      <c r="C19" s="61"/>
      <c r="D19" s="62"/>
      <c r="E19" s="61"/>
      <c r="F19" s="63">
        <v>0.03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354</v>
      </c>
      <c r="B22" s="67"/>
      <c r="C22" s="68" t="s">
        <v>355</v>
      </c>
      <c r="D22" s="59">
        <v>0.03</v>
      </c>
      <c r="E22" s="78">
        <v>0.46</v>
      </c>
      <c r="F22" s="57">
        <v>0.01</v>
      </c>
    </row>
    <row r="23" spans="1:6" ht="96" x14ac:dyDescent="0.2">
      <c r="A23" s="66" t="s">
        <v>356</v>
      </c>
      <c r="B23" s="67"/>
      <c r="C23" s="68" t="s">
        <v>357</v>
      </c>
      <c r="D23" s="59">
        <v>1.25</v>
      </c>
      <c r="E23" s="69">
        <v>0.47</v>
      </c>
      <c r="F23" s="57">
        <v>0.59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0.6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0.74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0.13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0.87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0.87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0:F20"/>
    <mergeCell ref="A21:B21"/>
    <mergeCell ref="A24:B24"/>
    <mergeCell ref="C30:D30"/>
    <mergeCell ref="A1:F1"/>
    <mergeCell ref="A25:F25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107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0.44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0.44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3</v>
      </c>
      <c r="C13" s="58">
        <v>4.2300000000000004</v>
      </c>
      <c r="D13" s="59">
        <f>IF(ISNUMBER(B13),B13*C13,)</f>
        <v>12.690000000000001</v>
      </c>
      <c r="E13" s="60">
        <v>0.5</v>
      </c>
      <c r="F13" s="57">
        <v>6.35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0.5</v>
      </c>
      <c r="F14" s="57">
        <v>2.38</v>
      </c>
    </row>
    <row r="15" spans="1:6" x14ac:dyDescent="0.2">
      <c r="A15" s="61" t="s">
        <v>312</v>
      </c>
      <c r="B15" s="61"/>
      <c r="C15" s="61"/>
      <c r="D15" s="62"/>
      <c r="E15" s="61"/>
      <c r="F15" s="63">
        <v>8.73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ht="24" x14ac:dyDescent="0.2">
      <c r="A18" s="66" t="s">
        <v>398</v>
      </c>
      <c r="B18" s="67"/>
      <c r="C18" s="68" t="s">
        <v>108</v>
      </c>
      <c r="D18" s="59">
        <v>1</v>
      </c>
      <c r="E18" s="78">
        <v>168.08</v>
      </c>
      <c r="F18" s="57">
        <v>168.08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168.08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177.25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30.13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207.38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207.38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110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0.44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0.44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3</v>
      </c>
      <c r="C13" s="58">
        <v>4.2300000000000004</v>
      </c>
      <c r="D13" s="59">
        <f>IF(ISNUMBER(B13),B13*C13,)</f>
        <v>12.690000000000001</v>
      </c>
      <c r="E13" s="60">
        <v>0.5</v>
      </c>
      <c r="F13" s="57">
        <v>6.35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0.5</v>
      </c>
      <c r="F14" s="57">
        <v>2.38</v>
      </c>
    </row>
    <row r="15" spans="1:6" x14ac:dyDescent="0.2">
      <c r="A15" s="61" t="s">
        <v>312</v>
      </c>
      <c r="B15" s="61"/>
      <c r="C15" s="61"/>
      <c r="D15" s="62"/>
      <c r="E15" s="61"/>
      <c r="F15" s="63">
        <v>8.73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ht="24" x14ac:dyDescent="0.2">
      <c r="A18" s="66" t="s">
        <v>399</v>
      </c>
      <c r="B18" s="67"/>
      <c r="C18" s="68" t="s">
        <v>108</v>
      </c>
      <c r="D18" s="59">
        <v>1</v>
      </c>
      <c r="E18" s="78">
        <v>84.08</v>
      </c>
      <c r="F18" s="57">
        <v>84.08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84.08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93.25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15.85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109.1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109.1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112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4.0199999999999996</v>
      </c>
    </row>
    <row r="10" spans="1:6" x14ac:dyDescent="0.2">
      <c r="A10" s="61" t="s">
        <v>306</v>
      </c>
      <c r="B10" s="61"/>
      <c r="C10" s="61"/>
      <c r="D10" s="62"/>
      <c r="E10" s="61"/>
      <c r="F10" s="63">
        <v>4.0199999999999996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24" x14ac:dyDescent="0.2">
      <c r="A13" s="56" t="s">
        <v>363</v>
      </c>
      <c r="B13" s="57">
        <v>1</v>
      </c>
      <c r="C13" s="58">
        <v>4.75</v>
      </c>
      <c r="D13" s="59">
        <f>IF(ISNUMBER(B13),B13*C13,)</f>
        <v>4.75</v>
      </c>
      <c r="E13" s="60">
        <v>2.6666699999999999</v>
      </c>
      <c r="F13" s="57">
        <v>12.67</v>
      </c>
    </row>
    <row r="14" spans="1:6" ht="36" x14ac:dyDescent="0.2">
      <c r="A14" s="56" t="s">
        <v>311</v>
      </c>
      <c r="B14" s="57">
        <v>6</v>
      </c>
      <c r="C14" s="58">
        <v>4.2300000000000004</v>
      </c>
      <c r="D14" s="59">
        <f>IF(ISNUMBER(B14),B14*C14,)</f>
        <v>25.380000000000003</v>
      </c>
      <c r="E14" s="60">
        <v>2.6666699999999999</v>
      </c>
      <c r="F14" s="57">
        <v>67.680000000000007</v>
      </c>
    </row>
    <row r="15" spans="1:6" x14ac:dyDescent="0.2">
      <c r="A15" s="61" t="s">
        <v>312</v>
      </c>
      <c r="B15" s="61"/>
      <c r="C15" s="61"/>
      <c r="D15" s="62"/>
      <c r="E15" s="61"/>
      <c r="F15" s="63">
        <v>80.350000000000009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ht="24" x14ac:dyDescent="0.2">
      <c r="A18" s="66" t="s">
        <v>400</v>
      </c>
      <c r="B18" s="67"/>
      <c r="C18" s="68" t="s">
        <v>108</v>
      </c>
      <c r="D18" s="59">
        <v>1</v>
      </c>
      <c r="E18" s="78">
        <v>7576.42</v>
      </c>
      <c r="F18" s="57">
        <v>7576.42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7576.42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7660.79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1302.33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8963.119999999999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8963.1200000000008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70</v>
      </c>
      <c r="C3" s="43"/>
      <c r="D3" s="43"/>
      <c r="E3" s="43"/>
      <c r="F3" s="45"/>
    </row>
    <row r="4" spans="1:6" x14ac:dyDescent="0.2">
      <c r="A4" s="99" t="s">
        <v>71</v>
      </c>
      <c r="B4" s="99"/>
      <c r="C4" s="99"/>
      <c r="D4" s="99"/>
      <c r="E4" s="46" t="s">
        <v>294</v>
      </c>
      <c r="F4" s="47" t="s">
        <v>72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0.04</v>
      </c>
    </row>
    <row r="10" spans="1:6" x14ac:dyDescent="0.2">
      <c r="A10" s="56" t="s">
        <v>372</v>
      </c>
      <c r="B10" s="57">
        <v>1</v>
      </c>
      <c r="C10" s="58">
        <v>1.25</v>
      </c>
      <c r="D10" s="59">
        <f>IF(ISNUMBER(B10),B10*C10,)</f>
        <v>1.25</v>
      </c>
      <c r="E10" s="60">
        <v>4.5900000000000003E-2</v>
      </c>
      <c r="F10" s="57">
        <v>0.06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4.5900000000000003E-2</v>
      </c>
      <c r="F14" s="57">
        <v>0.39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4.5900000000000003E-2</v>
      </c>
      <c r="F15" s="57">
        <v>0.22</v>
      </c>
    </row>
    <row r="16" spans="1:6" x14ac:dyDescent="0.2">
      <c r="A16" s="56" t="s">
        <v>373</v>
      </c>
      <c r="B16" s="57">
        <v>1</v>
      </c>
      <c r="C16" s="58">
        <v>4.28</v>
      </c>
      <c r="D16" s="59">
        <f>IF(ISNUMBER(B16),B16*C16,)</f>
        <v>4.28</v>
      </c>
      <c r="E16" s="60">
        <v>4.5900000000000003E-2</v>
      </c>
      <c r="F16" s="57">
        <v>0.2</v>
      </c>
    </row>
    <row r="17" spans="1:6" x14ac:dyDescent="0.2">
      <c r="A17" s="61" t="s">
        <v>312</v>
      </c>
      <c r="B17" s="61"/>
      <c r="C17" s="61"/>
      <c r="D17" s="62"/>
      <c r="E17" s="61"/>
      <c r="F17" s="63">
        <v>0.81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 t="s">
        <v>374</v>
      </c>
      <c r="B20" s="67"/>
      <c r="C20" s="68" t="s">
        <v>72</v>
      </c>
      <c r="D20" s="59">
        <v>0.05</v>
      </c>
      <c r="E20" s="78">
        <v>1.1200000000000001</v>
      </c>
      <c r="F20" s="57">
        <v>0.06</v>
      </c>
    </row>
    <row r="21" spans="1:6" x14ac:dyDescent="0.2">
      <c r="A21" s="66" t="s">
        <v>375</v>
      </c>
      <c r="B21" s="67"/>
      <c r="C21" s="68" t="s">
        <v>341</v>
      </c>
      <c r="D21" s="59">
        <v>1.03</v>
      </c>
      <c r="E21" s="69">
        <v>1.34</v>
      </c>
      <c r="F21" s="57">
        <v>1.38</v>
      </c>
    </row>
    <row r="22" spans="1:6" x14ac:dyDescent="0.2">
      <c r="A22" s="102" t="s">
        <v>315</v>
      </c>
      <c r="B22" s="103"/>
      <c r="C22" s="61"/>
      <c r="D22" s="62"/>
      <c r="E22" s="61"/>
      <c r="F22" s="63">
        <v>1.44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2.35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0.4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2.75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2.75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8:F18"/>
    <mergeCell ref="A19:B19"/>
    <mergeCell ref="A22:B22"/>
    <mergeCell ref="C28:D28"/>
    <mergeCell ref="A1:F1"/>
    <mergeCell ref="A23:F23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3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22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ht="24" x14ac:dyDescent="0.2">
      <c r="A10" s="56" t="s">
        <v>330</v>
      </c>
      <c r="B10" s="57">
        <v>1</v>
      </c>
      <c r="C10" s="58">
        <v>31.25</v>
      </c>
      <c r="D10" s="59">
        <f>IF(ISNUMBER(B10),B10*C10,)</f>
        <v>31.25</v>
      </c>
      <c r="E10" s="60">
        <v>3.1399999999999997E-2</v>
      </c>
      <c r="F10" s="57">
        <v>0.98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0.99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3.1399999999999997E-2</v>
      </c>
      <c r="F14" s="57">
        <v>0.13</v>
      </c>
    </row>
    <row r="15" spans="1:6" ht="24" x14ac:dyDescent="0.2">
      <c r="A15" s="56" t="s">
        <v>331</v>
      </c>
      <c r="B15" s="57">
        <v>1</v>
      </c>
      <c r="C15" s="58">
        <v>4.75</v>
      </c>
      <c r="D15" s="59">
        <f>IF(ISNUMBER(B15),B15*C15,)</f>
        <v>4.75</v>
      </c>
      <c r="E15" s="60">
        <v>3.1399999999999997E-2</v>
      </c>
      <c r="F15" s="57">
        <v>0.15</v>
      </c>
    </row>
    <row r="16" spans="1:6" x14ac:dyDescent="0.2">
      <c r="A16" s="61" t="s">
        <v>312</v>
      </c>
      <c r="B16" s="61"/>
      <c r="C16" s="61"/>
      <c r="D16" s="62"/>
      <c r="E16" s="61"/>
      <c r="F16" s="63">
        <v>0.28000000000000003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x14ac:dyDescent="0.2">
      <c r="A19" s="66"/>
      <c r="B19" s="67"/>
      <c r="C19" s="68"/>
      <c r="D19" s="59"/>
      <c r="E19" s="69"/>
      <c r="F19" s="57"/>
    </row>
    <row r="20" spans="1:6" x14ac:dyDescent="0.2">
      <c r="A20" s="102" t="s">
        <v>315</v>
      </c>
      <c r="B20" s="103"/>
      <c r="C20" s="61"/>
      <c r="D20" s="62"/>
      <c r="E20" s="61"/>
      <c r="F20" s="63">
        <v>0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1.27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0.22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1.49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1.49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4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96</v>
      </c>
      <c r="C3" s="43"/>
      <c r="D3" s="43"/>
      <c r="E3" s="43"/>
      <c r="F3" s="45"/>
    </row>
    <row r="4" spans="1:6" x14ac:dyDescent="0.2">
      <c r="A4" s="99" t="s">
        <v>97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3.96</v>
      </c>
    </row>
    <row r="10" spans="1:6" x14ac:dyDescent="0.2">
      <c r="A10" s="56" t="s">
        <v>376</v>
      </c>
      <c r="B10" s="57">
        <v>1</v>
      </c>
      <c r="C10" s="58">
        <v>4.38</v>
      </c>
      <c r="D10" s="59">
        <f>IF(ISNUMBER(B10),B10*C10,)</f>
        <v>4.38</v>
      </c>
      <c r="E10" s="60">
        <v>1.0308999999999999</v>
      </c>
      <c r="F10" s="57">
        <v>4.5199999999999996</v>
      </c>
    </row>
    <row r="11" spans="1:6" x14ac:dyDescent="0.2">
      <c r="A11" s="56" t="s">
        <v>361</v>
      </c>
      <c r="B11" s="57">
        <v>2</v>
      </c>
      <c r="C11" s="58">
        <v>3.84</v>
      </c>
      <c r="D11" s="59">
        <f>IF(ISNUMBER(B11),B11*C11,)</f>
        <v>7.68</v>
      </c>
      <c r="E11" s="60">
        <v>1.0308999999999999</v>
      </c>
      <c r="F11" s="57">
        <v>7.92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16.399999999999999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14</v>
      </c>
      <c r="C15" s="58">
        <v>4.2300000000000004</v>
      </c>
      <c r="D15" s="59">
        <f>IF(ISNUMBER(B15),B15*C15,)</f>
        <v>59.220000000000006</v>
      </c>
      <c r="E15" s="60">
        <v>1.0308999999999999</v>
      </c>
      <c r="F15" s="57">
        <v>61.05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1.0308999999999999</v>
      </c>
      <c r="F16" s="57">
        <v>4.9000000000000004</v>
      </c>
    </row>
    <row r="17" spans="1:6" x14ac:dyDescent="0.2">
      <c r="A17" s="56" t="s">
        <v>395</v>
      </c>
      <c r="B17" s="57">
        <v>1</v>
      </c>
      <c r="C17" s="58">
        <v>4.28</v>
      </c>
      <c r="D17" s="59">
        <f>IF(ISNUMBER(B17),B17*C17,)</f>
        <v>4.28</v>
      </c>
      <c r="E17" s="60">
        <v>1.0308999999999999</v>
      </c>
      <c r="F17" s="57">
        <v>4.41</v>
      </c>
    </row>
    <row r="18" spans="1:6" x14ac:dyDescent="0.2">
      <c r="A18" s="56" t="s">
        <v>364</v>
      </c>
      <c r="B18" s="57">
        <v>2</v>
      </c>
      <c r="C18" s="58">
        <v>4.28</v>
      </c>
      <c r="D18" s="59">
        <f>IF(ISNUMBER(B18),B18*C18,)</f>
        <v>8.56</v>
      </c>
      <c r="E18" s="60">
        <v>1.0308999999999999</v>
      </c>
      <c r="F18" s="57">
        <v>8.82</v>
      </c>
    </row>
    <row r="19" spans="1:6" x14ac:dyDescent="0.2">
      <c r="A19" s="61" t="s">
        <v>312</v>
      </c>
      <c r="B19" s="61"/>
      <c r="C19" s="61"/>
      <c r="D19" s="62"/>
      <c r="E19" s="61"/>
      <c r="F19" s="63">
        <v>79.180000000000007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370</v>
      </c>
      <c r="B22" s="67"/>
      <c r="C22" s="68" t="s">
        <v>371</v>
      </c>
      <c r="D22" s="59">
        <v>0.33</v>
      </c>
      <c r="E22" s="78">
        <v>46.02</v>
      </c>
      <c r="F22" s="57">
        <v>15.19</v>
      </c>
    </row>
    <row r="23" spans="1:6" x14ac:dyDescent="0.2">
      <c r="A23" s="66" t="s">
        <v>339</v>
      </c>
      <c r="B23" s="67"/>
      <c r="C23" s="68" t="s">
        <v>20</v>
      </c>
      <c r="D23" s="59">
        <v>0.28000000000000003</v>
      </c>
      <c r="E23" s="69">
        <v>1.24</v>
      </c>
      <c r="F23" s="57">
        <v>0.35</v>
      </c>
    </row>
    <row r="24" spans="1:6" ht="24" x14ac:dyDescent="0.2">
      <c r="A24" s="66" t="s">
        <v>396</v>
      </c>
      <c r="B24" s="67"/>
      <c r="C24" s="68" t="s">
        <v>341</v>
      </c>
      <c r="D24" s="59">
        <v>2.63</v>
      </c>
      <c r="E24" s="69">
        <v>2.4300000000000002</v>
      </c>
      <c r="F24" s="57">
        <v>6.39</v>
      </c>
    </row>
    <row r="25" spans="1:6" ht="36" x14ac:dyDescent="0.2">
      <c r="A25" s="66" t="s">
        <v>397</v>
      </c>
      <c r="B25" s="67"/>
      <c r="C25" s="68" t="s">
        <v>367</v>
      </c>
      <c r="D25" s="59">
        <v>0.6</v>
      </c>
      <c r="E25" s="69">
        <v>25.5</v>
      </c>
      <c r="F25" s="57">
        <v>15.3</v>
      </c>
    </row>
    <row r="26" spans="1:6" x14ac:dyDescent="0.2">
      <c r="A26" s="66" t="s">
        <v>377</v>
      </c>
      <c r="B26" s="67"/>
      <c r="C26" s="68" t="s">
        <v>20</v>
      </c>
      <c r="D26" s="59">
        <v>0.9</v>
      </c>
      <c r="E26" s="69">
        <v>11.5</v>
      </c>
      <c r="F26" s="57">
        <v>10.35</v>
      </c>
    </row>
    <row r="27" spans="1:6" x14ac:dyDescent="0.2">
      <c r="A27" s="66" t="s">
        <v>378</v>
      </c>
      <c r="B27" s="67"/>
      <c r="C27" s="68" t="s">
        <v>20</v>
      </c>
      <c r="D27" s="59">
        <v>0.6</v>
      </c>
      <c r="E27" s="69">
        <v>13.25</v>
      </c>
      <c r="F27" s="57">
        <v>7.95</v>
      </c>
    </row>
    <row r="28" spans="1:6" x14ac:dyDescent="0.2">
      <c r="A28" s="66" t="s">
        <v>379</v>
      </c>
      <c r="B28" s="67"/>
      <c r="C28" s="68" t="s">
        <v>72</v>
      </c>
      <c r="D28" s="59">
        <v>526</v>
      </c>
      <c r="E28" s="69">
        <v>0.18</v>
      </c>
      <c r="F28" s="57">
        <v>94.68</v>
      </c>
    </row>
    <row r="29" spans="1:6" x14ac:dyDescent="0.2">
      <c r="A29" s="102" t="s">
        <v>315</v>
      </c>
      <c r="B29" s="103"/>
      <c r="C29" s="61"/>
      <c r="D29" s="62"/>
      <c r="E29" s="61"/>
      <c r="F29" s="63">
        <v>150.21</v>
      </c>
    </row>
    <row r="30" spans="1:6" x14ac:dyDescent="0.2">
      <c r="A30" s="98" t="s">
        <v>316</v>
      </c>
      <c r="B30" s="98"/>
      <c r="C30" s="98"/>
      <c r="D30" s="98"/>
      <c r="E30" s="98"/>
      <c r="F30" s="98"/>
    </row>
    <row r="31" spans="1:6" x14ac:dyDescent="0.2">
      <c r="A31" s="100" t="s">
        <v>297</v>
      </c>
      <c r="B31" s="101"/>
      <c r="C31" s="54" t="s">
        <v>4</v>
      </c>
      <c r="D31" s="64" t="s">
        <v>5</v>
      </c>
      <c r="E31" s="52" t="s">
        <v>298</v>
      </c>
      <c r="F31" s="52" t="s">
        <v>301</v>
      </c>
    </row>
    <row r="32" spans="1:6" x14ac:dyDescent="0.2">
      <c r="A32" s="70"/>
      <c r="B32" s="71"/>
      <c r="C32" s="68"/>
      <c r="D32" s="72"/>
      <c r="E32" s="73"/>
      <c r="F32" s="57"/>
    </row>
    <row r="33" spans="1:6" x14ac:dyDescent="0.2">
      <c r="A33" s="109" t="s">
        <v>317</v>
      </c>
      <c r="B33" s="103"/>
      <c r="C33" s="61"/>
      <c r="D33" s="62"/>
      <c r="E33" s="61"/>
      <c r="F33" s="63">
        <v>0</v>
      </c>
    </row>
    <row r="34" spans="1:6" x14ac:dyDescent="0.2">
      <c r="A34" s="110"/>
      <c r="B34" s="111"/>
      <c r="C34" s="106" t="s">
        <v>318</v>
      </c>
      <c r="D34" s="107"/>
      <c r="E34" s="108"/>
      <c r="F34" s="57">
        <v>245.79</v>
      </c>
    </row>
    <row r="35" spans="1:6" ht="27.75" customHeight="1" x14ac:dyDescent="0.2">
      <c r="A35" s="112"/>
      <c r="B35" s="113"/>
      <c r="C35" s="104" t="s">
        <v>319</v>
      </c>
      <c r="D35" s="105"/>
      <c r="E35" s="74" t="s">
        <v>320</v>
      </c>
      <c r="F35" s="75">
        <v>41.78</v>
      </c>
    </row>
    <row r="36" spans="1:6" x14ac:dyDescent="0.2">
      <c r="A36" s="114"/>
      <c r="B36" s="115"/>
      <c r="C36" s="106"/>
      <c r="D36" s="107"/>
      <c r="E36" s="76"/>
      <c r="F36" s="75"/>
    </row>
    <row r="37" spans="1:6" x14ac:dyDescent="0.2">
      <c r="A37" s="116"/>
      <c r="B37" s="117"/>
      <c r="C37" s="106" t="s">
        <v>321</v>
      </c>
      <c r="D37" s="107"/>
      <c r="E37" s="108"/>
      <c r="F37" s="63">
        <v>287.57</v>
      </c>
    </row>
    <row r="38" spans="1:6" x14ac:dyDescent="0.2">
      <c r="A38" s="116"/>
      <c r="B38" s="117"/>
      <c r="C38" s="106" t="s">
        <v>322</v>
      </c>
      <c r="D38" s="107"/>
      <c r="E38" s="108"/>
      <c r="F38" s="63">
        <v>287.57</v>
      </c>
    </row>
    <row r="39" spans="1:6" x14ac:dyDescent="0.2">
      <c r="A39" s="77"/>
      <c r="B39" s="48"/>
      <c r="C39" s="48"/>
      <c r="D39" s="48"/>
      <c r="E39" s="48"/>
      <c r="F39" s="48"/>
    </row>
    <row r="40" spans="1:6" x14ac:dyDescent="0.2">
      <c r="A40" s="17" t="s">
        <v>323</v>
      </c>
      <c r="B40" s="48"/>
      <c r="C40" s="48"/>
      <c r="D40" s="48"/>
      <c r="E40" s="48"/>
      <c r="F40" s="48"/>
    </row>
    <row r="41" spans="1:6" x14ac:dyDescent="0.2">
      <c r="A41" s="77"/>
      <c r="B41" s="48"/>
      <c r="C41" s="48"/>
      <c r="D41" s="48"/>
      <c r="E41" s="48"/>
      <c r="F41" s="48"/>
    </row>
    <row r="42" spans="1:6" x14ac:dyDescent="0.2">
      <c r="A42" s="77"/>
      <c r="B42" s="48"/>
      <c r="C42" s="48"/>
      <c r="D42" s="48"/>
      <c r="E42" s="48"/>
      <c r="F4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8:E38"/>
    <mergeCell ref="C34:E34"/>
    <mergeCell ref="C37:E37"/>
    <mergeCell ref="C36:D36"/>
    <mergeCell ref="A33:B33"/>
    <mergeCell ref="A34:B34"/>
    <mergeCell ref="A35:B35"/>
    <mergeCell ref="A36:B36"/>
    <mergeCell ref="A37:B37"/>
    <mergeCell ref="A38:B38"/>
    <mergeCell ref="A31:B31"/>
    <mergeCell ref="A20:F20"/>
    <mergeCell ref="A21:B21"/>
    <mergeCell ref="A29:B29"/>
    <mergeCell ref="C35:D35"/>
    <mergeCell ref="A1:F1"/>
    <mergeCell ref="A30:F30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116</v>
      </c>
      <c r="C3" s="43"/>
      <c r="D3" s="43"/>
      <c r="E3" s="43"/>
      <c r="F3" s="45"/>
    </row>
    <row r="4" spans="1:6" x14ac:dyDescent="0.2">
      <c r="A4" s="99" t="s">
        <v>117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0.87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0.87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3</v>
      </c>
      <c r="C13" s="58">
        <v>4.2300000000000004</v>
      </c>
      <c r="D13" s="59">
        <f>IF(ISNUMBER(B13),B13*C13,)</f>
        <v>12.690000000000001</v>
      </c>
      <c r="E13" s="60">
        <v>1</v>
      </c>
      <c r="F13" s="57">
        <v>12.69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1</v>
      </c>
      <c r="F14" s="57">
        <v>4.75</v>
      </c>
    </row>
    <row r="15" spans="1:6" x14ac:dyDescent="0.2">
      <c r="A15" s="61" t="s">
        <v>312</v>
      </c>
      <c r="B15" s="61"/>
      <c r="C15" s="61"/>
      <c r="D15" s="62"/>
      <c r="E15" s="61"/>
      <c r="F15" s="63">
        <v>17.439999999999998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ht="36" x14ac:dyDescent="0.2">
      <c r="A18" s="66" t="s">
        <v>401</v>
      </c>
      <c r="B18" s="67"/>
      <c r="C18" s="68" t="s">
        <v>79</v>
      </c>
      <c r="D18" s="59">
        <v>1</v>
      </c>
      <c r="E18" s="78">
        <v>231.08</v>
      </c>
      <c r="F18" s="57">
        <v>231.08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231.08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249.39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42.4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291.78999999999996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291.79000000000002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119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0.28999999999999998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0.28999999999999998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3</v>
      </c>
      <c r="C13" s="58">
        <v>4.2300000000000004</v>
      </c>
      <c r="D13" s="59">
        <f>IF(ISNUMBER(B13),B13*C13,)</f>
        <v>12.690000000000001</v>
      </c>
      <c r="E13" s="60">
        <v>0.33333000000000002</v>
      </c>
      <c r="F13" s="57">
        <v>4.2300000000000004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0.33333000000000002</v>
      </c>
      <c r="F14" s="57">
        <v>1.58</v>
      </c>
    </row>
    <row r="15" spans="1:6" x14ac:dyDescent="0.2">
      <c r="A15" s="61" t="s">
        <v>312</v>
      </c>
      <c r="B15" s="61"/>
      <c r="C15" s="61"/>
      <c r="D15" s="62"/>
      <c r="E15" s="61"/>
      <c r="F15" s="63">
        <v>5.8100000000000005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ht="96" x14ac:dyDescent="0.2">
      <c r="A18" s="66" t="s">
        <v>402</v>
      </c>
      <c r="B18" s="67"/>
      <c r="C18" s="68" t="s">
        <v>108</v>
      </c>
      <c r="D18" s="59">
        <v>1</v>
      </c>
      <c r="E18" s="78">
        <v>217.35</v>
      </c>
      <c r="F18" s="57">
        <v>217.35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217.35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223.45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37.99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261.44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261.44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33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89</v>
      </c>
      <c r="C3" s="43"/>
      <c r="D3" s="43"/>
      <c r="E3" s="43"/>
      <c r="F3" s="45"/>
    </row>
    <row r="4" spans="1:6" x14ac:dyDescent="0.2">
      <c r="A4" s="99" t="s">
        <v>90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0.11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0.11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2</v>
      </c>
      <c r="C13" s="58">
        <v>4.2300000000000004</v>
      </c>
      <c r="D13" s="59">
        <f>IF(ISNUMBER(B13),B13*C13,)</f>
        <v>8.4600000000000009</v>
      </c>
      <c r="E13" s="60">
        <v>0.1333</v>
      </c>
      <c r="F13" s="57">
        <v>1.1299999999999999</v>
      </c>
    </row>
    <row r="14" spans="1:6" x14ac:dyDescent="0.2">
      <c r="A14" s="56" t="s">
        <v>364</v>
      </c>
      <c r="B14" s="57">
        <v>1</v>
      </c>
      <c r="C14" s="58">
        <v>4.28</v>
      </c>
      <c r="D14" s="59">
        <f>IF(ISNUMBER(B14),B14*C14,)</f>
        <v>4.28</v>
      </c>
      <c r="E14" s="60">
        <v>0.1333</v>
      </c>
      <c r="F14" s="57">
        <v>0.56999999999999995</v>
      </c>
    </row>
    <row r="15" spans="1:6" x14ac:dyDescent="0.2">
      <c r="A15" s="56" t="s">
        <v>393</v>
      </c>
      <c r="B15" s="57">
        <v>1</v>
      </c>
      <c r="C15" s="58">
        <v>4.28</v>
      </c>
      <c r="D15" s="59">
        <f>IF(ISNUMBER(B15),B15*C15,)</f>
        <v>4.28</v>
      </c>
      <c r="E15" s="60">
        <v>0.1333</v>
      </c>
      <c r="F15" s="57">
        <v>0.56999999999999995</v>
      </c>
    </row>
    <row r="16" spans="1:6" x14ac:dyDescent="0.2">
      <c r="A16" s="61" t="s">
        <v>312</v>
      </c>
      <c r="B16" s="61"/>
      <c r="C16" s="61"/>
      <c r="D16" s="62"/>
      <c r="E16" s="61"/>
      <c r="F16" s="63">
        <v>2.2699999999999996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394</v>
      </c>
      <c r="B19" s="67"/>
      <c r="C19" s="68" t="s">
        <v>79</v>
      </c>
      <c r="D19" s="59">
        <v>1</v>
      </c>
      <c r="E19" s="78">
        <v>3.31</v>
      </c>
      <c r="F19" s="57">
        <v>3.31</v>
      </c>
    </row>
    <row r="20" spans="1:6" x14ac:dyDescent="0.2">
      <c r="A20" s="102" t="s">
        <v>315</v>
      </c>
      <c r="B20" s="103"/>
      <c r="C20" s="61"/>
      <c r="D20" s="62"/>
      <c r="E20" s="61"/>
      <c r="F20" s="63">
        <v>3.31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5.69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0.97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6.66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6.66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100</v>
      </c>
      <c r="C3" s="43"/>
      <c r="D3" s="43"/>
      <c r="E3" s="43"/>
      <c r="F3" s="45"/>
    </row>
    <row r="4" spans="1:6" x14ac:dyDescent="0.2">
      <c r="A4" s="99" t="s">
        <v>101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342</v>
      </c>
      <c r="B10" s="57">
        <v>1</v>
      </c>
      <c r="C10" s="58">
        <v>48</v>
      </c>
      <c r="D10" s="59">
        <f>IF(ISNUMBER(B10),B10*C10,)</f>
        <v>48</v>
      </c>
      <c r="E10" s="60">
        <v>1.8E-3</v>
      </c>
      <c r="F10" s="57">
        <v>0.09</v>
      </c>
    </row>
    <row r="11" spans="1:6" x14ac:dyDescent="0.2">
      <c r="A11" s="56" t="s">
        <v>343</v>
      </c>
      <c r="B11" s="57">
        <v>1</v>
      </c>
      <c r="C11" s="58">
        <v>55</v>
      </c>
      <c r="D11" s="59">
        <f>IF(ISNUMBER(B11),B11*C11,)</f>
        <v>55</v>
      </c>
      <c r="E11" s="60">
        <v>1.8E-3</v>
      </c>
      <c r="F11" s="57">
        <v>0.1</v>
      </c>
    </row>
    <row r="12" spans="1:6" x14ac:dyDescent="0.2">
      <c r="A12" s="56" t="s">
        <v>344</v>
      </c>
      <c r="B12" s="57">
        <v>1</v>
      </c>
      <c r="C12" s="58">
        <v>45</v>
      </c>
      <c r="D12" s="59">
        <f>IF(ISNUMBER(B12),B12*C12,)</f>
        <v>45</v>
      </c>
      <c r="E12" s="60">
        <v>1.8E-3</v>
      </c>
      <c r="F12" s="57">
        <v>0.08</v>
      </c>
    </row>
    <row r="13" spans="1:6" x14ac:dyDescent="0.2">
      <c r="A13" s="61" t="s">
        <v>306</v>
      </c>
      <c r="B13" s="61"/>
      <c r="C13" s="61"/>
      <c r="D13" s="62"/>
      <c r="E13" s="61"/>
      <c r="F13" s="63">
        <v>0.28000000000000003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1.8E-3</v>
      </c>
      <c r="F16" s="57">
        <v>0.01</v>
      </c>
    </row>
    <row r="17" spans="1:6" ht="36" x14ac:dyDescent="0.2">
      <c r="A17" s="56" t="s">
        <v>311</v>
      </c>
      <c r="B17" s="57">
        <v>8</v>
      </c>
      <c r="C17" s="58">
        <v>4.2300000000000004</v>
      </c>
      <c r="D17" s="59">
        <f>IF(ISNUMBER(B17),B17*C17,)</f>
        <v>33.840000000000003</v>
      </c>
      <c r="E17" s="60">
        <v>1.8E-3</v>
      </c>
      <c r="F17" s="57">
        <v>0.06</v>
      </c>
    </row>
    <row r="18" spans="1:6" ht="24" x14ac:dyDescent="0.2">
      <c r="A18" s="56" t="s">
        <v>328</v>
      </c>
      <c r="B18" s="57">
        <v>2</v>
      </c>
      <c r="C18" s="58">
        <v>4.5199999999999996</v>
      </c>
      <c r="D18" s="59">
        <f>IF(ISNUMBER(B18),B18*C18,)</f>
        <v>9.0399999999999991</v>
      </c>
      <c r="E18" s="60">
        <v>1.8E-3</v>
      </c>
      <c r="F18" s="57">
        <v>0.02</v>
      </c>
    </row>
    <row r="19" spans="1:6" ht="24" x14ac:dyDescent="0.2">
      <c r="A19" s="56" t="s">
        <v>345</v>
      </c>
      <c r="B19" s="57">
        <v>1</v>
      </c>
      <c r="C19" s="58">
        <v>4.5199999999999996</v>
      </c>
      <c r="D19" s="59">
        <f>IF(ISNUMBER(B19),B19*C19,)</f>
        <v>4.5199999999999996</v>
      </c>
      <c r="E19" s="60">
        <v>1.8E-3</v>
      </c>
      <c r="F19" s="57">
        <v>0.01</v>
      </c>
    </row>
    <row r="20" spans="1:6" x14ac:dyDescent="0.2">
      <c r="A20" s="61" t="s">
        <v>312</v>
      </c>
      <c r="B20" s="61"/>
      <c r="C20" s="61"/>
      <c r="D20" s="62"/>
      <c r="E20" s="61"/>
      <c r="F20" s="63">
        <v>9.9999999999999992E-2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346</v>
      </c>
      <c r="B23" s="67"/>
      <c r="C23" s="68" t="s">
        <v>20</v>
      </c>
      <c r="D23" s="59">
        <v>0.06</v>
      </c>
      <c r="E23" s="78">
        <v>98</v>
      </c>
      <c r="F23" s="57">
        <v>5.88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5.88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6.26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1.06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7.32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7.32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47</v>
      </c>
      <c r="C3" s="43"/>
      <c r="D3" s="43"/>
      <c r="E3" s="43"/>
      <c r="F3" s="45"/>
    </row>
    <row r="4" spans="1:6" x14ac:dyDescent="0.2">
      <c r="A4" s="99" t="s">
        <v>48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50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</v>
      </c>
    </row>
    <row r="10" spans="1:6" x14ac:dyDescent="0.2">
      <c r="A10" s="56" t="s">
        <v>350</v>
      </c>
      <c r="B10" s="57">
        <v>1</v>
      </c>
      <c r="C10" s="58">
        <v>25</v>
      </c>
      <c r="D10" s="59">
        <f>IF(ISNUMBER(B10),B10*C10,)</f>
        <v>25</v>
      </c>
      <c r="E10" s="60">
        <v>1.1000000000000001E-3</v>
      </c>
      <c r="F10" s="57">
        <v>0.03</v>
      </c>
    </row>
    <row r="11" spans="1:6" x14ac:dyDescent="0.2">
      <c r="A11" s="56" t="s">
        <v>351</v>
      </c>
      <c r="B11" s="57">
        <v>1</v>
      </c>
      <c r="C11" s="58">
        <v>70</v>
      </c>
      <c r="D11" s="59">
        <f>IF(ISNUMBER(B11),B11*C11,)</f>
        <v>70</v>
      </c>
      <c r="E11" s="60">
        <v>1.1000000000000001E-3</v>
      </c>
      <c r="F11" s="57">
        <v>0.08</v>
      </c>
    </row>
    <row r="12" spans="1:6" x14ac:dyDescent="0.2">
      <c r="A12" s="61" t="s">
        <v>306</v>
      </c>
      <c r="B12" s="61"/>
      <c r="C12" s="61"/>
      <c r="D12" s="62"/>
      <c r="E12" s="61"/>
      <c r="F12" s="63">
        <v>0.11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310</v>
      </c>
      <c r="B15" s="57">
        <v>1</v>
      </c>
      <c r="C15" s="58">
        <v>4.28</v>
      </c>
      <c r="D15" s="59">
        <f>IF(ISNUMBER(B15),B15*C15,)</f>
        <v>4.28</v>
      </c>
      <c r="E15" s="60">
        <v>1.1000000000000001E-3</v>
      </c>
      <c r="F15" s="57">
        <v>0</v>
      </c>
    </row>
    <row r="16" spans="1:6" ht="36" x14ac:dyDescent="0.2">
      <c r="A16" s="56" t="s">
        <v>311</v>
      </c>
      <c r="B16" s="57">
        <v>6</v>
      </c>
      <c r="C16" s="58">
        <v>4.2300000000000004</v>
      </c>
      <c r="D16" s="59">
        <f>IF(ISNUMBER(B16),B16*C16,)</f>
        <v>25.380000000000003</v>
      </c>
      <c r="E16" s="60">
        <v>1.1000000000000001E-3</v>
      </c>
      <c r="F16" s="57">
        <v>0.03</v>
      </c>
    </row>
    <row r="17" spans="1:6" ht="24" x14ac:dyDescent="0.2">
      <c r="A17" s="56" t="s">
        <v>352</v>
      </c>
      <c r="B17" s="57">
        <v>1</v>
      </c>
      <c r="C17" s="58">
        <v>4.5199999999999996</v>
      </c>
      <c r="D17" s="59">
        <f>IF(ISNUMBER(B17),B17*C17,)</f>
        <v>4.5199999999999996</v>
      </c>
      <c r="E17" s="60">
        <v>1.1000000000000001E-3</v>
      </c>
      <c r="F17" s="57">
        <v>0</v>
      </c>
    </row>
    <row r="18" spans="1:6" ht="36" x14ac:dyDescent="0.2">
      <c r="A18" s="56" t="s">
        <v>353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1.1000000000000001E-3</v>
      </c>
      <c r="F18" s="57">
        <v>0</v>
      </c>
    </row>
    <row r="19" spans="1:6" x14ac:dyDescent="0.2">
      <c r="A19" s="61" t="s">
        <v>312</v>
      </c>
      <c r="B19" s="61"/>
      <c r="C19" s="61"/>
      <c r="D19" s="62"/>
      <c r="E19" s="61"/>
      <c r="F19" s="63">
        <v>0.03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354</v>
      </c>
      <c r="B22" s="67"/>
      <c r="C22" s="68" t="s">
        <v>355</v>
      </c>
      <c r="D22" s="59">
        <v>0.03</v>
      </c>
      <c r="E22" s="78">
        <v>0.46</v>
      </c>
      <c r="F22" s="57">
        <v>0.01</v>
      </c>
    </row>
    <row r="23" spans="1:6" ht="96" x14ac:dyDescent="0.2">
      <c r="A23" s="66" t="s">
        <v>356</v>
      </c>
      <c r="B23" s="67"/>
      <c r="C23" s="68" t="s">
        <v>357</v>
      </c>
      <c r="D23" s="59">
        <v>1.25</v>
      </c>
      <c r="E23" s="69">
        <v>0.47</v>
      </c>
      <c r="F23" s="57">
        <v>0.59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0.6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0.74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0.13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0.87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0.87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0:F20"/>
    <mergeCell ref="A21:B21"/>
    <mergeCell ref="A24:B24"/>
    <mergeCell ref="C30:D30"/>
    <mergeCell ref="A1:F1"/>
    <mergeCell ref="A25:F25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F4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125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403</v>
      </c>
      <c r="C9" s="58" t="s">
        <v>8</v>
      </c>
      <c r="D9" s="59">
        <f>IF(ISNUMBER(B9),B9*C9,)</f>
        <v>0</v>
      </c>
      <c r="E9" s="60" t="s">
        <v>8</v>
      </c>
      <c r="F9" s="57">
        <v>0.12</v>
      </c>
    </row>
    <row r="10" spans="1:6" x14ac:dyDescent="0.2">
      <c r="A10" s="56" t="s">
        <v>376</v>
      </c>
      <c r="B10" s="57">
        <v>1</v>
      </c>
      <c r="C10" s="58">
        <v>4.38</v>
      </c>
      <c r="D10" s="59">
        <f>IF(ISNUMBER(B10),B10*C10,)</f>
        <v>4.38</v>
      </c>
      <c r="E10" s="60">
        <v>0.38095000000000001</v>
      </c>
      <c r="F10" s="57">
        <v>1.67</v>
      </c>
    </row>
    <row r="11" spans="1:6" x14ac:dyDescent="0.2">
      <c r="A11" s="56" t="s">
        <v>361</v>
      </c>
      <c r="B11" s="57">
        <v>1</v>
      </c>
      <c r="C11" s="58">
        <v>3.84</v>
      </c>
      <c r="D11" s="59">
        <f>IF(ISNUMBER(B11),B11*C11,)</f>
        <v>3.84</v>
      </c>
      <c r="E11" s="60">
        <v>0.38095000000000001</v>
      </c>
      <c r="F11" s="57">
        <v>1.46</v>
      </c>
    </row>
    <row r="12" spans="1:6" x14ac:dyDescent="0.2">
      <c r="A12" s="56" t="s">
        <v>372</v>
      </c>
      <c r="B12" s="57">
        <v>1</v>
      </c>
      <c r="C12" s="58">
        <v>1.25</v>
      </c>
      <c r="D12" s="59">
        <f>IF(ISNUMBER(B12),B12*C12,)</f>
        <v>1.25</v>
      </c>
      <c r="E12" s="60">
        <v>0.38095000000000001</v>
      </c>
      <c r="F12" s="57">
        <v>0.48</v>
      </c>
    </row>
    <row r="13" spans="1:6" x14ac:dyDescent="0.2">
      <c r="A13" s="56" t="s">
        <v>404</v>
      </c>
      <c r="B13" s="57">
        <v>1</v>
      </c>
      <c r="C13" s="58">
        <v>13.2</v>
      </c>
      <c r="D13" s="59">
        <f>IF(ISNUMBER(B13),B13*C13,)</f>
        <v>13.2</v>
      </c>
      <c r="E13" s="60">
        <v>0.38095000000000001</v>
      </c>
      <c r="F13" s="57">
        <v>5.03</v>
      </c>
    </row>
    <row r="14" spans="1:6" x14ac:dyDescent="0.2">
      <c r="A14" s="61" t="s">
        <v>306</v>
      </c>
      <c r="B14" s="61"/>
      <c r="C14" s="61"/>
      <c r="D14" s="62"/>
      <c r="E14" s="61"/>
      <c r="F14" s="63">
        <v>8.76</v>
      </c>
    </row>
    <row r="15" spans="1:6" x14ac:dyDescent="0.2">
      <c r="A15" s="98" t="s">
        <v>307</v>
      </c>
      <c r="B15" s="98"/>
      <c r="C15" s="98"/>
      <c r="D15" s="98"/>
      <c r="E15" s="98"/>
      <c r="F15" s="98"/>
    </row>
    <row r="16" spans="1:6" x14ac:dyDescent="0.2">
      <c r="A16" s="52" t="s">
        <v>297</v>
      </c>
      <c r="B16" s="52" t="s">
        <v>5</v>
      </c>
      <c r="C16" s="52" t="s">
        <v>308</v>
      </c>
      <c r="D16" s="64" t="s">
        <v>299</v>
      </c>
      <c r="E16" s="52" t="s">
        <v>300</v>
      </c>
      <c r="F16" s="52" t="s">
        <v>301</v>
      </c>
    </row>
    <row r="17" spans="1:6" ht="36" x14ac:dyDescent="0.2">
      <c r="A17" s="56" t="s">
        <v>311</v>
      </c>
      <c r="B17" s="57">
        <v>4</v>
      </c>
      <c r="C17" s="58">
        <v>4.2300000000000004</v>
      </c>
      <c r="D17" s="59">
        <f>IF(ISNUMBER(B17),B17*C17,)</f>
        <v>16.920000000000002</v>
      </c>
      <c r="E17" s="60">
        <v>0.38095000000000001</v>
      </c>
      <c r="F17" s="57">
        <v>6.45</v>
      </c>
    </row>
    <row r="18" spans="1:6" ht="24" x14ac:dyDescent="0.2">
      <c r="A18" s="56" t="s">
        <v>363</v>
      </c>
      <c r="B18" s="57">
        <v>0.1</v>
      </c>
      <c r="C18" s="58">
        <v>4.75</v>
      </c>
      <c r="D18" s="59">
        <f>IF(ISNUMBER(B18),B18*C18,)</f>
        <v>0.47500000000000003</v>
      </c>
      <c r="E18" s="60">
        <v>0.38095000000000001</v>
      </c>
      <c r="F18" s="57">
        <v>0.18</v>
      </c>
    </row>
    <row r="19" spans="1:6" x14ac:dyDescent="0.2">
      <c r="A19" s="56" t="s">
        <v>364</v>
      </c>
      <c r="B19" s="57">
        <v>1</v>
      </c>
      <c r="C19" s="58">
        <v>4.28</v>
      </c>
      <c r="D19" s="59">
        <f>IF(ISNUMBER(B19),B19*C19,)</f>
        <v>4.28</v>
      </c>
      <c r="E19" s="60">
        <v>0.38095000000000001</v>
      </c>
      <c r="F19" s="57">
        <v>1.63</v>
      </c>
    </row>
    <row r="20" spans="1:6" x14ac:dyDescent="0.2">
      <c r="A20" s="56" t="s">
        <v>395</v>
      </c>
      <c r="B20" s="57">
        <v>1</v>
      </c>
      <c r="C20" s="58">
        <v>4.28</v>
      </c>
      <c r="D20" s="59">
        <f>IF(ISNUMBER(B20),B20*C20,)</f>
        <v>4.28</v>
      </c>
      <c r="E20" s="60">
        <v>0.38095000000000001</v>
      </c>
      <c r="F20" s="57">
        <v>1.63</v>
      </c>
    </row>
    <row r="21" spans="1:6" x14ac:dyDescent="0.2">
      <c r="A21" s="56" t="s">
        <v>373</v>
      </c>
      <c r="B21" s="57">
        <v>1</v>
      </c>
      <c r="C21" s="58">
        <v>4.28</v>
      </c>
      <c r="D21" s="59">
        <f>IF(ISNUMBER(B21),B21*C21,)</f>
        <v>4.28</v>
      </c>
      <c r="E21" s="60">
        <v>0.38095000000000001</v>
      </c>
      <c r="F21" s="57">
        <v>1.63</v>
      </c>
    </row>
    <row r="22" spans="1:6" x14ac:dyDescent="0.2">
      <c r="A22" s="61" t="s">
        <v>312</v>
      </c>
      <c r="B22" s="61"/>
      <c r="C22" s="61"/>
      <c r="D22" s="62"/>
      <c r="E22" s="61"/>
      <c r="F22" s="63">
        <v>11.52</v>
      </c>
    </row>
    <row r="23" spans="1:6" x14ac:dyDescent="0.2">
      <c r="A23" s="98" t="s">
        <v>313</v>
      </c>
      <c r="B23" s="98"/>
      <c r="C23" s="98"/>
      <c r="D23" s="98"/>
      <c r="E23" s="98"/>
      <c r="F23" s="98"/>
    </row>
    <row r="24" spans="1:6" x14ac:dyDescent="0.2">
      <c r="A24" s="101" t="s">
        <v>297</v>
      </c>
      <c r="B24" s="101"/>
      <c r="C24" s="54" t="s">
        <v>4</v>
      </c>
      <c r="D24" s="65" t="s">
        <v>5</v>
      </c>
      <c r="E24" s="54" t="s">
        <v>314</v>
      </c>
      <c r="F24" s="54" t="s">
        <v>301</v>
      </c>
    </row>
    <row r="25" spans="1:6" ht="36" x14ac:dyDescent="0.2">
      <c r="A25" s="66" t="s">
        <v>397</v>
      </c>
      <c r="B25" s="67"/>
      <c r="C25" s="68" t="s">
        <v>367</v>
      </c>
      <c r="D25" s="59">
        <v>0.27</v>
      </c>
      <c r="E25" s="78">
        <v>25.5</v>
      </c>
      <c r="F25" s="57">
        <v>6.89</v>
      </c>
    </row>
    <row r="26" spans="1:6" x14ac:dyDescent="0.2">
      <c r="A26" s="66" t="s">
        <v>405</v>
      </c>
      <c r="B26" s="67"/>
      <c r="C26" s="68" t="s">
        <v>341</v>
      </c>
      <c r="D26" s="59">
        <v>0.08</v>
      </c>
      <c r="E26" s="69">
        <v>0.69</v>
      </c>
      <c r="F26" s="57">
        <v>0.06</v>
      </c>
    </row>
    <row r="27" spans="1:6" x14ac:dyDescent="0.2">
      <c r="A27" s="66" t="s">
        <v>375</v>
      </c>
      <c r="B27" s="67"/>
      <c r="C27" s="68" t="s">
        <v>341</v>
      </c>
      <c r="D27" s="59">
        <v>52.32</v>
      </c>
      <c r="E27" s="69">
        <v>1.34</v>
      </c>
      <c r="F27" s="57">
        <v>70.11</v>
      </c>
    </row>
    <row r="28" spans="1:6" ht="24" x14ac:dyDescent="0.2">
      <c r="A28" s="66" t="s">
        <v>406</v>
      </c>
      <c r="B28" s="67"/>
      <c r="C28" s="68" t="s">
        <v>20</v>
      </c>
      <c r="D28" s="59">
        <v>0.48</v>
      </c>
      <c r="E28" s="69">
        <v>123.05</v>
      </c>
      <c r="F28" s="57">
        <v>59.06</v>
      </c>
    </row>
    <row r="29" spans="1:6" x14ac:dyDescent="0.2">
      <c r="A29" s="102" t="s">
        <v>315</v>
      </c>
      <c r="B29" s="103"/>
      <c r="C29" s="61"/>
      <c r="D29" s="62"/>
      <c r="E29" s="61"/>
      <c r="F29" s="63">
        <v>136.12</v>
      </c>
    </row>
    <row r="30" spans="1:6" x14ac:dyDescent="0.2">
      <c r="A30" s="98" t="s">
        <v>316</v>
      </c>
      <c r="B30" s="98"/>
      <c r="C30" s="98"/>
      <c r="D30" s="98"/>
      <c r="E30" s="98"/>
      <c r="F30" s="98"/>
    </row>
    <row r="31" spans="1:6" x14ac:dyDescent="0.2">
      <c r="A31" s="100" t="s">
        <v>297</v>
      </c>
      <c r="B31" s="101"/>
      <c r="C31" s="54" t="s">
        <v>4</v>
      </c>
      <c r="D31" s="64" t="s">
        <v>5</v>
      </c>
      <c r="E31" s="52" t="s">
        <v>298</v>
      </c>
      <c r="F31" s="52" t="s">
        <v>301</v>
      </c>
    </row>
    <row r="32" spans="1:6" x14ac:dyDescent="0.2">
      <c r="A32" s="70"/>
      <c r="B32" s="71"/>
      <c r="C32" s="68"/>
      <c r="D32" s="72"/>
      <c r="E32" s="73"/>
      <c r="F32" s="57"/>
    </row>
    <row r="33" spans="1:6" x14ac:dyDescent="0.2">
      <c r="A33" s="109" t="s">
        <v>317</v>
      </c>
      <c r="B33" s="103"/>
      <c r="C33" s="61"/>
      <c r="D33" s="62"/>
      <c r="E33" s="61"/>
      <c r="F33" s="63">
        <v>0</v>
      </c>
    </row>
    <row r="34" spans="1:6" x14ac:dyDescent="0.2">
      <c r="A34" s="110"/>
      <c r="B34" s="111"/>
      <c r="C34" s="106" t="s">
        <v>318</v>
      </c>
      <c r="D34" s="107"/>
      <c r="E34" s="108"/>
      <c r="F34" s="57">
        <v>156.4</v>
      </c>
    </row>
    <row r="35" spans="1:6" ht="27.75" customHeight="1" x14ac:dyDescent="0.2">
      <c r="A35" s="112"/>
      <c r="B35" s="113"/>
      <c r="C35" s="104" t="s">
        <v>319</v>
      </c>
      <c r="D35" s="105"/>
      <c r="E35" s="74" t="s">
        <v>320</v>
      </c>
      <c r="F35" s="75">
        <v>26.59</v>
      </c>
    </row>
    <row r="36" spans="1:6" x14ac:dyDescent="0.2">
      <c r="A36" s="114"/>
      <c r="B36" s="115"/>
      <c r="C36" s="106"/>
      <c r="D36" s="107"/>
      <c r="E36" s="76"/>
      <c r="F36" s="75"/>
    </row>
    <row r="37" spans="1:6" x14ac:dyDescent="0.2">
      <c r="A37" s="116"/>
      <c r="B37" s="117"/>
      <c r="C37" s="106" t="s">
        <v>321</v>
      </c>
      <c r="D37" s="107"/>
      <c r="E37" s="108"/>
      <c r="F37" s="63">
        <v>182.99</v>
      </c>
    </row>
    <row r="38" spans="1:6" x14ac:dyDescent="0.2">
      <c r="A38" s="116"/>
      <c r="B38" s="117"/>
      <c r="C38" s="106" t="s">
        <v>322</v>
      </c>
      <c r="D38" s="107"/>
      <c r="E38" s="108"/>
      <c r="F38" s="63">
        <v>182.99</v>
      </c>
    </row>
    <row r="39" spans="1:6" x14ac:dyDescent="0.2">
      <c r="A39" s="77"/>
      <c r="B39" s="48"/>
      <c r="C39" s="48"/>
      <c r="D39" s="48"/>
      <c r="E39" s="48"/>
      <c r="F39" s="48"/>
    </row>
    <row r="40" spans="1:6" x14ac:dyDescent="0.2">
      <c r="A40" s="17" t="s">
        <v>323</v>
      </c>
      <c r="B40" s="48"/>
      <c r="C40" s="48"/>
      <c r="D40" s="48"/>
      <c r="E40" s="48"/>
      <c r="F40" s="48"/>
    </row>
    <row r="41" spans="1:6" x14ac:dyDescent="0.2">
      <c r="A41" s="77"/>
      <c r="B41" s="48"/>
      <c r="C41" s="48"/>
      <c r="D41" s="48"/>
      <c r="E41" s="48"/>
      <c r="F41" s="48"/>
    </row>
    <row r="42" spans="1:6" x14ac:dyDescent="0.2">
      <c r="A42" s="77"/>
      <c r="B42" s="48"/>
      <c r="C42" s="48"/>
      <c r="D42" s="48"/>
      <c r="E42" s="48"/>
      <c r="F4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8:E38"/>
    <mergeCell ref="C34:E34"/>
    <mergeCell ref="C37:E37"/>
    <mergeCell ref="C36:D36"/>
    <mergeCell ref="A33:B33"/>
    <mergeCell ref="A34:B34"/>
    <mergeCell ref="A35:B35"/>
    <mergeCell ref="A36:B36"/>
    <mergeCell ref="A37:B37"/>
    <mergeCell ref="A38:B38"/>
    <mergeCell ref="A31:B31"/>
    <mergeCell ref="A23:F23"/>
    <mergeCell ref="A24:B24"/>
    <mergeCell ref="A29:B29"/>
    <mergeCell ref="C35:D35"/>
    <mergeCell ref="A1:F1"/>
    <mergeCell ref="A30:F30"/>
    <mergeCell ref="A15:F15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86</v>
      </c>
      <c r="C3" s="43"/>
      <c r="D3" s="43"/>
      <c r="E3" s="43"/>
      <c r="F3" s="45"/>
    </row>
    <row r="4" spans="1:6" x14ac:dyDescent="0.2">
      <c r="A4" s="99" t="s">
        <v>87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7.0000000000000007E-2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7.0000000000000007E-2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6</v>
      </c>
      <c r="C13" s="58">
        <v>4.2300000000000004</v>
      </c>
      <c r="D13" s="59">
        <f>IF(ISNUMBER(B13),B13*C13,)</f>
        <v>25.380000000000003</v>
      </c>
      <c r="E13" s="60">
        <v>0.05</v>
      </c>
      <c r="F13" s="57">
        <v>1.27</v>
      </c>
    </row>
    <row r="14" spans="1:6" x14ac:dyDescent="0.2">
      <c r="A14" s="56" t="s">
        <v>364</v>
      </c>
      <c r="B14" s="57">
        <v>1</v>
      </c>
      <c r="C14" s="58">
        <v>4.28</v>
      </c>
      <c r="D14" s="59">
        <f>IF(ISNUMBER(B14),B14*C14,)</f>
        <v>4.28</v>
      </c>
      <c r="E14" s="60">
        <v>0.05</v>
      </c>
      <c r="F14" s="57">
        <v>0.21</v>
      </c>
    </row>
    <row r="15" spans="1:6" x14ac:dyDescent="0.2">
      <c r="A15" s="61" t="s">
        <v>312</v>
      </c>
      <c r="B15" s="61"/>
      <c r="C15" s="61"/>
      <c r="D15" s="62"/>
      <c r="E15" s="61"/>
      <c r="F15" s="63">
        <v>1.48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x14ac:dyDescent="0.2">
      <c r="A18" s="66" t="s">
        <v>391</v>
      </c>
      <c r="B18" s="67"/>
      <c r="C18" s="68" t="s">
        <v>392</v>
      </c>
      <c r="D18" s="59">
        <v>1</v>
      </c>
      <c r="E18" s="78">
        <v>1.1599999999999999</v>
      </c>
      <c r="F18" s="57">
        <v>1.1599999999999999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1.1599999999999999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2.71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0.46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3.17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3.17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3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130</v>
      </c>
      <c r="C3" s="43"/>
      <c r="D3" s="43"/>
      <c r="E3" s="43"/>
      <c r="F3" s="45"/>
    </row>
    <row r="4" spans="1:6" x14ac:dyDescent="0.2">
      <c r="A4" s="99" t="s">
        <v>131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0.15</v>
      </c>
    </row>
    <row r="10" spans="1:6" x14ac:dyDescent="0.2">
      <c r="A10" s="56" t="s">
        <v>407</v>
      </c>
      <c r="B10" s="57">
        <v>1</v>
      </c>
      <c r="C10" s="58">
        <v>70.97</v>
      </c>
      <c r="D10" s="59">
        <f>IF(ISNUMBER(B10),B10*C10,)</f>
        <v>70.97</v>
      </c>
      <c r="E10" s="60">
        <v>0.05</v>
      </c>
      <c r="F10" s="57">
        <v>3.55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3.6999999999999997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0.05</v>
      </c>
      <c r="F14" s="57">
        <v>0.21</v>
      </c>
    </row>
    <row r="15" spans="1:6" ht="36" x14ac:dyDescent="0.2">
      <c r="A15" s="56" t="s">
        <v>311</v>
      </c>
      <c r="B15" s="57">
        <v>10</v>
      </c>
      <c r="C15" s="58">
        <v>4.2300000000000004</v>
      </c>
      <c r="D15" s="59">
        <f>IF(ISNUMBER(B15),B15*C15,)</f>
        <v>42.300000000000004</v>
      </c>
      <c r="E15" s="60">
        <v>0.05</v>
      </c>
      <c r="F15" s="57">
        <v>2.12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0.05</v>
      </c>
      <c r="F16" s="57">
        <v>0.24</v>
      </c>
    </row>
    <row r="17" spans="1:6" x14ac:dyDescent="0.2">
      <c r="A17" s="56" t="s">
        <v>364</v>
      </c>
      <c r="B17" s="57">
        <v>1</v>
      </c>
      <c r="C17" s="58">
        <v>4.28</v>
      </c>
      <c r="D17" s="59">
        <f>IF(ISNUMBER(B17),B17*C17,)</f>
        <v>4.28</v>
      </c>
      <c r="E17" s="60">
        <v>0.05</v>
      </c>
      <c r="F17" s="57">
        <v>0.21</v>
      </c>
    </row>
    <row r="18" spans="1:6" ht="24" x14ac:dyDescent="0.2">
      <c r="A18" s="56" t="s">
        <v>331</v>
      </c>
      <c r="B18" s="57">
        <v>1</v>
      </c>
      <c r="C18" s="58">
        <v>4.75</v>
      </c>
      <c r="D18" s="59">
        <f>IF(ISNUMBER(B18),B18*C18,)</f>
        <v>4.75</v>
      </c>
      <c r="E18" s="60">
        <v>0.05</v>
      </c>
      <c r="F18" s="57">
        <v>0.24</v>
      </c>
    </row>
    <row r="19" spans="1:6" x14ac:dyDescent="0.2">
      <c r="A19" s="61" t="s">
        <v>312</v>
      </c>
      <c r="B19" s="61"/>
      <c r="C19" s="61"/>
      <c r="D19" s="62"/>
      <c r="E19" s="61"/>
      <c r="F19" s="63">
        <v>3.0200000000000005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408</v>
      </c>
      <c r="B22" s="67"/>
      <c r="C22" s="68" t="s">
        <v>20</v>
      </c>
      <c r="D22" s="59">
        <v>1.03</v>
      </c>
      <c r="E22" s="78">
        <v>13.6</v>
      </c>
      <c r="F22" s="57">
        <v>14.01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14.01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20.73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3.52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24.25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24.25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24</v>
      </c>
      <c r="C3" s="43"/>
      <c r="D3" s="43"/>
      <c r="E3" s="43"/>
      <c r="F3" s="45"/>
    </row>
    <row r="4" spans="1:6" x14ac:dyDescent="0.2">
      <c r="A4" s="99" t="s">
        <v>25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0.06</v>
      </c>
    </row>
    <row r="10" spans="1:6" x14ac:dyDescent="0.2">
      <c r="A10" s="56" t="s">
        <v>332</v>
      </c>
      <c r="B10" s="57">
        <v>16</v>
      </c>
      <c r="C10" s="58">
        <v>28.73</v>
      </c>
      <c r="D10" s="59">
        <f>IF(ISNUMBER(B10),B10*C10,)</f>
        <v>459.68</v>
      </c>
      <c r="E10" s="60">
        <v>1.11E-2</v>
      </c>
      <c r="F10" s="57">
        <v>5.0999999999999996</v>
      </c>
    </row>
    <row r="11" spans="1:6" x14ac:dyDescent="0.2">
      <c r="A11" s="56" t="s">
        <v>333</v>
      </c>
      <c r="B11" s="57">
        <v>1</v>
      </c>
      <c r="C11" s="58">
        <v>55</v>
      </c>
      <c r="D11" s="59">
        <f>IF(ISNUMBER(B11),B11*C11,)</f>
        <v>55</v>
      </c>
      <c r="E11" s="60">
        <v>1.11E-2</v>
      </c>
      <c r="F11" s="57">
        <v>0.61</v>
      </c>
    </row>
    <row r="12" spans="1:6" x14ac:dyDescent="0.2">
      <c r="A12" s="61" t="s">
        <v>306</v>
      </c>
      <c r="B12" s="61"/>
      <c r="C12" s="61"/>
      <c r="D12" s="62"/>
      <c r="E12" s="61"/>
      <c r="F12" s="63">
        <v>5.77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</v>
      </c>
      <c r="C15" s="58">
        <v>4.2300000000000004</v>
      </c>
      <c r="D15" s="59">
        <f>IF(ISNUMBER(B15),B15*C15,)</f>
        <v>4.2300000000000004</v>
      </c>
      <c r="E15" s="60">
        <v>1.11E-2</v>
      </c>
      <c r="F15" s="57">
        <v>0.05</v>
      </c>
    </row>
    <row r="16" spans="1:6" ht="24" x14ac:dyDescent="0.2">
      <c r="A16" s="56" t="s">
        <v>334</v>
      </c>
      <c r="B16" s="57">
        <v>1</v>
      </c>
      <c r="C16" s="58">
        <v>4.75</v>
      </c>
      <c r="D16" s="59">
        <f>IF(ISNUMBER(B16),B16*C16,)</f>
        <v>4.75</v>
      </c>
      <c r="E16" s="60">
        <v>1.11E-2</v>
      </c>
      <c r="F16" s="57">
        <v>0.05</v>
      </c>
    </row>
    <row r="17" spans="1:6" x14ac:dyDescent="0.2">
      <c r="A17" s="56" t="s">
        <v>335</v>
      </c>
      <c r="B17" s="57">
        <v>16</v>
      </c>
      <c r="C17" s="58">
        <v>6.22</v>
      </c>
      <c r="D17" s="59">
        <f>IF(ISNUMBER(B17),B17*C17,)</f>
        <v>99.52</v>
      </c>
      <c r="E17" s="60">
        <v>1.11E-2</v>
      </c>
      <c r="F17" s="57">
        <v>1.1000000000000001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1.2000000000000002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/>
      <c r="B21" s="67"/>
      <c r="C21" s="68"/>
      <c r="D21" s="59"/>
      <c r="E21" s="69"/>
      <c r="F21" s="57"/>
    </row>
    <row r="22" spans="1:6" x14ac:dyDescent="0.2">
      <c r="A22" s="102" t="s">
        <v>315</v>
      </c>
      <c r="B22" s="103"/>
      <c r="C22" s="61"/>
      <c r="D22" s="62"/>
      <c r="E22" s="61"/>
      <c r="F22" s="63">
        <v>0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6.97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1.18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8.15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8.15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133</v>
      </c>
      <c r="C3" s="43"/>
      <c r="D3" s="43"/>
      <c r="E3" s="43"/>
      <c r="F3" s="45"/>
    </row>
    <row r="4" spans="1:6" x14ac:dyDescent="0.2">
      <c r="A4" s="99" t="s">
        <v>134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9.5999999999999992E-3</v>
      </c>
      <c r="F9" s="57">
        <v>0.28000000000000003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0.28000000000000003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9.5999999999999992E-3</v>
      </c>
      <c r="F13" s="57">
        <v>0.06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0.06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0.34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0.06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0.4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0.4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140</v>
      </c>
      <c r="C3" s="43"/>
      <c r="D3" s="43"/>
      <c r="E3" s="43"/>
      <c r="F3" s="45"/>
    </row>
    <row r="4" spans="1:6" x14ac:dyDescent="0.2">
      <c r="A4" s="99" t="s">
        <v>141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7.26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11</v>
      </c>
      <c r="F10" s="57">
        <v>24.2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31.46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11</v>
      </c>
      <c r="F14" s="57">
        <v>46.53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11</v>
      </c>
      <c r="F15" s="57">
        <v>39.19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11</v>
      </c>
      <c r="F16" s="57">
        <v>47.08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11</v>
      </c>
      <c r="F17" s="57">
        <v>12.43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145.23000000000002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3.6</v>
      </c>
      <c r="E21" s="78">
        <v>0.8</v>
      </c>
      <c r="F21" s="57">
        <v>2.88</v>
      </c>
    </row>
    <row r="22" spans="1:6" x14ac:dyDescent="0.2">
      <c r="A22" s="66" t="s">
        <v>412</v>
      </c>
      <c r="B22" s="67"/>
      <c r="C22" s="68" t="s">
        <v>108</v>
      </c>
      <c r="D22" s="59">
        <v>26</v>
      </c>
      <c r="E22" s="69">
        <v>0.03</v>
      </c>
      <c r="F22" s="57">
        <v>0.78</v>
      </c>
    </row>
    <row r="23" spans="1:6" x14ac:dyDescent="0.2">
      <c r="A23" s="66" t="s">
        <v>413</v>
      </c>
      <c r="B23" s="67"/>
      <c r="C23" s="68" t="s">
        <v>414</v>
      </c>
      <c r="D23" s="59">
        <v>0.2</v>
      </c>
      <c r="E23" s="69">
        <v>26.59</v>
      </c>
      <c r="F23" s="57">
        <v>5.32</v>
      </c>
    </row>
    <row r="24" spans="1:6" x14ac:dyDescent="0.2">
      <c r="A24" s="66" t="s">
        <v>415</v>
      </c>
      <c r="B24" s="67"/>
      <c r="C24" s="68" t="s">
        <v>35</v>
      </c>
      <c r="D24" s="59">
        <v>0.81</v>
      </c>
      <c r="E24" s="69">
        <v>31.37</v>
      </c>
      <c r="F24" s="57">
        <v>25.41</v>
      </c>
    </row>
    <row r="25" spans="1:6" x14ac:dyDescent="0.2">
      <c r="A25" s="66" t="s">
        <v>416</v>
      </c>
      <c r="B25" s="67"/>
      <c r="C25" s="68" t="s">
        <v>79</v>
      </c>
      <c r="D25" s="59">
        <v>3</v>
      </c>
      <c r="E25" s="69">
        <v>3.7</v>
      </c>
      <c r="F25" s="57">
        <v>11.1</v>
      </c>
    </row>
    <row r="26" spans="1:6" x14ac:dyDescent="0.2">
      <c r="A26" s="66" t="s">
        <v>417</v>
      </c>
      <c r="B26" s="67"/>
      <c r="C26" s="68" t="s">
        <v>371</v>
      </c>
      <c r="D26" s="59">
        <v>1</v>
      </c>
      <c r="E26" s="69">
        <v>0.67</v>
      </c>
      <c r="F26" s="57">
        <v>0.67</v>
      </c>
    </row>
    <row r="27" spans="1:6" x14ac:dyDescent="0.2">
      <c r="A27" s="66" t="s">
        <v>418</v>
      </c>
      <c r="B27" s="67"/>
      <c r="C27" s="68" t="s">
        <v>35</v>
      </c>
      <c r="D27" s="59">
        <v>0.81</v>
      </c>
      <c r="E27" s="69">
        <v>45.21</v>
      </c>
      <c r="F27" s="57">
        <v>36.619999999999997</v>
      </c>
    </row>
    <row r="28" spans="1:6" ht="24" x14ac:dyDescent="0.2">
      <c r="A28" s="66" t="s">
        <v>419</v>
      </c>
      <c r="B28" s="67"/>
      <c r="C28" s="68" t="s">
        <v>35</v>
      </c>
      <c r="D28" s="59">
        <v>0.32</v>
      </c>
      <c r="E28" s="69">
        <v>76.23</v>
      </c>
      <c r="F28" s="57">
        <v>24.39</v>
      </c>
    </row>
    <row r="29" spans="1:6" ht="24" x14ac:dyDescent="0.2">
      <c r="A29" s="66" t="s">
        <v>420</v>
      </c>
      <c r="B29" s="67"/>
      <c r="C29" s="68" t="s">
        <v>108</v>
      </c>
      <c r="D29" s="59">
        <v>1</v>
      </c>
      <c r="E29" s="69">
        <v>22.6</v>
      </c>
      <c r="F29" s="57">
        <v>22.6</v>
      </c>
    </row>
    <row r="30" spans="1:6" ht="24" x14ac:dyDescent="0.2">
      <c r="A30" s="66" t="s">
        <v>421</v>
      </c>
      <c r="B30" s="67"/>
      <c r="C30" s="68" t="s">
        <v>341</v>
      </c>
      <c r="D30" s="59">
        <v>0.2</v>
      </c>
      <c r="E30" s="69">
        <v>3.56</v>
      </c>
      <c r="F30" s="57">
        <v>0.71</v>
      </c>
    </row>
    <row r="31" spans="1:6" x14ac:dyDescent="0.2">
      <c r="A31" s="66" t="s">
        <v>422</v>
      </c>
      <c r="B31" s="67"/>
      <c r="C31" s="68" t="s">
        <v>108</v>
      </c>
      <c r="D31" s="59">
        <v>2</v>
      </c>
      <c r="E31" s="69">
        <v>3</v>
      </c>
      <c r="F31" s="57">
        <v>6</v>
      </c>
    </row>
    <row r="32" spans="1:6" ht="24" x14ac:dyDescent="0.2">
      <c r="A32" s="66" t="s">
        <v>423</v>
      </c>
      <c r="B32" s="67"/>
      <c r="C32" s="68" t="s">
        <v>108</v>
      </c>
      <c r="D32" s="59">
        <v>0.03</v>
      </c>
      <c r="E32" s="69">
        <v>62.14</v>
      </c>
      <c r="F32" s="57">
        <v>1.86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138.34000000000003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315.02999999999997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53.56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368.59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368.59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143</v>
      </c>
      <c r="C3" s="43"/>
      <c r="D3" s="43"/>
      <c r="E3" s="43"/>
      <c r="F3" s="45"/>
    </row>
    <row r="4" spans="1:6" x14ac:dyDescent="0.2">
      <c r="A4" s="99" t="s">
        <v>144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4.4000000000000004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6.6666999999999996</v>
      </c>
      <c r="F10" s="57">
        <v>14.67</v>
      </c>
    </row>
    <row r="11" spans="1:6" x14ac:dyDescent="0.2">
      <c r="A11" s="61" t="s">
        <v>306</v>
      </c>
      <c r="B11" s="61"/>
      <c r="C11" s="61"/>
      <c r="D11" s="62"/>
      <c r="E11" s="61"/>
      <c r="F11" s="63">
        <v>19.07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6.6666999999999996</v>
      </c>
      <c r="F14" s="57">
        <v>28.2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6.6666999999999996</v>
      </c>
      <c r="F15" s="57">
        <v>23.75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6.6666999999999996</v>
      </c>
      <c r="F16" s="57">
        <v>28.53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6.6666999999999996</v>
      </c>
      <c r="F17" s="57">
        <v>7.53</v>
      </c>
    </row>
    <row r="18" spans="1:6" x14ac:dyDescent="0.2">
      <c r="A18" s="61" t="s">
        <v>312</v>
      </c>
      <c r="B18" s="61"/>
      <c r="C18" s="61"/>
      <c r="D18" s="62"/>
      <c r="E18" s="61"/>
      <c r="F18" s="63">
        <v>88.01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2.4</v>
      </c>
      <c r="E21" s="78">
        <v>0.8</v>
      </c>
      <c r="F21" s="57">
        <v>1.92</v>
      </c>
    </row>
    <row r="22" spans="1:6" ht="24" x14ac:dyDescent="0.2">
      <c r="A22" s="66" t="s">
        <v>424</v>
      </c>
      <c r="B22" s="67"/>
      <c r="C22" s="68" t="s">
        <v>108</v>
      </c>
      <c r="D22" s="59">
        <v>1</v>
      </c>
      <c r="E22" s="69">
        <v>14.53</v>
      </c>
      <c r="F22" s="57">
        <v>14.53</v>
      </c>
    </row>
    <row r="23" spans="1:6" x14ac:dyDescent="0.2">
      <c r="A23" s="66" t="s">
        <v>412</v>
      </c>
      <c r="B23" s="67"/>
      <c r="C23" s="68" t="s">
        <v>108</v>
      </c>
      <c r="D23" s="59">
        <v>9</v>
      </c>
      <c r="E23" s="69">
        <v>0.03</v>
      </c>
      <c r="F23" s="57">
        <v>0.27</v>
      </c>
    </row>
    <row r="24" spans="1:6" x14ac:dyDescent="0.2">
      <c r="A24" s="66" t="s">
        <v>413</v>
      </c>
      <c r="B24" s="67"/>
      <c r="C24" s="68" t="s">
        <v>414</v>
      </c>
      <c r="D24" s="59">
        <v>7.0000000000000007E-2</v>
      </c>
      <c r="E24" s="69">
        <v>26.59</v>
      </c>
      <c r="F24" s="57">
        <v>1.86</v>
      </c>
    </row>
    <row r="25" spans="1:6" x14ac:dyDescent="0.2">
      <c r="A25" s="66" t="s">
        <v>415</v>
      </c>
      <c r="B25" s="67"/>
      <c r="C25" s="68" t="s">
        <v>35</v>
      </c>
      <c r="D25" s="59">
        <v>0.27</v>
      </c>
      <c r="E25" s="69">
        <v>31.37</v>
      </c>
      <c r="F25" s="57">
        <v>8.4700000000000006</v>
      </c>
    </row>
    <row r="26" spans="1:6" x14ac:dyDescent="0.2">
      <c r="A26" s="66" t="s">
        <v>416</v>
      </c>
      <c r="B26" s="67"/>
      <c r="C26" s="68" t="s">
        <v>79</v>
      </c>
      <c r="D26" s="59">
        <v>3</v>
      </c>
      <c r="E26" s="69">
        <v>3.7</v>
      </c>
      <c r="F26" s="57">
        <v>11.1</v>
      </c>
    </row>
    <row r="27" spans="1:6" x14ac:dyDescent="0.2">
      <c r="A27" s="66" t="s">
        <v>417</v>
      </c>
      <c r="B27" s="67"/>
      <c r="C27" s="68" t="s">
        <v>371</v>
      </c>
      <c r="D27" s="59">
        <v>1</v>
      </c>
      <c r="E27" s="69">
        <v>0.67</v>
      </c>
      <c r="F27" s="57">
        <v>0.67</v>
      </c>
    </row>
    <row r="28" spans="1:6" x14ac:dyDescent="0.2">
      <c r="A28" s="66" t="s">
        <v>418</v>
      </c>
      <c r="B28" s="67"/>
      <c r="C28" s="68" t="s">
        <v>35</v>
      </c>
      <c r="D28" s="59">
        <v>0.27</v>
      </c>
      <c r="E28" s="69">
        <v>45.21</v>
      </c>
      <c r="F28" s="57">
        <v>12.21</v>
      </c>
    </row>
    <row r="29" spans="1:6" ht="24" x14ac:dyDescent="0.2">
      <c r="A29" s="66" t="s">
        <v>419</v>
      </c>
      <c r="B29" s="67"/>
      <c r="C29" s="68" t="s">
        <v>35</v>
      </c>
      <c r="D29" s="59">
        <v>0.11</v>
      </c>
      <c r="E29" s="69">
        <v>76.23</v>
      </c>
      <c r="F29" s="57">
        <v>8.39</v>
      </c>
    </row>
    <row r="30" spans="1:6" ht="24" x14ac:dyDescent="0.2">
      <c r="A30" s="66" t="s">
        <v>421</v>
      </c>
      <c r="B30" s="67"/>
      <c r="C30" s="68" t="s">
        <v>341</v>
      </c>
      <c r="D30" s="59">
        <v>7.0000000000000007E-2</v>
      </c>
      <c r="E30" s="69">
        <v>3.56</v>
      </c>
      <c r="F30" s="57">
        <v>0.25</v>
      </c>
    </row>
    <row r="31" spans="1:6" x14ac:dyDescent="0.2">
      <c r="A31" s="66" t="s">
        <v>422</v>
      </c>
      <c r="B31" s="67"/>
      <c r="C31" s="68" t="s">
        <v>108</v>
      </c>
      <c r="D31" s="59">
        <v>2</v>
      </c>
      <c r="E31" s="69">
        <v>3</v>
      </c>
      <c r="F31" s="57">
        <v>6</v>
      </c>
    </row>
    <row r="32" spans="1:6" ht="24" x14ac:dyDescent="0.2">
      <c r="A32" s="66" t="s">
        <v>423</v>
      </c>
      <c r="B32" s="67"/>
      <c r="C32" s="68" t="s">
        <v>108</v>
      </c>
      <c r="D32" s="59">
        <v>0.01</v>
      </c>
      <c r="E32" s="69">
        <v>62.14</v>
      </c>
      <c r="F32" s="57">
        <v>0.62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66.290000000000006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173.37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29.47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202.84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202.84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146</v>
      </c>
      <c r="C3" s="43"/>
      <c r="D3" s="43"/>
      <c r="E3" s="43"/>
      <c r="F3" s="45"/>
    </row>
    <row r="4" spans="1:6" x14ac:dyDescent="0.2">
      <c r="A4" s="99" t="s">
        <v>147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4.4000000000000004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6.6666999999999996</v>
      </c>
      <c r="F10" s="57">
        <v>14.67</v>
      </c>
    </row>
    <row r="11" spans="1:6" x14ac:dyDescent="0.2">
      <c r="A11" s="61" t="s">
        <v>306</v>
      </c>
      <c r="B11" s="61"/>
      <c r="C11" s="61"/>
      <c r="D11" s="62"/>
      <c r="E11" s="61"/>
      <c r="F11" s="63">
        <v>19.07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6.6666999999999996</v>
      </c>
      <c r="F14" s="57">
        <v>28.2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6.6666999999999996</v>
      </c>
      <c r="F15" s="57">
        <v>23.75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6.6666999999999996</v>
      </c>
      <c r="F16" s="57">
        <v>28.53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6.6666999999999996</v>
      </c>
      <c r="F17" s="57">
        <v>7.53</v>
      </c>
    </row>
    <row r="18" spans="1:6" x14ac:dyDescent="0.2">
      <c r="A18" s="61" t="s">
        <v>312</v>
      </c>
      <c r="B18" s="61"/>
      <c r="C18" s="61"/>
      <c r="D18" s="62"/>
      <c r="E18" s="61"/>
      <c r="F18" s="63">
        <v>88.01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2.1</v>
      </c>
      <c r="E21" s="78">
        <v>0.8</v>
      </c>
      <c r="F21" s="57">
        <v>1.68</v>
      </c>
    </row>
    <row r="22" spans="1:6" ht="24" x14ac:dyDescent="0.2">
      <c r="A22" s="66" t="s">
        <v>424</v>
      </c>
      <c r="B22" s="67"/>
      <c r="C22" s="68" t="s">
        <v>108</v>
      </c>
      <c r="D22" s="59">
        <v>1</v>
      </c>
      <c r="E22" s="69">
        <v>14.53</v>
      </c>
      <c r="F22" s="57">
        <v>14.53</v>
      </c>
    </row>
    <row r="23" spans="1:6" x14ac:dyDescent="0.2">
      <c r="A23" s="66" t="s">
        <v>412</v>
      </c>
      <c r="B23" s="67"/>
      <c r="C23" s="68" t="s">
        <v>108</v>
      </c>
      <c r="D23" s="59">
        <v>9</v>
      </c>
      <c r="E23" s="69">
        <v>0.03</v>
      </c>
      <c r="F23" s="57">
        <v>0.27</v>
      </c>
    </row>
    <row r="24" spans="1:6" x14ac:dyDescent="0.2">
      <c r="A24" s="66" t="s">
        <v>413</v>
      </c>
      <c r="B24" s="67"/>
      <c r="C24" s="68" t="s">
        <v>414</v>
      </c>
      <c r="D24" s="59">
        <v>7.0000000000000007E-2</v>
      </c>
      <c r="E24" s="69">
        <v>26.59</v>
      </c>
      <c r="F24" s="57">
        <v>1.86</v>
      </c>
    </row>
    <row r="25" spans="1:6" x14ac:dyDescent="0.2">
      <c r="A25" s="66" t="s">
        <v>415</v>
      </c>
      <c r="B25" s="67"/>
      <c r="C25" s="68" t="s">
        <v>35</v>
      </c>
      <c r="D25" s="59">
        <v>0.27</v>
      </c>
      <c r="E25" s="69">
        <v>31.37</v>
      </c>
      <c r="F25" s="57">
        <v>8.4700000000000006</v>
      </c>
    </row>
    <row r="26" spans="1:6" x14ac:dyDescent="0.2">
      <c r="A26" s="66" t="s">
        <v>416</v>
      </c>
      <c r="B26" s="67"/>
      <c r="C26" s="68" t="s">
        <v>79</v>
      </c>
      <c r="D26" s="59">
        <v>3</v>
      </c>
      <c r="E26" s="69">
        <v>3.7</v>
      </c>
      <c r="F26" s="57">
        <v>11.1</v>
      </c>
    </row>
    <row r="27" spans="1:6" x14ac:dyDescent="0.2">
      <c r="A27" s="66" t="s">
        <v>417</v>
      </c>
      <c r="B27" s="67"/>
      <c r="C27" s="68" t="s">
        <v>371</v>
      </c>
      <c r="D27" s="59">
        <v>1</v>
      </c>
      <c r="E27" s="69">
        <v>0.67</v>
      </c>
      <c r="F27" s="57">
        <v>0.67</v>
      </c>
    </row>
    <row r="28" spans="1:6" x14ac:dyDescent="0.2">
      <c r="A28" s="66" t="s">
        <v>418</v>
      </c>
      <c r="B28" s="67"/>
      <c r="C28" s="68" t="s">
        <v>35</v>
      </c>
      <c r="D28" s="59">
        <v>0.27</v>
      </c>
      <c r="E28" s="69">
        <v>45.21</v>
      </c>
      <c r="F28" s="57">
        <v>12.21</v>
      </c>
    </row>
    <row r="29" spans="1:6" ht="24" x14ac:dyDescent="0.2">
      <c r="A29" s="66" t="s">
        <v>419</v>
      </c>
      <c r="B29" s="67"/>
      <c r="C29" s="68" t="s">
        <v>35</v>
      </c>
      <c r="D29" s="59">
        <v>0.11</v>
      </c>
      <c r="E29" s="69">
        <v>76.23</v>
      </c>
      <c r="F29" s="57">
        <v>8.39</v>
      </c>
    </row>
    <row r="30" spans="1:6" ht="24" x14ac:dyDescent="0.2">
      <c r="A30" s="66" t="s">
        <v>421</v>
      </c>
      <c r="B30" s="67"/>
      <c r="C30" s="68" t="s">
        <v>341</v>
      </c>
      <c r="D30" s="59">
        <v>7.0000000000000007E-2</v>
      </c>
      <c r="E30" s="69">
        <v>3.56</v>
      </c>
      <c r="F30" s="57">
        <v>0.25</v>
      </c>
    </row>
    <row r="31" spans="1:6" x14ac:dyDescent="0.2">
      <c r="A31" s="66" t="s">
        <v>422</v>
      </c>
      <c r="B31" s="67"/>
      <c r="C31" s="68" t="s">
        <v>108</v>
      </c>
      <c r="D31" s="59">
        <v>2</v>
      </c>
      <c r="E31" s="69">
        <v>3</v>
      </c>
      <c r="F31" s="57">
        <v>6</v>
      </c>
    </row>
    <row r="32" spans="1:6" ht="24" x14ac:dyDescent="0.2">
      <c r="A32" s="66" t="s">
        <v>423</v>
      </c>
      <c r="B32" s="67"/>
      <c r="C32" s="68" t="s">
        <v>108</v>
      </c>
      <c r="D32" s="59">
        <v>0.01</v>
      </c>
      <c r="E32" s="69">
        <v>62.14</v>
      </c>
      <c r="F32" s="57">
        <v>0.62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66.050000000000011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173.13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29.43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202.56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202.56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149</v>
      </c>
      <c r="C3" s="43"/>
      <c r="D3" s="43"/>
      <c r="E3" s="43"/>
      <c r="F3" s="45"/>
    </row>
    <row r="4" spans="1:6" x14ac:dyDescent="0.2">
      <c r="A4" s="99" t="s">
        <v>150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4.84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7.3333000000000004</v>
      </c>
      <c r="F10" s="57">
        <v>16.13</v>
      </c>
    </row>
    <row r="11" spans="1:6" x14ac:dyDescent="0.2">
      <c r="A11" s="61" t="s">
        <v>306</v>
      </c>
      <c r="B11" s="61"/>
      <c r="C11" s="61"/>
      <c r="D11" s="62"/>
      <c r="E11" s="61"/>
      <c r="F11" s="63">
        <v>20.97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7.3333000000000004</v>
      </c>
      <c r="F14" s="57">
        <v>31.02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7.3333000000000004</v>
      </c>
      <c r="F15" s="57">
        <v>26.12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7.3333000000000004</v>
      </c>
      <c r="F16" s="57">
        <v>31.39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7.3333000000000004</v>
      </c>
      <c r="F17" s="57">
        <v>8.2899999999999991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96.82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3</v>
      </c>
      <c r="E21" s="78">
        <v>0.8</v>
      </c>
      <c r="F21" s="57">
        <v>2.4</v>
      </c>
    </row>
    <row r="22" spans="1:6" x14ac:dyDescent="0.2">
      <c r="A22" s="66" t="s">
        <v>412</v>
      </c>
      <c r="B22" s="67"/>
      <c r="C22" s="68" t="s">
        <v>108</v>
      </c>
      <c r="D22" s="59">
        <v>18</v>
      </c>
      <c r="E22" s="69">
        <v>0.03</v>
      </c>
      <c r="F22" s="57">
        <v>0.54</v>
      </c>
    </row>
    <row r="23" spans="1:6" x14ac:dyDescent="0.2">
      <c r="A23" s="66" t="s">
        <v>413</v>
      </c>
      <c r="B23" s="67"/>
      <c r="C23" s="68" t="s">
        <v>414</v>
      </c>
      <c r="D23" s="59">
        <v>0.14000000000000001</v>
      </c>
      <c r="E23" s="69">
        <v>26.59</v>
      </c>
      <c r="F23" s="57">
        <v>3.72</v>
      </c>
    </row>
    <row r="24" spans="1:6" x14ac:dyDescent="0.2">
      <c r="A24" s="66" t="s">
        <v>415</v>
      </c>
      <c r="B24" s="67"/>
      <c r="C24" s="68" t="s">
        <v>35</v>
      </c>
      <c r="D24" s="59">
        <v>0.56000000000000005</v>
      </c>
      <c r="E24" s="69">
        <v>31.37</v>
      </c>
      <c r="F24" s="57">
        <v>17.57</v>
      </c>
    </row>
    <row r="25" spans="1:6" x14ac:dyDescent="0.2">
      <c r="A25" s="66" t="s">
        <v>416</v>
      </c>
      <c r="B25" s="67"/>
      <c r="C25" s="68" t="s">
        <v>79</v>
      </c>
      <c r="D25" s="59">
        <v>3</v>
      </c>
      <c r="E25" s="69">
        <v>3.7</v>
      </c>
      <c r="F25" s="57">
        <v>11.1</v>
      </c>
    </row>
    <row r="26" spans="1:6" x14ac:dyDescent="0.2">
      <c r="A26" s="66" t="s">
        <v>417</v>
      </c>
      <c r="B26" s="67"/>
      <c r="C26" s="68" t="s">
        <v>371</v>
      </c>
      <c r="D26" s="59">
        <v>1</v>
      </c>
      <c r="E26" s="69">
        <v>0.67</v>
      </c>
      <c r="F26" s="57">
        <v>0.67</v>
      </c>
    </row>
    <row r="27" spans="1:6" x14ac:dyDescent="0.2">
      <c r="A27" s="66" t="s">
        <v>418</v>
      </c>
      <c r="B27" s="67"/>
      <c r="C27" s="68" t="s">
        <v>35</v>
      </c>
      <c r="D27" s="59">
        <v>0.56000000000000005</v>
      </c>
      <c r="E27" s="69">
        <v>45.21</v>
      </c>
      <c r="F27" s="57">
        <v>25.32</v>
      </c>
    </row>
    <row r="28" spans="1:6" ht="24" x14ac:dyDescent="0.2">
      <c r="A28" s="66" t="s">
        <v>419</v>
      </c>
      <c r="B28" s="67"/>
      <c r="C28" s="68" t="s">
        <v>35</v>
      </c>
      <c r="D28" s="59">
        <v>0.22</v>
      </c>
      <c r="E28" s="69">
        <v>76.23</v>
      </c>
      <c r="F28" s="57">
        <v>16.77</v>
      </c>
    </row>
    <row r="29" spans="1:6" ht="24" x14ac:dyDescent="0.2">
      <c r="A29" s="66" t="s">
        <v>420</v>
      </c>
      <c r="B29" s="67"/>
      <c r="C29" s="68" t="s">
        <v>108</v>
      </c>
      <c r="D29" s="59">
        <v>1</v>
      </c>
      <c r="E29" s="69">
        <v>22.6</v>
      </c>
      <c r="F29" s="57">
        <v>22.6</v>
      </c>
    </row>
    <row r="30" spans="1:6" ht="24" x14ac:dyDescent="0.2">
      <c r="A30" s="66" t="s">
        <v>421</v>
      </c>
      <c r="B30" s="67"/>
      <c r="C30" s="68" t="s">
        <v>341</v>
      </c>
      <c r="D30" s="59">
        <v>0.14000000000000001</v>
      </c>
      <c r="E30" s="69">
        <v>3.56</v>
      </c>
      <c r="F30" s="57">
        <v>0.5</v>
      </c>
    </row>
    <row r="31" spans="1:6" x14ac:dyDescent="0.2">
      <c r="A31" s="66" t="s">
        <v>422</v>
      </c>
      <c r="B31" s="67"/>
      <c r="C31" s="68" t="s">
        <v>108</v>
      </c>
      <c r="D31" s="59">
        <v>2</v>
      </c>
      <c r="E31" s="69">
        <v>3</v>
      </c>
      <c r="F31" s="57">
        <v>6</v>
      </c>
    </row>
    <row r="32" spans="1:6" ht="24" x14ac:dyDescent="0.2">
      <c r="A32" s="66" t="s">
        <v>423</v>
      </c>
      <c r="B32" s="67"/>
      <c r="C32" s="68" t="s">
        <v>108</v>
      </c>
      <c r="D32" s="59">
        <v>0.02</v>
      </c>
      <c r="E32" s="69">
        <v>62.14</v>
      </c>
      <c r="F32" s="57">
        <v>1.24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108.42999999999999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226.22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38.46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264.68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264.68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152</v>
      </c>
      <c r="C3" s="43"/>
      <c r="D3" s="43"/>
      <c r="E3" s="43"/>
      <c r="F3" s="45"/>
    </row>
    <row r="4" spans="1:6" x14ac:dyDescent="0.2">
      <c r="A4" s="99" t="s">
        <v>153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5.08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7.6923000000000004</v>
      </c>
      <c r="F10" s="57">
        <v>16.920000000000002</v>
      </c>
    </row>
    <row r="11" spans="1:6" x14ac:dyDescent="0.2">
      <c r="A11" s="61" t="s">
        <v>306</v>
      </c>
      <c r="B11" s="61"/>
      <c r="C11" s="61"/>
      <c r="D11" s="62"/>
      <c r="E11" s="61"/>
      <c r="F11" s="63">
        <v>22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7.6923000000000004</v>
      </c>
      <c r="F14" s="57">
        <v>32.54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7.6923000000000004</v>
      </c>
      <c r="F15" s="57">
        <v>27.4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7.6923000000000004</v>
      </c>
      <c r="F16" s="57">
        <v>32.92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7.6923000000000004</v>
      </c>
      <c r="F17" s="57">
        <v>8.69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101.55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3.3</v>
      </c>
      <c r="E21" s="78">
        <v>0.8</v>
      </c>
      <c r="F21" s="57">
        <v>2.64</v>
      </c>
    </row>
    <row r="22" spans="1:6" ht="24" x14ac:dyDescent="0.2">
      <c r="A22" s="66" t="s">
        <v>424</v>
      </c>
      <c r="B22" s="67"/>
      <c r="C22" s="68" t="s">
        <v>108</v>
      </c>
      <c r="D22" s="59">
        <v>1</v>
      </c>
      <c r="E22" s="69">
        <v>14.53</v>
      </c>
      <c r="F22" s="57">
        <v>14.53</v>
      </c>
    </row>
    <row r="23" spans="1:6" x14ac:dyDescent="0.2">
      <c r="A23" s="66" t="s">
        <v>412</v>
      </c>
      <c r="B23" s="67"/>
      <c r="C23" s="68" t="s">
        <v>108</v>
      </c>
      <c r="D23" s="59">
        <v>22</v>
      </c>
      <c r="E23" s="69">
        <v>0.03</v>
      </c>
      <c r="F23" s="57">
        <v>0.66</v>
      </c>
    </row>
    <row r="24" spans="1:6" x14ac:dyDescent="0.2">
      <c r="A24" s="66" t="s">
        <v>413</v>
      </c>
      <c r="B24" s="67"/>
      <c r="C24" s="68" t="s">
        <v>414</v>
      </c>
      <c r="D24" s="59">
        <v>0.17</v>
      </c>
      <c r="E24" s="69">
        <v>26.59</v>
      </c>
      <c r="F24" s="57">
        <v>4.5199999999999996</v>
      </c>
    </row>
    <row r="25" spans="1:6" x14ac:dyDescent="0.2">
      <c r="A25" s="66" t="s">
        <v>415</v>
      </c>
      <c r="B25" s="67"/>
      <c r="C25" s="68" t="s">
        <v>35</v>
      </c>
      <c r="D25" s="59">
        <v>0.68</v>
      </c>
      <c r="E25" s="69">
        <v>31.37</v>
      </c>
      <c r="F25" s="57">
        <v>21.33</v>
      </c>
    </row>
    <row r="26" spans="1:6" x14ac:dyDescent="0.2">
      <c r="A26" s="66" t="s">
        <v>416</v>
      </c>
      <c r="B26" s="67"/>
      <c r="C26" s="68" t="s">
        <v>79</v>
      </c>
      <c r="D26" s="59">
        <v>3</v>
      </c>
      <c r="E26" s="69">
        <v>3.7</v>
      </c>
      <c r="F26" s="57">
        <v>11.1</v>
      </c>
    </row>
    <row r="27" spans="1:6" x14ac:dyDescent="0.2">
      <c r="A27" s="66" t="s">
        <v>417</v>
      </c>
      <c r="B27" s="67"/>
      <c r="C27" s="68" t="s">
        <v>371</v>
      </c>
      <c r="D27" s="59">
        <v>1</v>
      </c>
      <c r="E27" s="69">
        <v>0.67</v>
      </c>
      <c r="F27" s="57">
        <v>0.67</v>
      </c>
    </row>
    <row r="28" spans="1:6" x14ac:dyDescent="0.2">
      <c r="A28" s="66" t="s">
        <v>418</v>
      </c>
      <c r="B28" s="67"/>
      <c r="C28" s="68" t="s">
        <v>35</v>
      </c>
      <c r="D28" s="59">
        <v>0.68</v>
      </c>
      <c r="E28" s="69">
        <v>45.21</v>
      </c>
      <c r="F28" s="57">
        <v>30.74</v>
      </c>
    </row>
    <row r="29" spans="1:6" ht="24" x14ac:dyDescent="0.2">
      <c r="A29" s="66" t="s">
        <v>419</v>
      </c>
      <c r="B29" s="67"/>
      <c r="C29" s="68" t="s">
        <v>35</v>
      </c>
      <c r="D29" s="59">
        <v>0.27</v>
      </c>
      <c r="E29" s="69">
        <v>76.23</v>
      </c>
      <c r="F29" s="57">
        <v>20.58</v>
      </c>
    </row>
    <row r="30" spans="1:6" ht="24" x14ac:dyDescent="0.2">
      <c r="A30" s="66" t="s">
        <v>421</v>
      </c>
      <c r="B30" s="67"/>
      <c r="C30" s="68" t="s">
        <v>341</v>
      </c>
      <c r="D30" s="59">
        <v>0.17</v>
      </c>
      <c r="E30" s="69">
        <v>3.56</v>
      </c>
      <c r="F30" s="57">
        <v>0.61</v>
      </c>
    </row>
    <row r="31" spans="1:6" x14ac:dyDescent="0.2">
      <c r="A31" s="66" t="s">
        <v>422</v>
      </c>
      <c r="B31" s="67"/>
      <c r="C31" s="68" t="s">
        <v>108</v>
      </c>
      <c r="D31" s="59">
        <v>2</v>
      </c>
      <c r="E31" s="69">
        <v>3</v>
      </c>
      <c r="F31" s="57">
        <v>6</v>
      </c>
    </row>
    <row r="32" spans="1:6" ht="24" x14ac:dyDescent="0.2">
      <c r="A32" s="66" t="s">
        <v>423</v>
      </c>
      <c r="B32" s="67"/>
      <c r="C32" s="68" t="s">
        <v>108</v>
      </c>
      <c r="D32" s="59">
        <v>0.03</v>
      </c>
      <c r="E32" s="69">
        <v>62.14</v>
      </c>
      <c r="F32" s="57">
        <v>1.86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115.24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238.79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40.590000000000003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279.38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279.38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155</v>
      </c>
      <c r="C3" s="43"/>
      <c r="D3" s="43"/>
      <c r="E3" s="43"/>
      <c r="F3" s="45"/>
    </row>
    <row r="4" spans="1:6" x14ac:dyDescent="0.2">
      <c r="A4" s="99" t="s">
        <v>156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7.26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11</v>
      </c>
      <c r="F10" s="57">
        <v>24.2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31.46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11</v>
      </c>
      <c r="F14" s="57">
        <v>46.53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11</v>
      </c>
      <c r="F15" s="57">
        <v>39.19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11</v>
      </c>
      <c r="F16" s="57">
        <v>47.08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11</v>
      </c>
      <c r="F17" s="57">
        <v>12.43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145.23000000000002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3.8</v>
      </c>
      <c r="E21" s="78">
        <v>0.8</v>
      </c>
      <c r="F21" s="57">
        <v>3.04</v>
      </c>
    </row>
    <row r="22" spans="1:6" ht="24" x14ac:dyDescent="0.2">
      <c r="A22" s="66" t="s">
        <v>424</v>
      </c>
      <c r="B22" s="67"/>
      <c r="C22" s="68" t="s">
        <v>108</v>
      </c>
      <c r="D22" s="59">
        <v>2</v>
      </c>
      <c r="E22" s="69">
        <v>14.53</v>
      </c>
      <c r="F22" s="57">
        <v>29.06</v>
      </c>
    </row>
    <row r="23" spans="1:6" x14ac:dyDescent="0.2">
      <c r="A23" s="66" t="s">
        <v>412</v>
      </c>
      <c r="B23" s="67"/>
      <c r="C23" s="68" t="s">
        <v>108</v>
      </c>
      <c r="D23" s="59">
        <v>28</v>
      </c>
      <c r="E23" s="69">
        <v>0.03</v>
      </c>
      <c r="F23" s="57">
        <v>0.84</v>
      </c>
    </row>
    <row r="24" spans="1:6" x14ac:dyDescent="0.2">
      <c r="A24" s="66" t="s">
        <v>413</v>
      </c>
      <c r="B24" s="67"/>
      <c r="C24" s="68" t="s">
        <v>414</v>
      </c>
      <c r="D24" s="59">
        <v>0.22</v>
      </c>
      <c r="E24" s="69">
        <v>26.59</v>
      </c>
      <c r="F24" s="57">
        <v>5.85</v>
      </c>
    </row>
    <row r="25" spans="1:6" x14ac:dyDescent="0.2">
      <c r="A25" s="66" t="s">
        <v>415</v>
      </c>
      <c r="B25" s="67"/>
      <c r="C25" s="68" t="s">
        <v>35</v>
      </c>
      <c r="D25" s="59">
        <v>0.88</v>
      </c>
      <c r="E25" s="69">
        <v>31.37</v>
      </c>
      <c r="F25" s="57">
        <v>27.61</v>
      </c>
    </row>
    <row r="26" spans="1:6" x14ac:dyDescent="0.2">
      <c r="A26" s="66" t="s">
        <v>416</v>
      </c>
      <c r="B26" s="67"/>
      <c r="C26" s="68" t="s">
        <v>79</v>
      </c>
      <c r="D26" s="59">
        <v>6</v>
      </c>
      <c r="E26" s="69">
        <v>3.7</v>
      </c>
      <c r="F26" s="57">
        <v>22.2</v>
      </c>
    </row>
    <row r="27" spans="1:6" x14ac:dyDescent="0.2">
      <c r="A27" s="66" t="s">
        <v>417</v>
      </c>
      <c r="B27" s="67"/>
      <c r="C27" s="68" t="s">
        <v>371</v>
      </c>
      <c r="D27" s="59">
        <v>1</v>
      </c>
      <c r="E27" s="69">
        <v>0.67</v>
      </c>
      <c r="F27" s="57">
        <v>0.67</v>
      </c>
    </row>
    <row r="28" spans="1:6" x14ac:dyDescent="0.2">
      <c r="A28" s="66" t="s">
        <v>418</v>
      </c>
      <c r="B28" s="67"/>
      <c r="C28" s="68" t="s">
        <v>35</v>
      </c>
      <c r="D28" s="59">
        <v>0.88</v>
      </c>
      <c r="E28" s="69">
        <v>45.21</v>
      </c>
      <c r="F28" s="57">
        <v>39.78</v>
      </c>
    </row>
    <row r="29" spans="1:6" ht="24" x14ac:dyDescent="0.2">
      <c r="A29" s="66" t="s">
        <v>419</v>
      </c>
      <c r="B29" s="67"/>
      <c r="C29" s="68" t="s">
        <v>35</v>
      </c>
      <c r="D29" s="59">
        <v>0.35</v>
      </c>
      <c r="E29" s="69">
        <v>76.23</v>
      </c>
      <c r="F29" s="57">
        <v>26.68</v>
      </c>
    </row>
    <row r="30" spans="1:6" ht="24" x14ac:dyDescent="0.2">
      <c r="A30" s="66" t="s">
        <v>421</v>
      </c>
      <c r="B30" s="67"/>
      <c r="C30" s="68" t="s">
        <v>341</v>
      </c>
      <c r="D30" s="59">
        <v>0.22</v>
      </c>
      <c r="E30" s="69">
        <v>3.56</v>
      </c>
      <c r="F30" s="57">
        <v>0.78</v>
      </c>
    </row>
    <row r="31" spans="1:6" x14ac:dyDescent="0.2">
      <c r="A31" s="66" t="s">
        <v>422</v>
      </c>
      <c r="B31" s="67"/>
      <c r="C31" s="68" t="s">
        <v>108</v>
      </c>
      <c r="D31" s="59">
        <v>6</v>
      </c>
      <c r="E31" s="69">
        <v>3</v>
      </c>
      <c r="F31" s="57">
        <v>18</v>
      </c>
    </row>
    <row r="32" spans="1:6" ht="24" x14ac:dyDescent="0.2">
      <c r="A32" s="66" t="s">
        <v>423</v>
      </c>
      <c r="B32" s="67"/>
      <c r="C32" s="68" t="s">
        <v>108</v>
      </c>
      <c r="D32" s="59">
        <v>0.04</v>
      </c>
      <c r="E32" s="69">
        <v>62.14</v>
      </c>
      <c r="F32" s="57">
        <v>2.4900000000000002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177.00000000000003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353.69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60.13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413.82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413.82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F46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158</v>
      </c>
      <c r="C3" s="43"/>
      <c r="D3" s="43"/>
      <c r="E3" s="43"/>
      <c r="F3" s="45"/>
    </row>
    <row r="4" spans="1:6" x14ac:dyDescent="0.2">
      <c r="A4" s="99" t="s">
        <v>159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9.17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13.8889</v>
      </c>
      <c r="F10" s="57">
        <v>30.56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39.729999999999997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13.8889</v>
      </c>
      <c r="F14" s="57">
        <v>58.75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13.8889</v>
      </c>
      <c r="F15" s="57">
        <v>49.48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13.8889</v>
      </c>
      <c r="F16" s="57">
        <v>59.44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13.8889</v>
      </c>
      <c r="F17" s="57">
        <v>15.69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183.35999999999999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6.1</v>
      </c>
      <c r="E21" s="78">
        <v>0.8</v>
      </c>
      <c r="F21" s="57">
        <v>4.88</v>
      </c>
    </row>
    <row r="22" spans="1:6" ht="24" x14ac:dyDescent="0.2">
      <c r="A22" s="66" t="s">
        <v>424</v>
      </c>
      <c r="B22" s="67"/>
      <c r="C22" s="68" t="s">
        <v>108</v>
      </c>
      <c r="D22" s="59">
        <v>2</v>
      </c>
      <c r="E22" s="69">
        <v>14.53</v>
      </c>
      <c r="F22" s="57">
        <v>29.06</v>
      </c>
    </row>
    <row r="23" spans="1:6" x14ac:dyDescent="0.2">
      <c r="A23" s="66" t="s">
        <v>412</v>
      </c>
      <c r="B23" s="67"/>
      <c r="C23" s="68" t="s">
        <v>108</v>
      </c>
      <c r="D23" s="59">
        <v>58</v>
      </c>
      <c r="E23" s="69">
        <v>0.03</v>
      </c>
      <c r="F23" s="57">
        <v>1.74</v>
      </c>
    </row>
    <row r="24" spans="1:6" x14ac:dyDescent="0.2">
      <c r="A24" s="66" t="s">
        <v>413</v>
      </c>
      <c r="B24" s="67"/>
      <c r="C24" s="68" t="s">
        <v>414</v>
      </c>
      <c r="D24" s="59">
        <v>0.45</v>
      </c>
      <c r="E24" s="69">
        <v>26.59</v>
      </c>
      <c r="F24" s="57">
        <v>11.97</v>
      </c>
    </row>
    <row r="25" spans="1:6" x14ac:dyDescent="0.2">
      <c r="A25" s="66" t="s">
        <v>415</v>
      </c>
      <c r="B25" s="67"/>
      <c r="C25" s="68" t="s">
        <v>35</v>
      </c>
      <c r="D25" s="59">
        <v>1.8</v>
      </c>
      <c r="E25" s="69">
        <v>31.37</v>
      </c>
      <c r="F25" s="57">
        <v>56.47</v>
      </c>
    </row>
    <row r="26" spans="1:6" x14ac:dyDescent="0.2">
      <c r="A26" s="66" t="s">
        <v>416</v>
      </c>
      <c r="B26" s="67"/>
      <c r="C26" s="68" t="s">
        <v>79</v>
      </c>
      <c r="D26" s="59">
        <v>6</v>
      </c>
      <c r="E26" s="69">
        <v>3.7</v>
      </c>
      <c r="F26" s="57">
        <v>22.2</v>
      </c>
    </row>
    <row r="27" spans="1:6" x14ac:dyDescent="0.2">
      <c r="A27" s="66" t="s">
        <v>417</v>
      </c>
      <c r="B27" s="67"/>
      <c r="C27" s="68" t="s">
        <v>371</v>
      </c>
      <c r="D27" s="59">
        <v>1</v>
      </c>
      <c r="E27" s="69">
        <v>0.67</v>
      </c>
      <c r="F27" s="57">
        <v>0.67</v>
      </c>
    </row>
    <row r="28" spans="1:6" x14ac:dyDescent="0.2">
      <c r="A28" s="66" t="s">
        <v>418</v>
      </c>
      <c r="B28" s="67"/>
      <c r="C28" s="68" t="s">
        <v>35</v>
      </c>
      <c r="D28" s="59">
        <v>1.8</v>
      </c>
      <c r="E28" s="69">
        <v>45.21</v>
      </c>
      <c r="F28" s="57">
        <v>81.38</v>
      </c>
    </row>
    <row r="29" spans="1:6" ht="24" x14ac:dyDescent="0.2">
      <c r="A29" s="66" t="s">
        <v>419</v>
      </c>
      <c r="B29" s="67"/>
      <c r="C29" s="68" t="s">
        <v>35</v>
      </c>
      <c r="D29" s="59">
        <v>0.72</v>
      </c>
      <c r="E29" s="69">
        <v>76.23</v>
      </c>
      <c r="F29" s="57">
        <v>54.89</v>
      </c>
    </row>
    <row r="30" spans="1:6" ht="24" x14ac:dyDescent="0.2">
      <c r="A30" s="66" t="s">
        <v>421</v>
      </c>
      <c r="B30" s="67"/>
      <c r="C30" s="68" t="s">
        <v>341</v>
      </c>
      <c r="D30" s="59">
        <v>0.45</v>
      </c>
      <c r="E30" s="69">
        <v>3.56</v>
      </c>
      <c r="F30" s="57">
        <v>1.6</v>
      </c>
    </row>
    <row r="31" spans="1:6" x14ac:dyDescent="0.2">
      <c r="A31" s="66" t="s">
        <v>422</v>
      </c>
      <c r="B31" s="67"/>
      <c r="C31" s="68" t="s">
        <v>108</v>
      </c>
      <c r="D31" s="59">
        <v>2</v>
      </c>
      <c r="E31" s="69">
        <v>3</v>
      </c>
      <c r="F31" s="57">
        <v>6</v>
      </c>
    </row>
    <row r="32" spans="1:6" ht="24" x14ac:dyDescent="0.2">
      <c r="A32" s="66" t="s">
        <v>423</v>
      </c>
      <c r="B32" s="67"/>
      <c r="C32" s="68" t="s">
        <v>108</v>
      </c>
      <c r="D32" s="59">
        <v>7.0000000000000007E-2</v>
      </c>
      <c r="E32" s="69">
        <v>62.14</v>
      </c>
      <c r="F32" s="57">
        <v>4.3499999999999996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275.21000000000004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498.3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84.71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583.01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583.01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F4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161</v>
      </c>
      <c r="C3" s="43"/>
      <c r="D3" s="43"/>
      <c r="E3" s="43"/>
      <c r="F3" s="45"/>
    </row>
    <row r="4" spans="1:6" x14ac:dyDescent="0.2">
      <c r="A4" s="99" t="s">
        <v>162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9.2100000000000009</v>
      </c>
    </row>
    <row r="10" spans="1:6" x14ac:dyDescent="0.2">
      <c r="A10" s="56" t="s">
        <v>409</v>
      </c>
      <c r="B10" s="57">
        <v>1</v>
      </c>
      <c r="C10" s="58">
        <v>2.2000000000000002</v>
      </c>
      <c r="D10" s="59">
        <f>IF(ISNUMBER(B10),B10*C10,)</f>
        <v>2.2000000000000002</v>
      </c>
      <c r="E10" s="60">
        <v>13.957800000000001</v>
      </c>
      <c r="F10" s="57">
        <v>30.71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39.92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13.957800000000001</v>
      </c>
      <c r="F14" s="57">
        <v>59.04</v>
      </c>
    </row>
    <row r="15" spans="1:6" ht="24" x14ac:dyDescent="0.2">
      <c r="A15" s="56" t="s">
        <v>363</v>
      </c>
      <c r="B15" s="57">
        <v>0.75</v>
      </c>
      <c r="C15" s="58">
        <v>4.75</v>
      </c>
      <c r="D15" s="59">
        <f>IF(ISNUMBER(B15),B15*C15,)</f>
        <v>3.5625</v>
      </c>
      <c r="E15" s="60">
        <v>13.957800000000001</v>
      </c>
      <c r="F15" s="57">
        <v>49.72</v>
      </c>
    </row>
    <row r="16" spans="1:6" ht="24" x14ac:dyDescent="0.2">
      <c r="A16" s="56" t="s">
        <v>384</v>
      </c>
      <c r="B16" s="57">
        <v>1</v>
      </c>
      <c r="C16" s="58">
        <v>4.28</v>
      </c>
      <c r="D16" s="59">
        <f>IF(ISNUMBER(B16),B16*C16,)</f>
        <v>4.28</v>
      </c>
      <c r="E16" s="60">
        <v>13.957800000000001</v>
      </c>
      <c r="F16" s="57">
        <v>59.74</v>
      </c>
    </row>
    <row r="17" spans="1:6" ht="24" x14ac:dyDescent="0.2">
      <c r="A17" s="56" t="s">
        <v>410</v>
      </c>
      <c r="B17" s="57">
        <v>0.25</v>
      </c>
      <c r="C17" s="58">
        <v>4.5199999999999996</v>
      </c>
      <c r="D17" s="59">
        <f>IF(ISNUMBER(B17),B17*C17,)</f>
        <v>1.1299999999999999</v>
      </c>
      <c r="E17" s="60">
        <v>13.957800000000001</v>
      </c>
      <c r="F17" s="57">
        <v>15.77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184.27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411</v>
      </c>
      <c r="B21" s="67"/>
      <c r="C21" s="68" t="s">
        <v>79</v>
      </c>
      <c r="D21" s="59">
        <v>7.32</v>
      </c>
      <c r="E21" s="78">
        <v>0.8</v>
      </c>
      <c r="F21" s="57">
        <v>5.86</v>
      </c>
    </row>
    <row r="22" spans="1:6" ht="24" x14ac:dyDescent="0.2">
      <c r="A22" s="66" t="s">
        <v>424</v>
      </c>
      <c r="B22" s="67"/>
      <c r="C22" s="68" t="s">
        <v>108</v>
      </c>
      <c r="D22" s="59">
        <v>2</v>
      </c>
      <c r="E22" s="69">
        <v>14.53</v>
      </c>
      <c r="F22" s="57">
        <v>29.06</v>
      </c>
    </row>
    <row r="23" spans="1:6" x14ac:dyDescent="0.2">
      <c r="A23" s="66" t="s">
        <v>412</v>
      </c>
      <c r="B23" s="67"/>
      <c r="C23" s="68" t="s">
        <v>108</v>
      </c>
      <c r="D23" s="59">
        <v>95</v>
      </c>
      <c r="E23" s="69">
        <v>0.03</v>
      </c>
      <c r="F23" s="57">
        <v>2.85</v>
      </c>
    </row>
    <row r="24" spans="1:6" x14ac:dyDescent="0.2">
      <c r="A24" s="66" t="s">
        <v>413</v>
      </c>
      <c r="B24" s="67"/>
      <c r="C24" s="68" t="s">
        <v>414</v>
      </c>
      <c r="D24" s="59">
        <v>0.75</v>
      </c>
      <c r="E24" s="69">
        <v>26.59</v>
      </c>
      <c r="F24" s="57">
        <v>19.940000000000001</v>
      </c>
    </row>
    <row r="25" spans="1:6" x14ac:dyDescent="0.2">
      <c r="A25" s="66" t="s">
        <v>415</v>
      </c>
      <c r="B25" s="67"/>
      <c r="C25" s="68" t="s">
        <v>35</v>
      </c>
      <c r="D25" s="59">
        <v>2.98</v>
      </c>
      <c r="E25" s="69">
        <v>31.37</v>
      </c>
      <c r="F25" s="57">
        <v>93.48</v>
      </c>
    </row>
    <row r="26" spans="1:6" x14ac:dyDescent="0.2">
      <c r="A26" s="66" t="s">
        <v>416</v>
      </c>
      <c r="B26" s="67"/>
      <c r="C26" s="68" t="s">
        <v>79</v>
      </c>
      <c r="D26" s="59">
        <v>6</v>
      </c>
      <c r="E26" s="69">
        <v>3.7</v>
      </c>
      <c r="F26" s="57">
        <v>22.2</v>
      </c>
    </row>
    <row r="27" spans="1:6" x14ac:dyDescent="0.2">
      <c r="A27" s="66" t="s">
        <v>417</v>
      </c>
      <c r="B27" s="67"/>
      <c r="C27" s="68" t="s">
        <v>371</v>
      </c>
      <c r="D27" s="59">
        <v>1</v>
      </c>
      <c r="E27" s="69">
        <v>0.67</v>
      </c>
      <c r="F27" s="57">
        <v>0.67</v>
      </c>
    </row>
    <row r="28" spans="1:6" x14ac:dyDescent="0.2">
      <c r="A28" s="66" t="s">
        <v>418</v>
      </c>
      <c r="B28" s="67"/>
      <c r="C28" s="68" t="s">
        <v>35</v>
      </c>
      <c r="D28" s="59">
        <v>2.98</v>
      </c>
      <c r="E28" s="69">
        <v>45.21</v>
      </c>
      <c r="F28" s="57">
        <v>134.72999999999999</v>
      </c>
    </row>
    <row r="29" spans="1:6" ht="24" x14ac:dyDescent="0.2">
      <c r="A29" s="66" t="s">
        <v>419</v>
      </c>
      <c r="B29" s="67"/>
      <c r="C29" s="68" t="s">
        <v>35</v>
      </c>
      <c r="D29" s="59">
        <v>1.19</v>
      </c>
      <c r="E29" s="69">
        <v>76.23</v>
      </c>
      <c r="F29" s="57">
        <v>90.71</v>
      </c>
    </row>
    <row r="30" spans="1:6" ht="24" x14ac:dyDescent="0.2">
      <c r="A30" s="66" t="s">
        <v>421</v>
      </c>
      <c r="B30" s="67"/>
      <c r="C30" s="68" t="s">
        <v>341</v>
      </c>
      <c r="D30" s="59">
        <v>0.75</v>
      </c>
      <c r="E30" s="69">
        <v>3.56</v>
      </c>
      <c r="F30" s="57">
        <v>2.67</v>
      </c>
    </row>
    <row r="31" spans="1:6" x14ac:dyDescent="0.2">
      <c r="A31" s="66" t="s">
        <v>422</v>
      </c>
      <c r="B31" s="67"/>
      <c r="C31" s="68" t="s">
        <v>108</v>
      </c>
      <c r="D31" s="59">
        <v>6</v>
      </c>
      <c r="E31" s="69">
        <v>3</v>
      </c>
      <c r="F31" s="57">
        <v>18</v>
      </c>
    </row>
    <row r="32" spans="1:6" ht="24" x14ac:dyDescent="0.2">
      <c r="A32" s="66" t="s">
        <v>423</v>
      </c>
      <c r="B32" s="67"/>
      <c r="C32" s="68" t="s">
        <v>108</v>
      </c>
      <c r="D32" s="59">
        <v>0.12</v>
      </c>
      <c r="E32" s="69">
        <v>62.14</v>
      </c>
      <c r="F32" s="57">
        <v>7.46</v>
      </c>
    </row>
    <row r="33" spans="1:6" x14ac:dyDescent="0.2">
      <c r="A33" s="102" t="s">
        <v>315</v>
      </c>
      <c r="B33" s="103"/>
      <c r="C33" s="61"/>
      <c r="D33" s="62"/>
      <c r="E33" s="61"/>
      <c r="F33" s="63">
        <v>427.62999999999994</v>
      </c>
    </row>
    <row r="34" spans="1:6" x14ac:dyDescent="0.2">
      <c r="A34" s="98" t="s">
        <v>316</v>
      </c>
      <c r="B34" s="98"/>
      <c r="C34" s="98"/>
      <c r="D34" s="98"/>
      <c r="E34" s="98"/>
      <c r="F34" s="98"/>
    </row>
    <row r="35" spans="1:6" x14ac:dyDescent="0.2">
      <c r="A35" s="100" t="s">
        <v>297</v>
      </c>
      <c r="B35" s="101"/>
      <c r="C35" s="54" t="s">
        <v>4</v>
      </c>
      <c r="D35" s="64" t="s">
        <v>5</v>
      </c>
      <c r="E35" s="52" t="s">
        <v>298</v>
      </c>
      <c r="F35" s="52" t="s">
        <v>301</v>
      </c>
    </row>
    <row r="36" spans="1:6" x14ac:dyDescent="0.2">
      <c r="A36" s="70"/>
      <c r="B36" s="71"/>
      <c r="C36" s="68"/>
      <c r="D36" s="72"/>
      <c r="E36" s="73"/>
      <c r="F36" s="57"/>
    </row>
    <row r="37" spans="1:6" x14ac:dyDescent="0.2">
      <c r="A37" s="109" t="s">
        <v>317</v>
      </c>
      <c r="B37" s="103"/>
      <c r="C37" s="61"/>
      <c r="D37" s="62"/>
      <c r="E37" s="61"/>
      <c r="F37" s="63">
        <v>0</v>
      </c>
    </row>
    <row r="38" spans="1:6" x14ac:dyDescent="0.2">
      <c r="A38" s="110"/>
      <c r="B38" s="111"/>
      <c r="C38" s="106" t="s">
        <v>318</v>
      </c>
      <c r="D38" s="107"/>
      <c r="E38" s="108"/>
      <c r="F38" s="57">
        <v>651.82000000000005</v>
      </c>
    </row>
    <row r="39" spans="1:6" ht="27.75" customHeight="1" x14ac:dyDescent="0.2">
      <c r="A39" s="112"/>
      <c r="B39" s="113"/>
      <c r="C39" s="104" t="s">
        <v>319</v>
      </c>
      <c r="D39" s="105"/>
      <c r="E39" s="74" t="s">
        <v>320</v>
      </c>
      <c r="F39" s="75">
        <v>110.81</v>
      </c>
    </row>
    <row r="40" spans="1:6" x14ac:dyDescent="0.2">
      <c r="A40" s="114"/>
      <c r="B40" s="115"/>
      <c r="C40" s="106"/>
      <c r="D40" s="107"/>
      <c r="E40" s="76"/>
      <c r="F40" s="75"/>
    </row>
    <row r="41" spans="1:6" x14ac:dyDescent="0.2">
      <c r="A41" s="116"/>
      <c r="B41" s="117"/>
      <c r="C41" s="106" t="s">
        <v>321</v>
      </c>
      <c r="D41" s="107"/>
      <c r="E41" s="108"/>
      <c r="F41" s="63">
        <v>762.63000000000011</v>
      </c>
    </row>
    <row r="42" spans="1:6" x14ac:dyDescent="0.2">
      <c r="A42" s="116"/>
      <c r="B42" s="117"/>
      <c r="C42" s="106" t="s">
        <v>322</v>
      </c>
      <c r="D42" s="107"/>
      <c r="E42" s="108"/>
      <c r="F42" s="63">
        <v>762.63</v>
      </c>
    </row>
    <row r="43" spans="1:6" x14ac:dyDescent="0.2">
      <c r="A43" s="77"/>
      <c r="B43" s="48"/>
      <c r="C43" s="48"/>
      <c r="D43" s="48"/>
      <c r="E43" s="48"/>
      <c r="F43" s="48"/>
    </row>
    <row r="44" spans="1:6" x14ac:dyDescent="0.2">
      <c r="A44" s="17" t="s">
        <v>323</v>
      </c>
      <c r="B44" s="48"/>
      <c r="C44" s="48"/>
      <c r="D44" s="48"/>
      <c r="E44" s="48"/>
      <c r="F44" s="48"/>
    </row>
    <row r="45" spans="1:6" x14ac:dyDescent="0.2">
      <c r="A45" s="77"/>
      <c r="B45" s="48"/>
      <c r="C45" s="48"/>
      <c r="D45" s="48"/>
      <c r="E45" s="48"/>
      <c r="F45" s="48"/>
    </row>
    <row r="46" spans="1:6" x14ac:dyDescent="0.2">
      <c r="A46" s="77"/>
      <c r="B46" s="48"/>
      <c r="C46" s="48"/>
      <c r="D46" s="48"/>
      <c r="E46" s="48"/>
      <c r="F4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42:E42"/>
    <mergeCell ref="C38:E38"/>
    <mergeCell ref="C41:E41"/>
    <mergeCell ref="C40:D40"/>
    <mergeCell ref="A37:B37"/>
    <mergeCell ref="A38:B38"/>
    <mergeCell ref="A39:B39"/>
    <mergeCell ref="A40:B40"/>
    <mergeCell ref="A41:B41"/>
    <mergeCell ref="A42:B42"/>
    <mergeCell ref="A35:B35"/>
    <mergeCell ref="A19:F19"/>
    <mergeCell ref="A20:B20"/>
    <mergeCell ref="A33:B33"/>
    <mergeCell ref="C39:D39"/>
    <mergeCell ref="A1:F1"/>
    <mergeCell ref="A34:F3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166</v>
      </c>
      <c r="C3" s="43"/>
      <c r="D3" s="43"/>
      <c r="E3" s="43"/>
      <c r="F3" s="45"/>
    </row>
    <row r="4" spans="1:6" x14ac:dyDescent="0.2">
      <c r="A4" s="99" t="s">
        <v>167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</v>
      </c>
    </row>
    <row r="10" spans="1:6" x14ac:dyDescent="0.2">
      <c r="A10" s="56" t="s">
        <v>350</v>
      </c>
      <c r="B10" s="57">
        <v>1</v>
      </c>
      <c r="C10" s="58">
        <v>25</v>
      </c>
      <c r="D10" s="59">
        <f>IF(ISNUMBER(B10),B10*C10,)</f>
        <v>25</v>
      </c>
      <c r="E10" s="60">
        <v>3.8999999999999998E-3</v>
      </c>
      <c r="F10" s="57">
        <v>0.1</v>
      </c>
    </row>
    <row r="11" spans="1:6" x14ac:dyDescent="0.2">
      <c r="A11" s="56" t="s">
        <v>425</v>
      </c>
      <c r="B11" s="57">
        <v>1</v>
      </c>
      <c r="C11" s="58">
        <v>5.25</v>
      </c>
      <c r="D11" s="59">
        <f>IF(ISNUMBER(B11),B11*C11,)</f>
        <v>5.25</v>
      </c>
      <c r="E11" s="60">
        <v>3.8999999999999998E-3</v>
      </c>
      <c r="F11" s="57">
        <v>0.02</v>
      </c>
    </row>
    <row r="12" spans="1:6" x14ac:dyDescent="0.2">
      <c r="A12" s="61" t="s">
        <v>306</v>
      </c>
      <c r="B12" s="61"/>
      <c r="C12" s="61"/>
      <c r="D12" s="62"/>
      <c r="E12" s="61"/>
      <c r="F12" s="63">
        <v>0.12000000000000001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2</v>
      </c>
      <c r="C15" s="58">
        <v>4.2300000000000004</v>
      </c>
      <c r="D15" s="59">
        <f>IF(ISNUMBER(B15),B15*C15,)</f>
        <v>8.4600000000000009</v>
      </c>
      <c r="E15" s="60">
        <v>3.8999999999999998E-3</v>
      </c>
      <c r="F15" s="57">
        <v>0.03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3.8999999999999998E-3</v>
      </c>
      <c r="F16" s="57">
        <v>0.02</v>
      </c>
    </row>
    <row r="17" spans="1:6" ht="24" x14ac:dyDescent="0.2">
      <c r="A17" s="56" t="s">
        <v>426</v>
      </c>
      <c r="B17" s="57">
        <v>1</v>
      </c>
      <c r="C17" s="58">
        <v>4.5199999999999996</v>
      </c>
      <c r="D17" s="59">
        <f>IF(ISNUMBER(B17),B17*C17,)</f>
        <v>4.5199999999999996</v>
      </c>
      <c r="E17" s="60">
        <v>3.8999999999999998E-3</v>
      </c>
      <c r="F17" s="57">
        <v>0.02</v>
      </c>
    </row>
    <row r="18" spans="1:6" ht="36" x14ac:dyDescent="0.2">
      <c r="A18" s="56" t="s">
        <v>353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3.8999999999999998E-3</v>
      </c>
      <c r="F18" s="57">
        <v>0.02</v>
      </c>
    </row>
    <row r="19" spans="1:6" x14ac:dyDescent="0.2">
      <c r="A19" s="61" t="s">
        <v>312</v>
      </c>
      <c r="B19" s="61"/>
      <c r="C19" s="61"/>
      <c r="D19" s="62"/>
      <c r="E19" s="61"/>
      <c r="F19" s="63">
        <v>9.0000000000000011E-2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ht="24" x14ac:dyDescent="0.2">
      <c r="A22" s="66" t="s">
        <v>427</v>
      </c>
      <c r="B22" s="67"/>
      <c r="C22" s="68" t="s">
        <v>414</v>
      </c>
      <c r="D22" s="59">
        <v>0.02</v>
      </c>
      <c r="E22" s="78">
        <v>28.41</v>
      </c>
      <c r="F22" s="57">
        <v>0.56999999999999995</v>
      </c>
    </row>
    <row r="23" spans="1:6" x14ac:dyDescent="0.2">
      <c r="A23" s="66" t="s">
        <v>428</v>
      </c>
      <c r="B23" s="67"/>
      <c r="C23" s="68" t="s">
        <v>414</v>
      </c>
      <c r="D23" s="59">
        <v>0.01</v>
      </c>
      <c r="E23" s="69">
        <v>6.12</v>
      </c>
      <c r="F23" s="57">
        <v>0.06</v>
      </c>
    </row>
    <row r="24" spans="1:6" x14ac:dyDescent="0.2">
      <c r="A24" s="66" t="s">
        <v>429</v>
      </c>
      <c r="B24" s="67"/>
      <c r="C24" s="68" t="s">
        <v>72</v>
      </c>
      <c r="D24" s="59">
        <v>0.06</v>
      </c>
      <c r="E24" s="69">
        <v>1.47</v>
      </c>
      <c r="F24" s="57">
        <v>0.09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0.71999999999999986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0.93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0.16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1.0900000000000001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1.0900000000000001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20:F20"/>
    <mergeCell ref="A21:B21"/>
    <mergeCell ref="A25:B25"/>
    <mergeCell ref="C31:D31"/>
    <mergeCell ref="A1:F1"/>
    <mergeCell ref="A26:F26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</v>
      </c>
      <c r="C3" s="43"/>
      <c r="D3" s="43"/>
      <c r="E3" s="43"/>
      <c r="F3" s="45"/>
    </row>
    <row r="4" spans="1:6" x14ac:dyDescent="0.2">
      <c r="A4" s="99" t="s">
        <v>28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1.18E-2</v>
      </c>
      <c r="F10" s="57">
        <v>0.76</v>
      </c>
    </row>
    <row r="11" spans="1:6" x14ac:dyDescent="0.2">
      <c r="A11" s="56" t="s">
        <v>336</v>
      </c>
      <c r="B11" s="57">
        <v>1</v>
      </c>
      <c r="C11" s="58">
        <v>38</v>
      </c>
      <c r="D11" s="59">
        <f>IF(ISNUMBER(B11),B11*C11,)</f>
        <v>38</v>
      </c>
      <c r="E11" s="60">
        <v>1.18E-2</v>
      </c>
      <c r="F11" s="57">
        <v>0.45</v>
      </c>
    </row>
    <row r="12" spans="1:6" x14ac:dyDescent="0.2">
      <c r="A12" s="56" t="s">
        <v>337</v>
      </c>
      <c r="B12" s="57">
        <v>1</v>
      </c>
      <c r="C12" s="58">
        <v>30</v>
      </c>
      <c r="D12" s="59">
        <f>IF(ISNUMBER(B12),B12*C12,)</f>
        <v>30</v>
      </c>
      <c r="E12" s="60">
        <v>1.18E-2</v>
      </c>
      <c r="F12" s="57">
        <v>0.35</v>
      </c>
    </row>
    <row r="13" spans="1:6" x14ac:dyDescent="0.2">
      <c r="A13" s="61" t="s">
        <v>306</v>
      </c>
      <c r="B13" s="61"/>
      <c r="C13" s="61"/>
      <c r="D13" s="62"/>
      <c r="E13" s="61"/>
      <c r="F13" s="63">
        <v>1.5699999999999998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1.18E-2</v>
      </c>
      <c r="F16" s="57">
        <v>0.05</v>
      </c>
    </row>
    <row r="17" spans="1:6" ht="24" x14ac:dyDescent="0.2">
      <c r="A17" s="56" t="s">
        <v>327</v>
      </c>
      <c r="B17" s="57">
        <v>1</v>
      </c>
      <c r="C17" s="58">
        <v>4.75</v>
      </c>
      <c r="D17" s="59">
        <f>IF(ISNUMBER(B17),B17*C17,)</f>
        <v>4.75</v>
      </c>
      <c r="E17" s="60">
        <v>1.18E-2</v>
      </c>
      <c r="F17" s="57">
        <v>0.06</v>
      </c>
    </row>
    <row r="18" spans="1:6" ht="24" x14ac:dyDescent="0.2">
      <c r="A18" s="56" t="s">
        <v>328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1.18E-2</v>
      </c>
      <c r="F18" s="57">
        <v>0.05</v>
      </c>
    </row>
    <row r="19" spans="1:6" x14ac:dyDescent="0.2">
      <c r="A19" s="56" t="s">
        <v>329</v>
      </c>
      <c r="B19" s="57">
        <v>1</v>
      </c>
      <c r="C19" s="58">
        <v>6.22</v>
      </c>
      <c r="D19" s="59">
        <f>IF(ISNUMBER(B19),B19*C19,)</f>
        <v>6.22</v>
      </c>
      <c r="E19" s="60">
        <v>1.18E-2</v>
      </c>
      <c r="F19" s="57">
        <v>7.0000000000000007E-2</v>
      </c>
    </row>
    <row r="20" spans="1:6" x14ac:dyDescent="0.2">
      <c r="A20" s="61" t="s">
        <v>312</v>
      </c>
      <c r="B20" s="61"/>
      <c r="C20" s="61"/>
      <c r="D20" s="62"/>
      <c r="E20" s="61"/>
      <c r="F20" s="63">
        <v>0.23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338</v>
      </c>
      <c r="B23" s="67"/>
      <c r="C23" s="68" t="s">
        <v>20</v>
      </c>
      <c r="D23" s="59">
        <v>1.25</v>
      </c>
      <c r="E23" s="78">
        <v>2.5499999999999998</v>
      </c>
      <c r="F23" s="57">
        <v>3.19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3.19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4.99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0.85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5.84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5.84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169</v>
      </c>
      <c r="C3" s="43"/>
      <c r="D3" s="43"/>
      <c r="E3" s="43"/>
      <c r="F3" s="45"/>
    </row>
    <row r="4" spans="1:6" x14ac:dyDescent="0.2">
      <c r="A4" s="99" t="s">
        <v>170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350</v>
      </c>
      <c r="B10" s="57">
        <v>1</v>
      </c>
      <c r="C10" s="58">
        <v>25</v>
      </c>
      <c r="D10" s="59">
        <f>IF(ISNUMBER(B10),B10*C10,)</f>
        <v>25</v>
      </c>
      <c r="E10" s="60">
        <v>7.7999999999999996E-3</v>
      </c>
      <c r="F10" s="57">
        <v>0.2</v>
      </c>
    </row>
    <row r="11" spans="1:6" x14ac:dyDescent="0.2">
      <c r="A11" s="56" t="s">
        <v>425</v>
      </c>
      <c r="B11" s="57">
        <v>1</v>
      </c>
      <c r="C11" s="58">
        <v>5.25</v>
      </c>
      <c r="D11" s="59">
        <f>IF(ISNUMBER(B11),B11*C11,)</f>
        <v>5.25</v>
      </c>
      <c r="E11" s="60">
        <v>7.7999999999999996E-3</v>
      </c>
      <c r="F11" s="57">
        <v>0.04</v>
      </c>
    </row>
    <row r="12" spans="1:6" x14ac:dyDescent="0.2">
      <c r="A12" s="61" t="s">
        <v>306</v>
      </c>
      <c r="B12" s="61"/>
      <c r="C12" s="61"/>
      <c r="D12" s="62"/>
      <c r="E12" s="61"/>
      <c r="F12" s="63">
        <v>0.25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2</v>
      </c>
      <c r="C15" s="58">
        <v>4.2300000000000004</v>
      </c>
      <c r="D15" s="59">
        <f>IF(ISNUMBER(B15),B15*C15,)</f>
        <v>8.4600000000000009</v>
      </c>
      <c r="E15" s="60">
        <v>7.7999999999999996E-3</v>
      </c>
      <c r="F15" s="57">
        <v>7.0000000000000007E-2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7.7999999999999996E-3</v>
      </c>
      <c r="F16" s="57">
        <v>0.04</v>
      </c>
    </row>
    <row r="17" spans="1:6" ht="24" x14ac:dyDescent="0.2">
      <c r="A17" s="56" t="s">
        <v>426</v>
      </c>
      <c r="B17" s="57">
        <v>1</v>
      </c>
      <c r="C17" s="58">
        <v>4.5199999999999996</v>
      </c>
      <c r="D17" s="59">
        <f>IF(ISNUMBER(B17),B17*C17,)</f>
        <v>4.5199999999999996</v>
      </c>
      <c r="E17" s="60">
        <v>7.7999999999999996E-3</v>
      </c>
      <c r="F17" s="57">
        <v>0.04</v>
      </c>
    </row>
    <row r="18" spans="1:6" ht="36" x14ac:dyDescent="0.2">
      <c r="A18" s="56" t="s">
        <v>353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7.7999999999999996E-3</v>
      </c>
      <c r="F18" s="57">
        <v>0.04</v>
      </c>
    </row>
    <row r="19" spans="1:6" x14ac:dyDescent="0.2">
      <c r="A19" s="61" t="s">
        <v>312</v>
      </c>
      <c r="B19" s="61"/>
      <c r="C19" s="61"/>
      <c r="D19" s="62"/>
      <c r="E19" s="61"/>
      <c r="F19" s="63">
        <v>0.19000000000000003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ht="24" x14ac:dyDescent="0.2">
      <c r="A22" s="66" t="s">
        <v>427</v>
      </c>
      <c r="B22" s="67"/>
      <c r="C22" s="68" t="s">
        <v>414</v>
      </c>
      <c r="D22" s="59">
        <v>0.03</v>
      </c>
      <c r="E22" s="78">
        <v>28.41</v>
      </c>
      <c r="F22" s="57">
        <v>0.85</v>
      </c>
    </row>
    <row r="23" spans="1:6" x14ac:dyDescent="0.2">
      <c r="A23" s="66" t="s">
        <v>428</v>
      </c>
      <c r="B23" s="67"/>
      <c r="C23" s="68" t="s">
        <v>414</v>
      </c>
      <c r="D23" s="59">
        <v>0.01</v>
      </c>
      <c r="E23" s="69">
        <v>6.12</v>
      </c>
      <c r="F23" s="57">
        <v>0.06</v>
      </c>
    </row>
    <row r="24" spans="1:6" x14ac:dyDescent="0.2">
      <c r="A24" s="66" t="s">
        <v>429</v>
      </c>
      <c r="B24" s="67"/>
      <c r="C24" s="68" t="s">
        <v>72</v>
      </c>
      <c r="D24" s="59">
        <v>0.09</v>
      </c>
      <c r="E24" s="69">
        <v>1.47</v>
      </c>
      <c r="F24" s="57">
        <v>0.13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1.04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1.48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0.25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1.73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1.73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20:F20"/>
    <mergeCell ref="A21:B21"/>
    <mergeCell ref="A25:B25"/>
    <mergeCell ref="C31:D31"/>
    <mergeCell ref="A1:F1"/>
    <mergeCell ref="A26:F26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172</v>
      </c>
      <c r="C3" s="43"/>
      <c r="D3" s="43"/>
      <c r="E3" s="43"/>
      <c r="F3" s="45"/>
    </row>
    <row r="4" spans="1:6" x14ac:dyDescent="0.2">
      <c r="A4" s="99" t="s">
        <v>173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7.0000000000000007E-2</v>
      </c>
    </row>
    <row r="10" spans="1:6" ht="24" x14ac:dyDescent="0.2">
      <c r="A10" s="56" t="s">
        <v>430</v>
      </c>
      <c r="B10" s="57">
        <v>1</v>
      </c>
      <c r="C10" s="58">
        <v>8</v>
      </c>
      <c r="D10" s="59">
        <f>IF(ISNUMBER(B10),B10*C10,)</f>
        <v>8</v>
      </c>
      <c r="E10" s="60">
        <v>0.1</v>
      </c>
      <c r="F10" s="57">
        <v>0.8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0.87000000000000011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0.1</v>
      </c>
      <c r="F14" s="57">
        <v>0.42</v>
      </c>
    </row>
    <row r="15" spans="1:6" ht="24" x14ac:dyDescent="0.2">
      <c r="A15" s="56" t="s">
        <v>363</v>
      </c>
      <c r="B15" s="57">
        <v>0.25</v>
      </c>
      <c r="C15" s="58">
        <v>4.75</v>
      </c>
      <c r="D15" s="59">
        <f>IF(ISNUMBER(B15),B15*C15,)</f>
        <v>1.1875</v>
      </c>
      <c r="E15" s="60">
        <v>0.1</v>
      </c>
      <c r="F15" s="57">
        <v>0.12</v>
      </c>
    </row>
    <row r="16" spans="1:6" x14ac:dyDescent="0.2">
      <c r="A16" s="56" t="s">
        <v>431</v>
      </c>
      <c r="B16" s="57">
        <v>1</v>
      </c>
      <c r="C16" s="58">
        <v>4.28</v>
      </c>
      <c r="D16" s="59">
        <f>IF(ISNUMBER(B16),B16*C16,)</f>
        <v>4.28</v>
      </c>
      <c r="E16" s="60">
        <v>0.1</v>
      </c>
      <c r="F16" s="57">
        <v>0.43</v>
      </c>
    </row>
    <row r="17" spans="1:6" ht="24" x14ac:dyDescent="0.2">
      <c r="A17" s="56" t="s">
        <v>432</v>
      </c>
      <c r="B17" s="57">
        <v>1</v>
      </c>
      <c r="C17" s="58">
        <v>4.28</v>
      </c>
      <c r="D17" s="59">
        <f>IF(ISNUMBER(B17),B17*C17,)</f>
        <v>4.28</v>
      </c>
      <c r="E17" s="60">
        <v>0.1</v>
      </c>
      <c r="F17" s="57">
        <v>0.43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1.4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433</v>
      </c>
      <c r="B21" s="67"/>
      <c r="C21" s="68" t="s">
        <v>434</v>
      </c>
      <c r="D21" s="59">
        <v>0.38</v>
      </c>
      <c r="E21" s="78">
        <v>1.68</v>
      </c>
      <c r="F21" s="57">
        <v>0.64</v>
      </c>
    </row>
    <row r="22" spans="1:6" ht="24" x14ac:dyDescent="0.2">
      <c r="A22" s="66" t="s">
        <v>435</v>
      </c>
      <c r="B22" s="67"/>
      <c r="C22" s="68" t="s">
        <v>108</v>
      </c>
      <c r="D22" s="59">
        <v>1</v>
      </c>
      <c r="E22" s="69">
        <v>2.9</v>
      </c>
      <c r="F22" s="57">
        <v>2.9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3.54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5.81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0.99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6.8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6.8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19:F19"/>
    <mergeCell ref="A20:B20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175</v>
      </c>
      <c r="C3" s="43"/>
      <c r="D3" s="43"/>
      <c r="E3" s="43"/>
      <c r="F3" s="45"/>
    </row>
    <row r="4" spans="1:6" x14ac:dyDescent="0.2">
      <c r="A4" s="99" t="s">
        <v>176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7.0000000000000007E-2</v>
      </c>
    </row>
    <row r="10" spans="1:6" ht="24" x14ac:dyDescent="0.2">
      <c r="A10" s="56" t="s">
        <v>430</v>
      </c>
      <c r="B10" s="57">
        <v>1</v>
      </c>
      <c r="C10" s="58">
        <v>8</v>
      </c>
      <c r="D10" s="59">
        <f>IF(ISNUMBER(B10),B10*C10,)</f>
        <v>8</v>
      </c>
      <c r="E10" s="60">
        <v>0.1</v>
      </c>
      <c r="F10" s="57">
        <v>0.8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0.87000000000000011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0.1</v>
      </c>
      <c r="F14" s="57">
        <v>0.42</v>
      </c>
    </row>
    <row r="15" spans="1:6" ht="24" x14ac:dyDescent="0.2">
      <c r="A15" s="56" t="s">
        <v>363</v>
      </c>
      <c r="B15" s="57">
        <v>0.25</v>
      </c>
      <c r="C15" s="58">
        <v>4.75</v>
      </c>
      <c r="D15" s="59">
        <f>IF(ISNUMBER(B15),B15*C15,)</f>
        <v>1.1875</v>
      </c>
      <c r="E15" s="60">
        <v>0.1</v>
      </c>
      <c r="F15" s="57">
        <v>0.12</v>
      </c>
    </row>
    <row r="16" spans="1:6" x14ac:dyDescent="0.2">
      <c r="A16" s="56" t="s">
        <v>431</v>
      </c>
      <c r="B16" s="57">
        <v>1</v>
      </c>
      <c r="C16" s="58">
        <v>4.28</v>
      </c>
      <c r="D16" s="59">
        <f>IF(ISNUMBER(B16),B16*C16,)</f>
        <v>4.28</v>
      </c>
      <c r="E16" s="60">
        <v>0.1</v>
      </c>
      <c r="F16" s="57">
        <v>0.43</v>
      </c>
    </row>
    <row r="17" spans="1:6" ht="24" x14ac:dyDescent="0.2">
      <c r="A17" s="56" t="s">
        <v>432</v>
      </c>
      <c r="B17" s="57">
        <v>1</v>
      </c>
      <c r="C17" s="58">
        <v>4.28</v>
      </c>
      <c r="D17" s="59">
        <f>IF(ISNUMBER(B17),B17*C17,)</f>
        <v>4.28</v>
      </c>
      <c r="E17" s="60">
        <v>0.1</v>
      </c>
      <c r="F17" s="57">
        <v>0.43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1.4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ht="24" x14ac:dyDescent="0.2">
      <c r="A21" s="66" t="s">
        <v>436</v>
      </c>
      <c r="B21" s="67"/>
      <c r="C21" s="68" t="s">
        <v>108</v>
      </c>
      <c r="D21" s="59">
        <v>1</v>
      </c>
      <c r="E21" s="78">
        <v>2.9</v>
      </c>
      <c r="F21" s="57">
        <v>2.9</v>
      </c>
    </row>
    <row r="22" spans="1:6" x14ac:dyDescent="0.2">
      <c r="A22" s="66" t="s">
        <v>433</v>
      </c>
      <c r="B22" s="67"/>
      <c r="C22" s="68" t="s">
        <v>434</v>
      </c>
      <c r="D22" s="59">
        <v>0.38</v>
      </c>
      <c r="E22" s="69">
        <v>1.68</v>
      </c>
      <c r="F22" s="57">
        <v>0.64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3.54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5.81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0.99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6.8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6.8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19:F19"/>
    <mergeCell ref="A20:B20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178</v>
      </c>
      <c r="C3" s="43"/>
      <c r="D3" s="43"/>
      <c r="E3" s="43"/>
      <c r="F3" s="45"/>
    </row>
    <row r="4" spans="1:6" x14ac:dyDescent="0.2">
      <c r="A4" s="99" t="s">
        <v>179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0.02</v>
      </c>
    </row>
    <row r="10" spans="1:6" x14ac:dyDescent="0.2">
      <c r="A10" s="56" t="s">
        <v>350</v>
      </c>
      <c r="B10" s="57">
        <v>1</v>
      </c>
      <c r="C10" s="58">
        <v>25</v>
      </c>
      <c r="D10" s="59">
        <f>IF(ISNUMBER(B10),B10*C10,)</f>
        <v>25</v>
      </c>
      <c r="E10" s="60">
        <v>0.01</v>
      </c>
      <c r="F10" s="57">
        <v>0.25</v>
      </c>
    </row>
    <row r="11" spans="1:6" x14ac:dyDescent="0.2">
      <c r="A11" s="56" t="s">
        <v>425</v>
      </c>
      <c r="B11" s="57">
        <v>1</v>
      </c>
      <c r="C11" s="58">
        <v>5.25</v>
      </c>
      <c r="D11" s="59">
        <f>IF(ISNUMBER(B11),B11*C11,)</f>
        <v>5.25</v>
      </c>
      <c r="E11" s="60">
        <v>0.01</v>
      </c>
      <c r="F11" s="57">
        <v>0.05</v>
      </c>
    </row>
    <row r="12" spans="1:6" x14ac:dyDescent="0.2">
      <c r="A12" s="61" t="s">
        <v>306</v>
      </c>
      <c r="B12" s="61"/>
      <c r="C12" s="61"/>
      <c r="D12" s="62"/>
      <c r="E12" s="61"/>
      <c r="F12" s="63">
        <v>0.32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4</v>
      </c>
      <c r="C15" s="58">
        <v>4.2300000000000004</v>
      </c>
      <c r="D15" s="59">
        <f>IF(ISNUMBER(B15),B15*C15,)</f>
        <v>16.920000000000002</v>
      </c>
      <c r="E15" s="60">
        <v>0.01</v>
      </c>
      <c r="F15" s="57">
        <v>0.17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0.01</v>
      </c>
      <c r="F16" s="57">
        <v>0.05</v>
      </c>
    </row>
    <row r="17" spans="1:6" ht="24" x14ac:dyDescent="0.2">
      <c r="A17" s="56" t="s">
        <v>426</v>
      </c>
      <c r="B17" s="57">
        <v>1</v>
      </c>
      <c r="C17" s="58">
        <v>4.5199999999999996</v>
      </c>
      <c r="D17" s="59">
        <f>IF(ISNUMBER(B17),B17*C17,)</f>
        <v>4.5199999999999996</v>
      </c>
      <c r="E17" s="60">
        <v>0.01</v>
      </c>
      <c r="F17" s="57">
        <v>0.05</v>
      </c>
    </row>
    <row r="18" spans="1:6" ht="36" x14ac:dyDescent="0.2">
      <c r="A18" s="56" t="s">
        <v>353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0.01</v>
      </c>
      <c r="F18" s="57">
        <v>0.05</v>
      </c>
    </row>
    <row r="19" spans="1:6" x14ac:dyDescent="0.2">
      <c r="A19" s="61" t="s">
        <v>312</v>
      </c>
      <c r="B19" s="61"/>
      <c r="C19" s="61"/>
      <c r="D19" s="62"/>
      <c r="E19" s="61"/>
      <c r="F19" s="63">
        <v>0.32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ht="24" x14ac:dyDescent="0.2">
      <c r="A22" s="66" t="s">
        <v>427</v>
      </c>
      <c r="B22" s="67"/>
      <c r="C22" s="68" t="s">
        <v>414</v>
      </c>
      <c r="D22" s="59">
        <v>0.125</v>
      </c>
      <c r="E22" s="78">
        <v>28.41</v>
      </c>
      <c r="F22" s="57">
        <v>3.55</v>
      </c>
    </row>
    <row r="23" spans="1:6" x14ac:dyDescent="0.2">
      <c r="A23" s="66" t="s">
        <v>428</v>
      </c>
      <c r="B23" s="67"/>
      <c r="C23" s="68" t="s">
        <v>414</v>
      </c>
      <c r="D23" s="59">
        <v>3.1E-2</v>
      </c>
      <c r="E23" s="69">
        <v>6.12</v>
      </c>
      <c r="F23" s="57">
        <v>0.19</v>
      </c>
    </row>
    <row r="24" spans="1:6" x14ac:dyDescent="0.2">
      <c r="A24" s="66" t="s">
        <v>429</v>
      </c>
      <c r="B24" s="67"/>
      <c r="C24" s="68" t="s">
        <v>72</v>
      </c>
      <c r="D24" s="59">
        <v>0.38</v>
      </c>
      <c r="E24" s="69">
        <v>1.47</v>
      </c>
      <c r="F24" s="57">
        <v>0.56000000000000005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4.3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4.9400000000000004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0.84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5.78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5.78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20:F20"/>
    <mergeCell ref="A21:B21"/>
    <mergeCell ref="A25:B25"/>
    <mergeCell ref="C31:D31"/>
    <mergeCell ref="A1:F1"/>
    <mergeCell ref="A26:F26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F4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181</v>
      </c>
      <c r="C3" s="43"/>
      <c r="D3" s="43"/>
      <c r="E3" s="43"/>
      <c r="F3" s="45"/>
    </row>
    <row r="4" spans="1:6" x14ac:dyDescent="0.2">
      <c r="A4" s="99" t="s">
        <v>182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0.23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0.23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4</v>
      </c>
      <c r="C13" s="58">
        <v>4.2300000000000004</v>
      </c>
      <c r="D13" s="59">
        <f>IF(ISNUMBER(B13),B13*C13,)</f>
        <v>16.920000000000002</v>
      </c>
      <c r="E13" s="60">
        <v>0.13159999999999999</v>
      </c>
      <c r="F13" s="57">
        <v>2.23</v>
      </c>
    </row>
    <row r="14" spans="1:6" x14ac:dyDescent="0.2">
      <c r="A14" s="56" t="s">
        <v>364</v>
      </c>
      <c r="B14" s="57">
        <v>3</v>
      </c>
      <c r="C14" s="58">
        <v>4.28</v>
      </c>
      <c r="D14" s="59">
        <f>IF(ISNUMBER(B14),B14*C14,)</f>
        <v>12.84</v>
      </c>
      <c r="E14" s="60">
        <v>0.13159999999999999</v>
      </c>
      <c r="F14" s="57">
        <v>1.69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0.13159999999999999</v>
      </c>
      <c r="F15" s="57">
        <v>0.63</v>
      </c>
    </row>
    <row r="16" spans="1:6" x14ac:dyDescent="0.2">
      <c r="A16" s="61" t="s">
        <v>312</v>
      </c>
      <c r="B16" s="61"/>
      <c r="C16" s="61"/>
      <c r="D16" s="62"/>
      <c r="E16" s="61"/>
      <c r="F16" s="63">
        <v>4.55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437</v>
      </c>
      <c r="B19" s="67"/>
      <c r="C19" s="68" t="s">
        <v>438</v>
      </c>
      <c r="D19" s="59">
        <v>0.52</v>
      </c>
      <c r="E19" s="78">
        <v>88.58</v>
      </c>
      <c r="F19" s="57">
        <v>46.06</v>
      </c>
    </row>
    <row r="20" spans="1:6" ht="24" x14ac:dyDescent="0.2">
      <c r="A20" s="66" t="s">
        <v>439</v>
      </c>
      <c r="B20" s="67"/>
      <c r="C20" s="68" t="s">
        <v>438</v>
      </c>
      <c r="D20" s="59">
        <v>0.14000000000000001</v>
      </c>
      <c r="E20" s="69">
        <v>21.28</v>
      </c>
      <c r="F20" s="57">
        <v>2.98</v>
      </c>
    </row>
    <row r="21" spans="1:6" ht="24" x14ac:dyDescent="0.2">
      <c r="A21" s="66" t="s">
        <v>440</v>
      </c>
      <c r="B21" s="67"/>
      <c r="C21" s="68" t="s">
        <v>108</v>
      </c>
      <c r="D21" s="59">
        <v>0.28999999999999998</v>
      </c>
      <c r="E21" s="69">
        <v>46.72</v>
      </c>
      <c r="F21" s="57">
        <v>13.55</v>
      </c>
    </row>
    <row r="22" spans="1:6" x14ac:dyDescent="0.2">
      <c r="A22" s="66" t="s">
        <v>441</v>
      </c>
      <c r="B22" s="67"/>
      <c r="C22" s="68" t="s">
        <v>438</v>
      </c>
      <c r="D22" s="59">
        <v>4.8</v>
      </c>
      <c r="E22" s="69">
        <v>1.22</v>
      </c>
      <c r="F22" s="57">
        <v>5.86</v>
      </c>
    </row>
    <row r="23" spans="1:6" x14ac:dyDescent="0.2">
      <c r="A23" s="66" t="s">
        <v>442</v>
      </c>
      <c r="B23" s="67"/>
      <c r="C23" s="68" t="s">
        <v>443</v>
      </c>
      <c r="D23" s="59">
        <v>0.01</v>
      </c>
      <c r="E23" s="69">
        <v>26.59</v>
      </c>
      <c r="F23" s="57">
        <v>0.27</v>
      </c>
    </row>
    <row r="24" spans="1:6" ht="24" x14ac:dyDescent="0.2">
      <c r="A24" s="66" t="s">
        <v>427</v>
      </c>
      <c r="B24" s="67"/>
      <c r="C24" s="68" t="s">
        <v>414</v>
      </c>
      <c r="D24" s="59">
        <v>0.04</v>
      </c>
      <c r="E24" s="69">
        <v>28.41</v>
      </c>
      <c r="F24" s="57">
        <v>1.1399999999999999</v>
      </c>
    </row>
    <row r="25" spans="1:6" x14ac:dyDescent="0.2">
      <c r="A25" s="66" t="s">
        <v>444</v>
      </c>
      <c r="B25" s="67"/>
      <c r="C25" s="68" t="s">
        <v>341</v>
      </c>
      <c r="D25" s="59">
        <v>13</v>
      </c>
      <c r="E25" s="69">
        <v>0.18</v>
      </c>
      <c r="F25" s="57">
        <v>2.34</v>
      </c>
    </row>
    <row r="26" spans="1:6" x14ac:dyDescent="0.2">
      <c r="A26" s="66" t="s">
        <v>377</v>
      </c>
      <c r="B26" s="67"/>
      <c r="C26" s="68" t="s">
        <v>20</v>
      </c>
      <c r="D26" s="59">
        <v>0.03</v>
      </c>
      <c r="E26" s="69">
        <v>11.5</v>
      </c>
      <c r="F26" s="57">
        <v>0.35</v>
      </c>
    </row>
    <row r="27" spans="1:6" x14ac:dyDescent="0.2">
      <c r="A27" s="66" t="s">
        <v>445</v>
      </c>
      <c r="B27" s="67"/>
      <c r="C27" s="68" t="s">
        <v>20</v>
      </c>
      <c r="D27" s="59">
        <v>0.02</v>
      </c>
      <c r="E27" s="69">
        <v>13.25</v>
      </c>
      <c r="F27" s="57">
        <v>0.27</v>
      </c>
    </row>
    <row r="28" spans="1:6" x14ac:dyDescent="0.2">
      <c r="A28" s="102" t="s">
        <v>315</v>
      </c>
      <c r="B28" s="103"/>
      <c r="C28" s="61"/>
      <c r="D28" s="62"/>
      <c r="E28" s="61"/>
      <c r="F28" s="63">
        <v>72.819999999999993</v>
      </c>
    </row>
    <row r="29" spans="1:6" x14ac:dyDescent="0.2">
      <c r="A29" s="98" t="s">
        <v>316</v>
      </c>
      <c r="B29" s="98"/>
      <c r="C29" s="98"/>
      <c r="D29" s="98"/>
      <c r="E29" s="98"/>
      <c r="F29" s="98"/>
    </row>
    <row r="30" spans="1:6" x14ac:dyDescent="0.2">
      <c r="A30" s="100" t="s">
        <v>297</v>
      </c>
      <c r="B30" s="101"/>
      <c r="C30" s="54" t="s">
        <v>4</v>
      </c>
      <c r="D30" s="64" t="s">
        <v>5</v>
      </c>
      <c r="E30" s="52" t="s">
        <v>298</v>
      </c>
      <c r="F30" s="52" t="s">
        <v>301</v>
      </c>
    </row>
    <row r="31" spans="1:6" x14ac:dyDescent="0.2">
      <c r="A31" s="70"/>
      <c r="B31" s="71"/>
      <c r="C31" s="68"/>
      <c r="D31" s="72"/>
      <c r="E31" s="73"/>
      <c r="F31" s="57"/>
    </row>
    <row r="32" spans="1:6" x14ac:dyDescent="0.2">
      <c r="A32" s="109" t="s">
        <v>317</v>
      </c>
      <c r="B32" s="103"/>
      <c r="C32" s="61"/>
      <c r="D32" s="62"/>
      <c r="E32" s="61"/>
      <c r="F32" s="63">
        <v>0</v>
      </c>
    </row>
    <row r="33" spans="1:6" x14ac:dyDescent="0.2">
      <c r="A33" s="110"/>
      <c r="B33" s="111"/>
      <c r="C33" s="106" t="s">
        <v>318</v>
      </c>
      <c r="D33" s="107"/>
      <c r="E33" s="108"/>
      <c r="F33" s="57">
        <v>77.599999999999994</v>
      </c>
    </row>
    <row r="34" spans="1:6" ht="27.75" customHeight="1" x14ac:dyDescent="0.2">
      <c r="A34" s="112"/>
      <c r="B34" s="113"/>
      <c r="C34" s="104" t="s">
        <v>319</v>
      </c>
      <c r="D34" s="105"/>
      <c r="E34" s="74" t="s">
        <v>320</v>
      </c>
      <c r="F34" s="75">
        <v>13.19</v>
      </c>
    </row>
    <row r="35" spans="1:6" x14ac:dyDescent="0.2">
      <c r="A35" s="114"/>
      <c r="B35" s="115"/>
      <c r="C35" s="106"/>
      <c r="D35" s="107"/>
      <c r="E35" s="76"/>
      <c r="F35" s="75"/>
    </row>
    <row r="36" spans="1:6" x14ac:dyDescent="0.2">
      <c r="A36" s="116"/>
      <c r="B36" s="117"/>
      <c r="C36" s="106" t="s">
        <v>321</v>
      </c>
      <c r="D36" s="107"/>
      <c r="E36" s="108"/>
      <c r="F36" s="63">
        <v>90.789999999999992</v>
      </c>
    </row>
    <row r="37" spans="1:6" x14ac:dyDescent="0.2">
      <c r="A37" s="116"/>
      <c r="B37" s="117"/>
      <c r="C37" s="106" t="s">
        <v>322</v>
      </c>
      <c r="D37" s="107"/>
      <c r="E37" s="108"/>
      <c r="F37" s="63">
        <v>90.79</v>
      </c>
    </row>
    <row r="38" spans="1:6" x14ac:dyDescent="0.2">
      <c r="A38" s="77"/>
      <c r="B38" s="48"/>
      <c r="C38" s="48"/>
      <c r="D38" s="48"/>
      <c r="E38" s="48"/>
      <c r="F38" s="48"/>
    </row>
    <row r="39" spans="1:6" x14ac:dyDescent="0.2">
      <c r="A39" s="17" t="s">
        <v>323</v>
      </c>
      <c r="B39" s="48"/>
      <c r="C39" s="48"/>
      <c r="D39" s="48"/>
      <c r="E39" s="48"/>
      <c r="F39" s="48"/>
    </row>
    <row r="40" spans="1:6" x14ac:dyDescent="0.2">
      <c r="A40" s="77"/>
      <c r="B40" s="48"/>
      <c r="C40" s="48"/>
      <c r="D40" s="48"/>
      <c r="E40" s="48"/>
      <c r="F40" s="48"/>
    </row>
    <row r="41" spans="1:6" x14ac:dyDescent="0.2">
      <c r="A41" s="77"/>
      <c r="B41" s="48"/>
      <c r="C41" s="48"/>
      <c r="D41" s="48"/>
      <c r="E41" s="48"/>
      <c r="F4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7:E37"/>
    <mergeCell ref="C33:E33"/>
    <mergeCell ref="C36:E36"/>
    <mergeCell ref="C35:D35"/>
    <mergeCell ref="A32:B32"/>
    <mergeCell ref="A33:B33"/>
    <mergeCell ref="A34:B34"/>
    <mergeCell ref="A35:B35"/>
    <mergeCell ref="A36:B36"/>
    <mergeCell ref="A37:B37"/>
    <mergeCell ref="A30:B30"/>
    <mergeCell ref="A17:F17"/>
    <mergeCell ref="A18:B18"/>
    <mergeCell ref="A28:B28"/>
    <mergeCell ref="C34:D34"/>
    <mergeCell ref="A1:F1"/>
    <mergeCell ref="A29:F2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37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186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0.12</v>
      </c>
    </row>
    <row r="10" spans="1:6" x14ac:dyDescent="0.2">
      <c r="A10" s="56" t="s">
        <v>372</v>
      </c>
      <c r="B10" s="57">
        <v>1</v>
      </c>
      <c r="C10" s="58">
        <v>1.25</v>
      </c>
      <c r="D10" s="59">
        <f>IF(ISNUMBER(B10),B10*C10,)</f>
        <v>1.25</v>
      </c>
      <c r="E10" s="60">
        <v>0.25</v>
      </c>
      <c r="F10" s="57">
        <v>0.31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0.43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0.25</v>
      </c>
      <c r="F14" s="57">
        <v>2.12</v>
      </c>
    </row>
    <row r="15" spans="1:6" ht="24" x14ac:dyDescent="0.2">
      <c r="A15" s="56" t="s">
        <v>363</v>
      </c>
      <c r="B15" s="57">
        <v>0.2</v>
      </c>
      <c r="C15" s="58">
        <v>4.75</v>
      </c>
      <c r="D15" s="59">
        <f>IF(ISNUMBER(B15),B15*C15,)</f>
        <v>0.95000000000000007</v>
      </c>
      <c r="E15" s="60">
        <v>0.25</v>
      </c>
      <c r="F15" s="57">
        <v>0.24</v>
      </c>
    </row>
    <row r="16" spans="1:6" x14ac:dyDescent="0.2">
      <c r="A16" s="61" t="s">
        <v>312</v>
      </c>
      <c r="B16" s="61"/>
      <c r="C16" s="61"/>
      <c r="D16" s="62"/>
      <c r="E16" s="61"/>
      <c r="F16" s="63">
        <v>2.3600000000000003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x14ac:dyDescent="0.2">
      <c r="A19" s="66" t="s">
        <v>422</v>
      </c>
      <c r="B19" s="67"/>
      <c r="C19" s="68" t="s">
        <v>108</v>
      </c>
      <c r="D19" s="59">
        <v>1</v>
      </c>
      <c r="E19" s="78">
        <v>3</v>
      </c>
      <c r="F19" s="57">
        <v>3</v>
      </c>
    </row>
    <row r="20" spans="1:6" ht="24" x14ac:dyDescent="0.2">
      <c r="A20" s="66" t="s">
        <v>424</v>
      </c>
      <c r="B20" s="67"/>
      <c r="C20" s="68" t="s">
        <v>108</v>
      </c>
      <c r="D20" s="59">
        <v>0.33333299999999999</v>
      </c>
      <c r="E20" s="69">
        <v>14.53</v>
      </c>
      <c r="F20" s="57">
        <v>4.84</v>
      </c>
    </row>
    <row r="21" spans="1:6" ht="24" x14ac:dyDescent="0.2">
      <c r="A21" s="66" t="s">
        <v>446</v>
      </c>
      <c r="B21" s="67"/>
      <c r="C21" s="68" t="s">
        <v>443</v>
      </c>
      <c r="D21" s="59">
        <v>0.01</v>
      </c>
      <c r="E21" s="69">
        <v>19.45</v>
      </c>
      <c r="F21" s="57">
        <v>0.19</v>
      </c>
    </row>
    <row r="22" spans="1:6" ht="24" x14ac:dyDescent="0.2">
      <c r="A22" s="66" t="s">
        <v>447</v>
      </c>
      <c r="B22" s="67"/>
      <c r="C22" s="68" t="s">
        <v>108</v>
      </c>
      <c r="D22" s="59">
        <v>0.17</v>
      </c>
      <c r="E22" s="69">
        <v>33.99</v>
      </c>
      <c r="F22" s="57">
        <v>5.78</v>
      </c>
    </row>
    <row r="23" spans="1:6" x14ac:dyDescent="0.2">
      <c r="A23" s="66" t="s">
        <v>448</v>
      </c>
      <c r="B23" s="67"/>
      <c r="C23" s="68" t="s">
        <v>449</v>
      </c>
      <c r="D23" s="59">
        <v>0.01</v>
      </c>
      <c r="E23" s="69">
        <v>28.45</v>
      </c>
      <c r="F23" s="57">
        <v>0.28000000000000003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14.089999999999998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16.88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2.87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19.75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19.75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17:F17"/>
    <mergeCell ref="A18:B18"/>
    <mergeCell ref="A24:B24"/>
    <mergeCell ref="C30:D30"/>
    <mergeCell ref="A1:F1"/>
    <mergeCell ref="A25:F25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188</v>
      </c>
      <c r="C3" s="43"/>
      <c r="D3" s="43"/>
      <c r="E3" s="43"/>
      <c r="F3" s="45"/>
    </row>
    <row r="4" spans="1:6" x14ac:dyDescent="0.2">
      <c r="A4" s="99" t="s">
        <v>189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450</v>
      </c>
      <c r="B17" s="67"/>
      <c r="C17" s="68" t="s">
        <v>451</v>
      </c>
      <c r="D17" s="59">
        <v>1</v>
      </c>
      <c r="E17" s="78">
        <v>0.1</v>
      </c>
      <c r="F17" s="57">
        <v>0.1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0.1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0.1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0.02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0.12000000000000001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0.12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191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1.99</v>
      </c>
    </row>
    <row r="10" spans="1:6" x14ac:dyDescent="0.2">
      <c r="A10" s="61" t="s">
        <v>306</v>
      </c>
      <c r="B10" s="61"/>
      <c r="C10" s="61"/>
      <c r="D10" s="62"/>
      <c r="E10" s="61"/>
      <c r="F10" s="63">
        <v>1.99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3</v>
      </c>
      <c r="F13" s="57">
        <v>12.69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3</v>
      </c>
      <c r="F14" s="57">
        <v>14.25</v>
      </c>
    </row>
    <row r="15" spans="1:6" x14ac:dyDescent="0.2">
      <c r="A15" s="56" t="s">
        <v>395</v>
      </c>
      <c r="B15" s="57">
        <v>1</v>
      </c>
      <c r="C15" s="58">
        <v>4.28</v>
      </c>
      <c r="D15" s="59">
        <f>IF(ISNUMBER(B15),B15*C15,)</f>
        <v>4.28</v>
      </c>
      <c r="E15" s="60">
        <v>3</v>
      </c>
      <c r="F15" s="57">
        <v>12.84</v>
      </c>
    </row>
    <row r="16" spans="1:6" x14ac:dyDescent="0.2">
      <c r="A16" s="61" t="s">
        <v>312</v>
      </c>
      <c r="B16" s="61"/>
      <c r="C16" s="61"/>
      <c r="D16" s="62"/>
      <c r="E16" s="61"/>
      <c r="F16" s="63">
        <v>39.78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452</v>
      </c>
      <c r="B19" s="67"/>
      <c r="C19" s="68" t="s">
        <v>108</v>
      </c>
      <c r="D19" s="59">
        <v>1</v>
      </c>
      <c r="E19" s="78">
        <v>3.24</v>
      </c>
      <c r="F19" s="57">
        <v>3.24</v>
      </c>
    </row>
    <row r="20" spans="1:6" x14ac:dyDescent="0.2">
      <c r="A20" s="66" t="s">
        <v>453</v>
      </c>
      <c r="B20" s="67"/>
      <c r="C20" s="68" t="s">
        <v>108</v>
      </c>
      <c r="D20" s="59">
        <v>1.2</v>
      </c>
      <c r="E20" s="69">
        <v>1.88</v>
      </c>
      <c r="F20" s="57">
        <v>2.2599999999999998</v>
      </c>
    </row>
    <row r="21" spans="1:6" x14ac:dyDescent="0.2">
      <c r="A21" s="66" t="s">
        <v>454</v>
      </c>
      <c r="B21" s="67"/>
      <c r="C21" s="68" t="s">
        <v>108</v>
      </c>
      <c r="D21" s="59">
        <v>2.5</v>
      </c>
      <c r="E21" s="69">
        <v>4.95</v>
      </c>
      <c r="F21" s="57">
        <v>12.38</v>
      </c>
    </row>
    <row r="22" spans="1:6" ht="24" x14ac:dyDescent="0.2">
      <c r="A22" s="66" t="s">
        <v>455</v>
      </c>
      <c r="B22" s="67"/>
      <c r="C22" s="68" t="s">
        <v>79</v>
      </c>
      <c r="D22" s="59">
        <v>2.7</v>
      </c>
      <c r="E22" s="69">
        <v>1.54</v>
      </c>
      <c r="F22" s="57">
        <v>4.16</v>
      </c>
    </row>
    <row r="23" spans="1:6" ht="24" x14ac:dyDescent="0.2">
      <c r="A23" s="66" t="s">
        <v>456</v>
      </c>
      <c r="B23" s="67"/>
      <c r="C23" s="68" t="s">
        <v>108</v>
      </c>
      <c r="D23" s="59">
        <v>12</v>
      </c>
      <c r="E23" s="69">
        <v>4.3600000000000003</v>
      </c>
      <c r="F23" s="57">
        <v>52.32</v>
      </c>
    </row>
    <row r="24" spans="1:6" ht="24" x14ac:dyDescent="0.2">
      <c r="A24" s="66" t="s">
        <v>457</v>
      </c>
      <c r="B24" s="67"/>
      <c r="C24" s="68" t="s">
        <v>35</v>
      </c>
      <c r="D24" s="59">
        <v>0.9</v>
      </c>
      <c r="E24" s="69">
        <v>22.73</v>
      </c>
      <c r="F24" s="57">
        <v>20.46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94.82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136.59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23.22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159.81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159.81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17:F17"/>
    <mergeCell ref="A18:B18"/>
    <mergeCell ref="A25:B25"/>
    <mergeCell ref="C31:D31"/>
    <mergeCell ref="A1:F1"/>
    <mergeCell ref="A26:F26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193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2.65</v>
      </c>
    </row>
    <row r="10" spans="1:6" x14ac:dyDescent="0.2">
      <c r="A10" s="61" t="s">
        <v>306</v>
      </c>
      <c r="B10" s="61"/>
      <c r="C10" s="61"/>
      <c r="D10" s="62"/>
      <c r="E10" s="61"/>
      <c r="F10" s="63">
        <v>2.65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4</v>
      </c>
      <c r="F13" s="57">
        <v>16.920000000000002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4</v>
      </c>
      <c r="F14" s="57">
        <v>19</v>
      </c>
    </row>
    <row r="15" spans="1:6" x14ac:dyDescent="0.2">
      <c r="A15" s="56" t="s">
        <v>395</v>
      </c>
      <c r="B15" s="57">
        <v>1</v>
      </c>
      <c r="C15" s="58">
        <v>4.28</v>
      </c>
      <c r="D15" s="59">
        <f>IF(ISNUMBER(B15),B15*C15,)</f>
        <v>4.28</v>
      </c>
      <c r="E15" s="60">
        <v>4</v>
      </c>
      <c r="F15" s="57">
        <v>17.12</v>
      </c>
    </row>
    <row r="16" spans="1:6" x14ac:dyDescent="0.2">
      <c r="A16" s="61" t="s">
        <v>312</v>
      </c>
      <c r="B16" s="61"/>
      <c r="C16" s="61"/>
      <c r="D16" s="62"/>
      <c r="E16" s="61"/>
      <c r="F16" s="63">
        <v>53.040000000000006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452</v>
      </c>
      <c r="B19" s="67"/>
      <c r="C19" s="68" t="s">
        <v>108</v>
      </c>
      <c r="D19" s="59">
        <v>1.2</v>
      </c>
      <c r="E19" s="78">
        <v>3.24</v>
      </c>
      <c r="F19" s="57">
        <v>3.89</v>
      </c>
    </row>
    <row r="20" spans="1:6" ht="24" x14ac:dyDescent="0.2">
      <c r="A20" s="66" t="s">
        <v>455</v>
      </c>
      <c r="B20" s="67"/>
      <c r="C20" s="68" t="s">
        <v>79</v>
      </c>
      <c r="D20" s="59">
        <v>2.7</v>
      </c>
      <c r="E20" s="69">
        <v>1.54</v>
      </c>
      <c r="F20" s="57">
        <v>4.16</v>
      </c>
    </row>
    <row r="21" spans="1:6" ht="24" x14ac:dyDescent="0.2">
      <c r="A21" s="66" t="s">
        <v>456</v>
      </c>
      <c r="B21" s="67"/>
      <c r="C21" s="68" t="s">
        <v>108</v>
      </c>
      <c r="D21" s="59">
        <v>12</v>
      </c>
      <c r="E21" s="69">
        <v>4.3600000000000003</v>
      </c>
      <c r="F21" s="57">
        <v>52.32</v>
      </c>
    </row>
    <row r="22" spans="1:6" ht="24" x14ac:dyDescent="0.2">
      <c r="A22" s="66" t="s">
        <v>457</v>
      </c>
      <c r="B22" s="67"/>
      <c r="C22" s="68" t="s">
        <v>35</v>
      </c>
      <c r="D22" s="59">
        <v>0.96</v>
      </c>
      <c r="E22" s="69">
        <v>22.73</v>
      </c>
      <c r="F22" s="57">
        <v>21.82</v>
      </c>
    </row>
    <row r="23" spans="1:6" x14ac:dyDescent="0.2">
      <c r="A23" s="66" t="s">
        <v>454</v>
      </c>
      <c r="B23" s="67"/>
      <c r="C23" s="68" t="s">
        <v>108</v>
      </c>
      <c r="D23" s="59">
        <v>3</v>
      </c>
      <c r="E23" s="69">
        <v>4.95</v>
      </c>
      <c r="F23" s="57">
        <v>14.85</v>
      </c>
    </row>
    <row r="24" spans="1:6" x14ac:dyDescent="0.2">
      <c r="A24" s="66" t="s">
        <v>453</v>
      </c>
      <c r="B24" s="67"/>
      <c r="C24" s="68" t="s">
        <v>108</v>
      </c>
      <c r="D24" s="59">
        <v>1.5</v>
      </c>
      <c r="E24" s="69">
        <v>1.88</v>
      </c>
      <c r="F24" s="57">
        <v>2.82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99.859999999999985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155.55000000000001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26.44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181.99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181.99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17:F17"/>
    <mergeCell ref="A18:B18"/>
    <mergeCell ref="A25:B25"/>
    <mergeCell ref="C31:D31"/>
    <mergeCell ref="A1:F1"/>
    <mergeCell ref="A26:F26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195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2.65</v>
      </c>
    </row>
    <row r="10" spans="1:6" x14ac:dyDescent="0.2">
      <c r="A10" s="61" t="s">
        <v>306</v>
      </c>
      <c r="B10" s="61"/>
      <c r="C10" s="61"/>
      <c r="D10" s="62"/>
      <c r="E10" s="61"/>
      <c r="F10" s="63">
        <v>2.65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4</v>
      </c>
      <c r="F13" s="57">
        <v>16.920000000000002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4</v>
      </c>
      <c r="F14" s="57">
        <v>19</v>
      </c>
    </row>
    <row r="15" spans="1:6" x14ac:dyDescent="0.2">
      <c r="A15" s="56" t="s">
        <v>395</v>
      </c>
      <c r="B15" s="57">
        <v>1</v>
      </c>
      <c r="C15" s="58">
        <v>4.28</v>
      </c>
      <c r="D15" s="59">
        <f>IF(ISNUMBER(B15),B15*C15,)</f>
        <v>4.28</v>
      </c>
      <c r="E15" s="60">
        <v>4</v>
      </c>
      <c r="F15" s="57">
        <v>17.12</v>
      </c>
    </row>
    <row r="16" spans="1:6" x14ac:dyDescent="0.2">
      <c r="A16" s="61" t="s">
        <v>312</v>
      </c>
      <c r="B16" s="61"/>
      <c r="C16" s="61"/>
      <c r="D16" s="62"/>
      <c r="E16" s="61"/>
      <c r="F16" s="63">
        <v>53.040000000000006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452</v>
      </c>
      <c r="B19" s="67"/>
      <c r="C19" s="68" t="s">
        <v>108</v>
      </c>
      <c r="D19" s="59">
        <v>2</v>
      </c>
      <c r="E19" s="78">
        <v>3.24</v>
      </c>
      <c r="F19" s="57">
        <v>6.48</v>
      </c>
    </row>
    <row r="20" spans="1:6" ht="24" x14ac:dyDescent="0.2">
      <c r="A20" s="66" t="s">
        <v>455</v>
      </c>
      <c r="B20" s="67"/>
      <c r="C20" s="68" t="s">
        <v>79</v>
      </c>
      <c r="D20" s="59">
        <v>2.7</v>
      </c>
      <c r="E20" s="69">
        <v>1.54</v>
      </c>
      <c r="F20" s="57">
        <v>4.16</v>
      </c>
    </row>
    <row r="21" spans="1:6" ht="24" x14ac:dyDescent="0.2">
      <c r="A21" s="66" t="s">
        <v>456</v>
      </c>
      <c r="B21" s="67"/>
      <c r="C21" s="68" t="s">
        <v>108</v>
      </c>
      <c r="D21" s="59">
        <v>12</v>
      </c>
      <c r="E21" s="69">
        <v>4.3600000000000003</v>
      </c>
      <c r="F21" s="57">
        <v>52.32</v>
      </c>
    </row>
    <row r="22" spans="1:6" ht="24" x14ac:dyDescent="0.2">
      <c r="A22" s="66" t="s">
        <v>457</v>
      </c>
      <c r="B22" s="67"/>
      <c r="C22" s="68" t="s">
        <v>35</v>
      </c>
      <c r="D22" s="59">
        <v>1.5</v>
      </c>
      <c r="E22" s="69">
        <v>22.73</v>
      </c>
      <c r="F22" s="57">
        <v>34.1</v>
      </c>
    </row>
    <row r="23" spans="1:6" x14ac:dyDescent="0.2">
      <c r="A23" s="66" t="s">
        <v>454</v>
      </c>
      <c r="B23" s="67"/>
      <c r="C23" s="68" t="s">
        <v>108</v>
      </c>
      <c r="D23" s="59">
        <v>3</v>
      </c>
      <c r="E23" s="69">
        <v>4.95</v>
      </c>
      <c r="F23" s="57">
        <v>14.85</v>
      </c>
    </row>
    <row r="24" spans="1:6" x14ac:dyDescent="0.2">
      <c r="A24" s="66" t="s">
        <v>453</v>
      </c>
      <c r="B24" s="67"/>
      <c r="C24" s="68" t="s">
        <v>108</v>
      </c>
      <c r="D24" s="59">
        <v>2</v>
      </c>
      <c r="E24" s="69">
        <v>1.88</v>
      </c>
      <c r="F24" s="57">
        <v>3.76</v>
      </c>
    </row>
    <row r="25" spans="1:6" x14ac:dyDescent="0.2">
      <c r="A25" s="102" t="s">
        <v>315</v>
      </c>
      <c r="B25" s="103"/>
      <c r="C25" s="61"/>
      <c r="D25" s="62"/>
      <c r="E25" s="61"/>
      <c r="F25" s="63">
        <v>115.67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171.36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29.13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200.49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200.49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17:F17"/>
    <mergeCell ref="A18:B18"/>
    <mergeCell ref="A25:B25"/>
    <mergeCell ref="C31:D31"/>
    <mergeCell ref="A1:F1"/>
    <mergeCell ref="A26:F26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1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30</v>
      </c>
      <c r="C3" s="43"/>
      <c r="D3" s="43"/>
      <c r="E3" s="43"/>
      <c r="F3" s="45"/>
    </row>
    <row r="4" spans="1:6" x14ac:dyDescent="0.2">
      <c r="A4" s="99" t="s">
        <v>31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7.7999999999999996E-3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7.7999999999999996E-3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197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1</v>
      </c>
      <c r="F13" s="57">
        <v>4.2300000000000004</v>
      </c>
    </row>
    <row r="14" spans="1:6" x14ac:dyDescent="0.2">
      <c r="A14" s="61" t="s">
        <v>312</v>
      </c>
      <c r="B14" s="61"/>
      <c r="C14" s="61"/>
      <c r="D14" s="62"/>
      <c r="E14" s="61"/>
      <c r="F14" s="63">
        <v>4.2300000000000004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24" x14ac:dyDescent="0.2">
      <c r="A17" s="66" t="s">
        <v>458</v>
      </c>
      <c r="B17" s="67"/>
      <c r="C17" s="68" t="s">
        <v>108</v>
      </c>
      <c r="D17" s="59">
        <v>1</v>
      </c>
      <c r="E17" s="78">
        <v>78.77</v>
      </c>
      <c r="F17" s="57">
        <v>78.77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78.77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83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14.11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97.11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97.11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199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459</v>
      </c>
      <c r="B13" s="57">
        <v>1</v>
      </c>
      <c r="C13" s="58">
        <v>4.28</v>
      </c>
      <c r="D13" s="59">
        <f>IF(ISNUMBER(B13),B13*C13,)</f>
        <v>4.28</v>
      </c>
      <c r="E13" s="60">
        <v>1</v>
      </c>
      <c r="F13" s="57">
        <v>4.28</v>
      </c>
    </row>
    <row r="14" spans="1:6" x14ac:dyDescent="0.2">
      <c r="A14" s="61" t="s">
        <v>312</v>
      </c>
      <c r="B14" s="61"/>
      <c r="C14" s="61"/>
      <c r="D14" s="62"/>
      <c r="E14" s="61"/>
      <c r="F14" s="63">
        <v>4.28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24" x14ac:dyDescent="0.2">
      <c r="A17" s="66" t="s">
        <v>460</v>
      </c>
      <c r="B17" s="67"/>
      <c r="C17" s="68" t="s">
        <v>108</v>
      </c>
      <c r="D17" s="59">
        <v>1</v>
      </c>
      <c r="E17" s="78">
        <v>42.56</v>
      </c>
      <c r="F17" s="57">
        <v>42.56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42.56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46.84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7.96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54.800000000000004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54.8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201</v>
      </c>
      <c r="C3" s="43"/>
      <c r="D3" s="43"/>
      <c r="E3" s="43"/>
      <c r="F3" s="45"/>
    </row>
    <row r="4" spans="1:6" x14ac:dyDescent="0.2">
      <c r="A4" s="99" t="s">
        <v>202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24" x14ac:dyDescent="0.2">
      <c r="A17" s="66" t="s">
        <v>461</v>
      </c>
      <c r="B17" s="67"/>
      <c r="C17" s="68" t="s">
        <v>108</v>
      </c>
      <c r="D17" s="59">
        <v>1</v>
      </c>
      <c r="E17" s="78">
        <v>27.12</v>
      </c>
      <c r="F17" s="57">
        <v>27.12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27.12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27.12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4.6100000000000003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31.73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31.73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204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1</v>
      </c>
      <c r="F13" s="57">
        <v>4.2300000000000004</v>
      </c>
    </row>
    <row r="14" spans="1:6" x14ac:dyDescent="0.2">
      <c r="A14" s="61" t="s">
        <v>312</v>
      </c>
      <c r="B14" s="61"/>
      <c r="C14" s="61"/>
      <c r="D14" s="62"/>
      <c r="E14" s="61"/>
      <c r="F14" s="63">
        <v>4.2300000000000004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36" x14ac:dyDescent="0.2">
      <c r="A17" s="66" t="s">
        <v>462</v>
      </c>
      <c r="B17" s="67"/>
      <c r="C17" s="68" t="s">
        <v>108</v>
      </c>
      <c r="D17" s="59">
        <v>1</v>
      </c>
      <c r="E17" s="78">
        <v>38.01</v>
      </c>
      <c r="F17" s="57">
        <v>38.01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38.01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42.24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7.18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49.42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49.42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F32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206</v>
      </c>
      <c r="C3" s="43"/>
      <c r="D3" s="43"/>
      <c r="E3" s="43"/>
      <c r="F3" s="45"/>
    </row>
    <row r="4" spans="1:6" x14ac:dyDescent="0.2">
      <c r="A4" s="99" t="s">
        <v>207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0.25</v>
      </c>
      <c r="F13" s="57">
        <v>1.06</v>
      </c>
    </row>
    <row r="14" spans="1:6" x14ac:dyDescent="0.2">
      <c r="A14" s="61" t="s">
        <v>312</v>
      </c>
      <c r="B14" s="61"/>
      <c r="C14" s="61"/>
      <c r="D14" s="62"/>
      <c r="E14" s="61"/>
      <c r="F14" s="63">
        <v>1.06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24" x14ac:dyDescent="0.2">
      <c r="A17" s="66" t="s">
        <v>207</v>
      </c>
      <c r="B17" s="67"/>
      <c r="C17" s="68" t="s">
        <v>35</v>
      </c>
      <c r="D17" s="59">
        <v>1.02</v>
      </c>
      <c r="E17" s="78">
        <v>2.9</v>
      </c>
      <c r="F17" s="57">
        <v>2.96</v>
      </c>
    </row>
    <row r="18" spans="1:6" x14ac:dyDescent="0.2">
      <c r="A18" s="66" t="s">
        <v>463</v>
      </c>
      <c r="B18" s="67"/>
      <c r="C18" s="68" t="s">
        <v>108</v>
      </c>
      <c r="D18" s="59">
        <v>2</v>
      </c>
      <c r="E18" s="69">
        <v>0.25</v>
      </c>
      <c r="F18" s="57">
        <v>0.5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3.46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4.5199999999999996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0.77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5.2899999999999991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5.29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5:F15"/>
    <mergeCell ref="A16:B16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F39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209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0.68</v>
      </c>
    </row>
    <row r="10" spans="1:6" x14ac:dyDescent="0.2">
      <c r="A10" s="56" t="s">
        <v>372</v>
      </c>
      <c r="B10" s="57">
        <v>1</v>
      </c>
      <c r="C10" s="58">
        <v>1.25</v>
      </c>
      <c r="D10" s="59">
        <f>IF(ISNUMBER(B10),B10*C10,)</f>
        <v>1.25</v>
      </c>
      <c r="E10" s="60">
        <v>1.429</v>
      </c>
      <c r="F10" s="57">
        <v>1.79</v>
      </c>
    </row>
    <row r="11" spans="1:6" x14ac:dyDescent="0.2">
      <c r="A11" s="56" t="s">
        <v>409</v>
      </c>
      <c r="B11" s="57">
        <v>0.5</v>
      </c>
      <c r="C11" s="58">
        <v>2.2000000000000002</v>
      </c>
      <c r="D11" s="59">
        <f>IF(ISNUMBER(B11),B11*C11,)</f>
        <v>1.1000000000000001</v>
      </c>
      <c r="E11" s="60">
        <v>1.429</v>
      </c>
      <c r="F11" s="57">
        <v>1.57</v>
      </c>
    </row>
    <row r="12" spans="1:6" x14ac:dyDescent="0.2">
      <c r="A12" s="61" t="s">
        <v>306</v>
      </c>
      <c r="B12" s="61"/>
      <c r="C12" s="61"/>
      <c r="D12" s="62"/>
      <c r="E12" s="61"/>
      <c r="F12" s="63">
        <v>4.04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</v>
      </c>
      <c r="C15" s="58">
        <v>4.2300000000000004</v>
      </c>
      <c r="D15" s="59">
        <f>IF(ISNUMBER(B15),B15*C15,)</f>
        <v>4.2300000000000004</v>
      </c>
      <c r="E15" s="60">
        <v>1.429</v>
      </c>
      <c r="F15" s="57">
        <v>6.04</v>
      </c>
    </row>
    <row r="16" spans="1:6" ht="24" x14ac:dyDescent="0.2">
      <c r="A16" s="56" t="s">
        <v>363</v>
      </c>
      <c r="B16" s="57">
        <v>0.2</v>
      </c>
      <c r="C16" s="58">
        <v>4.75</v>
      </c>
      <c r="D16" s="59">
        <f>IF(ISNUMBER(B16),B16*C16,)</f>
        <v>0.95000000000000007</v>
      </c>
      <c r="E16" s="60">
        <v>1.429</v>
      </c>
      <c r="F16" s="57">
        <v>1.36</v>
      </c>
    </row>
    <row r="17" spans="1:6" ht="24" x14ac:dyDescent="0.2">
      <c r="A17" s="56" t="s">
        <v>384</v>
      </c>
      <c r="B17" s="57">
        <v>1</v>
      </c>
      <c r="C17" s="58">
        <v>4.28</v>
      </c>
      <c r="D17" s="59">
        <f>IF(ISNUMBER(B17),B17*C17,)</f>
        <v>4.28</v>
      </c>
      <c r="E17" s="60">
        <v>1.429</v>
      </c>
      <c r="F17" s="57">
        <v>6.12</v>
      </c>
    </row>
    <row r="18" spans="1:6" x14ac:dyDescent="0.2">
      <c r="A18" s="61" t="s">
        <v>312</v>
      </c>
      <c r="B18" s="61"/>
      <c r="C18" s="61"/>
      <c r="D18" s="62"/>
      <c r="E18" s="61"/>
      <c r="F18" s="63">
        <v>13.52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422</v>
      </c>
      <c r="B21" s="67"/>
      <c r="C21" s="68" t="s">
        <v>108</v>
      </c>
      <c r="D21" s="59">
        <v>3</v>
      </c>
      <c r="E21" s="78">
        <v>3</v>
      </c>
      <c r="F21" s="57">
        <v>9</v>
      </c>
    </row>
    <row r="22" spans="1:6" x14ac:dyDescent="0.2">
      <c r="A22" s="66" t="s">
        <v>418</v>
      </c>
      <c r="B22" s="67"/>
      <c r="C22" s="68" t="s">
        <v>35</v>
      </c>
      <c r="D22" s="59">
        <v>1.02</v>
      </c>
      <c r="E22" s="69">
        <v>45.21</v>
      </c>
      <c r="F22" s="57">
        <v>46.11</v>
      </c>
    </row>
    <row r="23" spans="1:6" ht="24" x14ac:dyDescent="0.2">
      <c r="A23" s="66" t="s">
        <v>446</v>
      </c>
      <c r="B23" s="67"/>
      <c r="C23" s="68" t="s">
        <v>443</v>
      </c>
      <c r="D23" s="59">
        <v>0.05</v>
      </c>
      <c r="E23" s="69">
        <v>19.45</v>
      </c>
      <c r="F23" s="57">
        <v>0.97</v>
      </c>
    </row>
    <row r="24" spans="1:6" x14ac:dyDescent="0.2">
      <c r="A24" s="66" t="s">
        <v>448</v>
      </c>
      <c r="B24" s="67"/>
      <c r="C24" s="68" t="s">
        <v>449</v>
      </c>
      <c r="D24" s="59">
        <v>0.05</v>
      </c>
      <c r="E24" s="69">
        <v>28.45</v>
      </c>
      <c r="F24" s="57">
        <v>1.42</v>
      </c>
    </row>
    <row r="25" spans="1:6" ht="24" x14ac:dyDescent="0.2">
      <c r="A25" s="66" t="s">
        <v>419</v>
      </c>
      <c r="B25" s="67"/>
      <c r="C25" s="68" t="s">
        <v>35</v>
      </c>
      <c r="D25" s="59">
        <v>1.5</v>
      </c>
      <c r="E25" s="69">
        <v>76.23</v>
      </c>
      <c r="F25" s="57">
        <v>114.35</v>
      </c>
    </row>
    <row r="26" spans="1:6" x14ac:dyDescent="0.2">
      <c r="A26" s="102" t="s">
        <v>315</v>
      </c>
      <c r="B26" s="103"/>
      <c r="C26" s="61"/>
      <c r="D26" s="62"/>
      <c r="E26" s="61"/>
      <c r="F26" s="63">
        <v>171.85</v>
      </c>
    </row>
    <row r="27" spans="1:6" x14ac:dyDescent="0.2">
      <c r="A27" s="98" t="s">
        <v>316</v>
      </c>
      <c r="B27" s="98"/>
      <c r="C27" s="98"/>
      <c r="D27" s="98"/>
      <c r="E27" s="98"/>
      <c r="F27" s="98"/>
    </row>
    <row r="28" spans="1:6" x14ac:dyDescent="0.2">
      <c r="A28" s="100" t="s">
        <v>297</v>
      </c>
      <c r="B28" s="101"/>
      <c r="C28" s="54" t="s">
        <v>4</v>
      </c>
      <c r="D28" s="64" t="s">
        <v>5</v>
      </c>
      <c r="E28" s="52" t="s">
        <v>298</v>
      </c>
      <c r="F28" s="52" t="s">
        <v>301</v>
      </c>
    </row>
    <row r="29" spans="1:6" x14ac:dyDescent="0.2">
      <c r="A29" s="70"/>
      <c r="B29" s="71"/>
      <c r="C29" s="68"/>
      <c r="D29" s="72"/>
      <c r="E29" s="73"/>
      <c r="F29" s="57"/>
    </row>
    <row r="30" spans="1:6" x14ac:dyDescent="0.2">
      <c r="A30" s="109" t="s">
        <v>317</v>
      </c>
      <c r="B30" s="103"/>
      <c r="C30" s="61"/>
      <c r="D30" s="62"/>
      <c r="E30" s="61"/>
      <c r="F30" s="63">
        <v>0</v>
      </c>
    </row>
    <row r="31" spans="1:6" x14ac:dyDescent="0.2">
      <c r="A31" s="110"/>
      <c r="B31" s="111"/>
      <c r="C31" s="106" t="s">
        <v>318</v>
      </c>
      <c r="D31" s="107"/>
      <c r="E31" s="108"/>
      <c r="F31" s="57">
        <v>189.41</v>
      </c>
    </row>
    <row r="32" spans="1:6" ht="27.75" customHeight="1" x14ac:dyDescent="0.2">
      <c r="A32" s="112"/>
      <c r="B32" s="113"/>
      <c r="C32" s="104" t="s">
        <v>319</v>
      </c>
      <c r="D32" s="105"/>
      <c r="E32" s="74" t="s">
        <v>320</v>
      </c>
      <c r="F32" s="75">
        <v>32.200000000000003</v>
      </c>
    </row>
    <row r="33" spans="1:6" x14ac:dyDescent="0.2">
      <c r="A33" s="114"/>
      <c r="B33" s="115"/>
      <c r="C33" s="106"/>
      <c r="D33" s="107"/>
      <c r="E33" s="76"/>
      <c r="F33" s="75"/>
    </row>
    <row r="34" spans="1:6" x14ac:dyDescent="0.2">
      <c r="A34" s="116"/>
      <c r="B34" s="117"/>
      <c r="C34" s="106" t="s">
        <v>321</v>
      </c>
      <c r="D34" s="107"/>
      <c r="E34" s="108"/>
      <c r="F34" s="63">
        <v>221.61</v>
      </c>
    </row>
    <row r="35" spans="1:6" x14ac:dyDescent="0.2">
      <c r="A35" s="116"/>
      <c r="B35" s="117"/>
      <c r="C35" s="106" t="s">
        <v>322</v>
      </c>
      <c r="D35" s="107"/>
      <c r="E35" s="108"/>
      <c r="F35" s="63">
        <v>221.61</v>
      </c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17" t="s">
        <v>323</v>
      </c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  <row r="39" spans="1:6" x14ac:dyDescent="0.2">
      <c r="A39" s="77"/>
      <c r="B39" s="48"/>
      <c r="C39" s="48"/>
      <c r="D39" s="48"/>
      <c r="E39" s="48"/>
      <c r="F39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5:E35"/>
    <mergeCell ref="C31:E31"/>
    <mergeCell ref="C34:E34"/>
    <mergeCell ref="C33:D33"/>
    <mergeCell ref="A30:B30"/>
    <mergeCell ref="A31:B31"/>
    <mergeCell ref="A32:B32"/>
    <mergeCell ref="A33:B33"/>
    <mergeCell ref="A34:B34"/>
    <mergeCell ref="A35:B35"/>
    <mergeCell ref="A28:B28"/>
    <mergeCell ref="A19:F19"/>
    <mergeCell ref="A20:B20"/>
    <mergeCell ref="A26:B26"/>
    <mergeCell ref="C32:D32"/>
    <mergeCell ref="A1:F1"/>
    <mergeCell ref="A27:F27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211</v>
      </c>
      <c r="C3" s="43"/>
      <c r="D3" s="43"/>
      <c r="E3" s="43"/>
      <c r="F3" s="45"/>
    </row>
    <row r="4" spans="1:6" x14ac:dyDescent="0.2">
      <c r="A4" s="99" t="s">
        <v>212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212</v>
      </c>
      <c r="B17" s="67"/>
      <c r="C17" s="68" t="s">
        <v>108</v>
      </c>
      <c r="D17" s="59">
        <v>1</v>
      </c>
      <c r="E17" s="78">
        <v>15.77</v>
      </c>
      <c r="F17" s="57">
        <v>15.77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15.77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15.77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2.68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18.45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18.45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F34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216</v>
      </c>
      <c r="C3" s="43"/>
      <c r="D3" s="43"/>
      <c r="E3" s="43"/>
      <c r="F3" s="45"/>
    </row>
    <row r="4" spans="1:6" x14ac:dyDescent="0.2">
      <c r="A4" s="99" t="s">
        <v>217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0.54</v>
      </c>
    </row>
    <row r="10" spans="1:6" x14ac:dyDescent="0.2">
      <c r="A10" s="56" t="s">
        <v>464</v>
      </c>
      <c r="B10" s="57">
        <v>1</v>
      </c>
      <c r="C10" s="58">
        <v>28.45</v>
      </c>
      <c r="D10" s="59">
        <f>IF(ISNUMBER(B10),B10*C10,)</f>
        <v>28.45</v>
      </c>
      <c r="E10" s="60">
        <v>0.3846</v>
      </c>
      <c r="F10" s="57">
        <v>10.94</v>
      </c>
    </row>
    <row r="11" spans="1:6" x14ac:dyDescent="0.2">
      <c r="A11" s="61" t="s">
        <v>306</v>
      </c>
      <c r="B11" s="61"/>
      <c r="C11" s="61"/>
      <c r="D11" s="62"/>
      <c r="E11" s="61"/>
      <c r="F11" s="63">
        <v>11.48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5</v>
      </c>
      <c r="C14" s="58">
        <v>4.2300000000000004</v>
      </c>
      <c r="D14" s="59">
        <f>IF(ISNUMBER(B14),B14*C14,)</f>
        <v>21.150000000000002</v>
      </c>
      <c r="E14" s="60">
        <v>0.3846</v>
      </c>
      <c r="F14" s="57">
        <v>8.1300000000000008</v>
      </c>
    </row>
    <row r="15" spans="1:6" ht="24" x14ac:dyDescent="0.2">
      <c r="A15" s="56" t="s">
        <v>363</v>
      </c>
      <c r="B15" s="57">
        <v>0.5</v>
      </c>
      <c r="C15" s="58">
        <v>4.75</v>
      </c>
      <c r="D15" s="59">
        <f>IF(ISNUMBER(B15),B15*C15,)</f>
        <v>2.375</v>
      </c>
      <c r="E15" s="60">
        <v>0.3846</v>
      </c>
      <c r="F15" s="57">
        <v>0.91</v>
      </c>
    </row>
    <row r="16" spans="1:6" ht="24" x14ac:dyDescent="0.2">
      <c r="A16" s="56" t="s">
        <v>426</v>
      </c>
      <c r="B16" s="57">
        <v>1</v>
      </c>
      <c r="C16" s="58">
        <v>4.5199999999999996</v>
      </c>
      <c r="D16" s="59">
        <f>IF(ISNUMBER(B16),B16*C16,)</f>
        <v>4.5199999999999996</v>
      </c>
      <c r="E16" s="60">
        <v>0.3846</v>
      </c>
      <c r="F16" s="57">
        <v>1.74</v>
      </c>
    </row>
    <row r="17" spans="1:6" x14ac:dyDescent="0.2">
      <c r="A17" s="61" t="s">
        <v>312</v>
      </c>
      <c r="B17" s="61"/>
      <c r="C17" s="61"/>
      <c r="D17" s="62"/>
      <c r="E17" s="61"/>
      <c r="F17" s="63">
        <v>10.780000000000001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/>
      <c r="B20" s="67"/>
      <c r="C20" s="68"/>
      <c r="D20" s="59"/>
      <c r="E20" s="69"/>
      <c r="F20" s="57"/>
    </row>
    <row r="21" spans="1:6" x14ac:dyDescent="0.2">
      <c r="A21" s="102" t="s">
        <v>315</v>
      </c>
      <c r="B21" s="103"/>
      <c r="C21" s="61"/>
      <c r="D21" s="62"/>
      <c r="E21" s="61"/>
      <c r="F21" s="63">
        <v>0</v>
      </c>
    </row>
    <row r="22" spans="1:6" x14ac:dyDescent="0.2">
      <c r="A22" s="98" t="s">
        <v>316</v>
      </c>
      <c r="B22" s="98"/>
      <c r="C22" s="98"/>
      <c r="D22" s="98"/>
      <c r="E22" s="98"/>
      <c r="F22" s="98"/>
    </row>
    <row r="23" spans="1:6" x14ac:dyDescent="0.2">
      <c r="A23" s="100" t="s">
        <v>297</v>
      </c>
      <c r="B23" s="101"/>
      <c r="C23" s="54" t="s">
        <v>4</v>
      </c>
      <c r="D23" s="64" t="s">
        <v>5</v>
      </c>
      <c r="E23" s="52" t="s">
        <v>298</v>
      </c>
      <c r="F23" s="52" t="s">
        <v>301</v>
      </c>
    </row>
    <row r="24" spans="1:6" x14ac:dyDescent="0.2">
      <c r="A24" s="70"/>
      <c r="B24" s="71"/>
      <c r="C24" s="68"/>
      <c r="D24" s="72"/>
      <c r="E24" s="73"/>
      <c r="F24" s="57"/>
    </row>
    <row r="25" spans="1:6" x14ac:dyDescent="0.2">
      <c r="A25" s="109" t="s">
        <v>317</v>
      </c>
      <c r="B25" s="103"/>
      <c r="C25" s="61"/>
      <c r="D25" s="62"/>
      <c r="E25" s="61"/>
      <c r="F25" s="63">
        <v>0</v>
      </c>
    </row>
    <row r="26" spans="1:6" x14ac:dyDescent="0.2">
      <c r="A26" s="110"/>
      <c r="B26" s="111"/>
      <c r="C26" s="106" t="s">
        <v>318</v>
      </c>
      <c r="D26" s="107"/>
      <c r="E26" s="108"/>
      <c r="F26" s="57">
        <v>22.26</v>
      </c>
    </row>
    <row r="27" spans="1:6" ht="27.75" customHeight="1" x14ac:dyDescent="0.2">
      <c r="A27" s="112"/>
      <c r="B27" s="113"/>
      <c r="C27" s="104" t="s">
        <v>319</v>
      </c>
      <c r="D27" s="105"/>
      <c r="E27" s="74" t="s">
        <v>320</v>
      </c>
      <c r="F27" s="75">
        <v>3.78</v>
      </c>
    </row>
    <row r="28" spans="1:6" x14ac:dyDescent="0.2">
      <c r="A28" s="114"/>
      <c r="B28" s="115"/>
      <c r="C28" s="106"/>
      <c r="D28" s="107"/>
      <c r="E28" s="76"/>
      <c r="F28" s="75"/>
    </row>
    <row r="29" spans="1:6" x14ac:dyDescent="0.2">
      <c r="A29" s="116"/>
      <c r="B29" s="117"/>
      <c r="C29" s="106" t="s">
        <v>321</v>
      </c>
      <c r="D29" s="107"/>
      <c r="E29" s="108"/>
      <c r="F29" s="63">
        <v>26.040000000000003</v>
      </c>
    </row>
    <row r="30" spans="1:6" x14ac:dyDescent="0.2">
      <c r="A30" s="116"/>
      <c r="B30" s="117"/>
      <c r="C30" s="106" t="s">
        <v>322</v>
      </c>
      <c r="D30" s="107"/>
      <c r="E30" s="108"/>
      <c r="F30" s="63">
        <v>26.04</v>
      </c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17" t="s">
        <v>323</v>
      </c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0:E30"/>
    <mergeCell ref="C26:E26"/>
    <mergeCell ref="C29:E29"/>
    <mergeCell ref="C28:D28"/>
    <mergeCell ref="A25:B25"/>
    <mergeCell ref="A26:B26"/>
    <mergeCell ref="A27:B27"/>
    <mergeCell ref="A28:B28"/>
    <mergeCell ref="A29:B29"/>
    <mergeCell ref="A30:B30"/>
    <mergeCell ref="A23:B23"/>
    <mergeCell ref="A18:F18"/>
    <mergeCell ref="A19:B19"/>
    <mergeCell ref="A21:B21"/>
    <mergeCell ref="C27:D27"/>
    <mergeCell ref="A1:F1"/>
    <mergeCell ref="A22:F22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219</v>
      </c>
      <c r="C3" s="43"/>
      <c r="D3" s="43"/>
      <c r="E3" s="43"/>
      <c r="F3" s="45"/>
    </row>
    <row r="4" spans="1:6" x14ac:dyDescent="0.2">
      <c r="A4" s="99" t="s">
        <v>220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1.3</v>
      </c>
    </row>
    <row r="10" spans="1:6" x14ac:dyDescent="0.2">
      <c r="A10" s="56" t="s">
        <v>465</v>
      </c>
      <c r="B10" s="57">
        <v>1</v>
      </c>
      <c r="C10" s="58">
        <v>94.63</v>
      </c>
      <c r="D10" s="59">
        <f>IF(ISNUMBER(B10),B10*C10,)</f>
        <v>94.63</v>
      </c>
      <c r="E10" s="60">
        <v>0.5</v>
      </c>
      <c r="F10" s="57">
        <v>47.32</v>
      </c>
    </row>
    <row r="11" spans="1:6" x14ac:dyDescent="0.2">
      <c r="A11" s="61" t="s">
        <v>306</v>
      </c>
      <c r="B11" s="61"/>
      <c r="C11" s="61"/>
      <c r="D11" s="62"/>
      <c r="E11" s="61"/>
      <c r="F11" s="63">
        <v>48.62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0.5</v>
      </c>
      <c r="F14" s="57">
        <v>2.14</v>
      </c>
    </row>
    <row r="15" spans="1:6" ht="36" x14ac:dyDescent="0.2">
      <c r="A15" s="56" t="s">
        <v>311</v>
      </c>
      <c r="B15" s="57">
        <v>7</v>
      </c>
      <c r="C15" s="58">
        <v>4.2300000000000004</v>
      </c>
      <c r="D15" s="59">
        <f>IF(ISNUMBER(B15),B15*C15,)</f>
        <v>29.610000000000003</v>
      </c>
      <c r="E15" s="60">
        <v>0.5</v>
      </c>
      <c r="F15" s="57">
        <v>14.81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0.5</v>
      </c>
      <c r="F16" s="57">
        <v>2.38</v>
      </c>
    </row>
    <row r="17" spans="1:6" x14ac:dyDescent="0.2">
      <c r="A17" s="56" t="s">
        <v>364</v>
      </c>
      <c r="B17" s="57">
        <v>2</v>
      </c>
      <c r="C17" s="58">
        <v>4.28</v>
      </c>
      <c r="D17" s="59">
        <f>IF(ISNUMBER(B17),B17*C17,)</f>
        <v>8.56</v>
      </c>
      <c r="E17" s="60">
        <v>0.5</v>
      </c>
      <c r="F17" s="57">
        <v>4.28</v>
      </c>
    </row>
    <row r="18" spans="1:6" ht="24" x14ac:dyDescent="0.2">
      <c r="A18" s="56" t="s">
        <v>331</v>
      </c>
      <c r="B18" s="57">
        <v>1</v>
      </c>
      <c r="C18" s="58">
        <v>4.75</v>
      </c>
      <c r="D18" s="59">
        <f>IF(ISNUMBER(B18),B18*C18,)</f>
        <v>4.75</v>
      </c>
      <c r="E18" s="60">
        <v>0.5</v>
      </c>
      <c r="F18" s="57">
        <v>2.38</v>
      </c>
    </row>
    <row r="19" spans="1:6" x14ac:dyDescent="0.2">
      <c r="A19" s="61" t="s">
        <v>312</v>
      </c>
      <c r="B19" s="61"/>
      <c r="C19" s="61"/>
      <c r="D19" s="62"/>
      <c r="E19" s="61"/>
      <c r="F19" s="63">
        <v>25.99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/>
      <c r="B22" s="67"/>
      <c r="C22" s="68"/>
      <c r="D22" s="59"/>
      <c r="E22" s="69"/>
      <c r="F22" s="57"/>
    </row>
    <row r="23" spans="1:6" x14ac:dyDescent="0.2">
      <c r="A23" s="102" t="s">
        <v>315</v>
      </c>
      <c r="B23" s="103"/>
      <c r="C23" s="61"/>
      <c r="D23" s="62"/>
      <c r="E23" s="61"/>
      <c r="F23" s="63">
        <v>0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74.61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12.68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87.289999999999992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87.29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222</v>
      </c>
      <c r="C3" s="43"/>
      <c r="D3" s="43"/>
      <c r="E3" s="43"/>
      <c r="F3" s="45"/>
    </row>
    <row r="4" spans="1:6" x14ac:dyDescent="0.2">
      <c r="A4" s="99" t="s">
        <v>223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0.85</v>
      </c>
    </row>
    <row r="10" spans="1:6" x14ac:dyDescent="0.2">
      <c r="A10" s="56" t="s">
        <v>407</v>
      </c>
      <c r="B10" s="57">
        <v>1</v>
      </c>
      <c r="C10" s="58">
        <v>70.97</v>
      </c>
      <c r="D10" s="59">
        <f>IF(ISNUMBER(B10),B10*C10,)</f>
        <v>70.97</v>
      </c>
      <c r="E10" s="60">
        <v>0.32890000000000003</v>
      </c>
      <c r="F10" s="57">
        <v>23.34</v>
      </c>
    </row>
    <row r="11" spans="1:6" x14ac:dyDescent="0.2">
      <c r="A11" s="61" t="s">
        <v>306</v>
      </c>
      <c r="B11" s="61"/>
      <c r="C11" s="61"/>
      <c r="D11" s="62"/>
      <c r="E11" s="61"/>
      <c r="F11" s="63">
        <v>24.19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0.32890000000000003</v>
      </c>
      <c r="F14" s="57">
        <v>1.41</v>
      </c>
    </row>
    <row r="15" spans="1:6" ht="36" x14ac:dyDescent="0.2">
      <c r="A15" s="56" t="s">
        <v>311</v>
      </c>
      <c r="B15" s="57">
        <v>7</v>
      </c>
      <c r="C15" s="58">
        <v>4.2300000000000004</v>
      </c>
      <c r="D15" s="59">
        <f>IF(ISNUMBER(B15),B15*C15,)</f>
        <v>29.610000000000003</v>
      </c>
      <c r="E15" s="60">
        <v>0.32890000000000003</v>
      </c>
      <c r="F15" s="57">
        <v>9.74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0.32890000000000003</v>
      </c>
      <c r="F16" s="57">
        <v>1.56</v>
      </c>
    </row>
    <row r="17" spans="1:6" x14ac:dyDescent="0.2">
      <c r="A17" s="56" t="s">
        <v>364</v>
      </c>
      <c r="B17" s="57">
        <v>2</v>
      </c>
      <c r="C17" s="58">
        <v>4.28</v>
      </c>
      <c r="D17" s="59">
        <f>IF(ISNUMBER(B17),B17*C17,)</f>
        <v>8.56</v>
      </c>
      <c r="E17" s="60">
        <v>0.32890000000000003</v>
      </c>
      <c r="F17" s="57">
        <v>2.82</v>
      </c>
    </row>
    <row r="18" spans="1:6" ht="24" x14ac:dyDescent="0.2">
      <c r="A18" s="56" t="s">
        <v>331</v>
      </c>
      <c r="B18" s="57">
        <v>1</v>
      </c>
      <c r="C18" s="58">
        <v>4.75</v>
      </c>
      <c r="D18" s="59">
        <f>IF(ISNUMBER(B18),B18*C18,)</f>
        <v>4.75</v>
      </c>
      <c r="E18" s="60">
        <v>0.32890000000000003</v>
      </c>
      <c r="F18" s="57">
        <v>1.56</v>
      </c>
    </row>
    <row r="19" spans="1:6" x14ac:dyDescent="0.2">
      <c r="A19" s="61" t="s">
        <v>312</v>
      </c>
      <c r="B19" s="61"/>
      <c r="C19" s="61"/>
      <c r="D19" s="62"/>
      <c r="E19" s="61"/>
      <c r="F19" s="63">
        <v>17.09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ht="24" x14ac:dyDescent="0.2">
      <c r="A22" s="66" t="s">
        <v>466</v>
      </c>
      <c r="B22" s="67"/>
      <c r="C22" s="68" t="s">
        <v>79</v>
      </c>
      <c r="D22" s="59">
        <v>1</v>
      </c>
      <c r="E22" s="78">
        <v>983.38</v>
      </c>
      <c r="F22" s="57">
        <v>983.38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983.38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1024.6600000000001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174.19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1198.8500000000001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1198.8499999999999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34</v>
      </c>
      <c r="B4" s="99"/>
      <c r="C4" s="99"/>
      <c r="D4" s="99"/>
      <c r="E4" s="46" t="s">
        <v>294</v>
      </c>
      <c r="F4" s="47" t="s">
        <v>35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337</v>
      </c>
      <c r="B9" s="57">
        <v>1</v>
      </c>
      <c r="C9" s="58">
        <v>30</v>
      </c>
      <c r="D9" s="59">
        <f>IF(ISNUMBER(B9),B9*C9,)</f>
        <v>30</v>
      </c>
      <c r="E9" s="60">
        <v>1.18E-2</v>
      </c>
      <c r="F9" s="57">
        <v>0.35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0.35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329</v>
      </c>
      <c r="B13" s="57">
        <v>1</v>
      </c>
      <c r="C13" s="58">
        <v>6.22</v>
      </c>
      <c r="D13" s="59">
        <f>IF(ISNUMBER(B13),B13*C13,)</f>
        <v>6.22</v>
      </c>
      <c r="E13" s="60">
        <v>1.18E-2</v>
      </c>
      <c r="F13" s="57">
        <v>7.0000000000000007E-2</v>
      </c>
    </row>
    <row r="14" spans="1:6" x14ac:dyDescent="0.2">
      <c r="A14" s="61" t="s">
        <v>312</v>
      </c>
      <c r="B14" s="61"/>
      <c r="C14" s="61"/>
      <c r="D14" s="62"/>
      <c r="E14" s="61"/>
      <c r="F14" s="63">
        <v>7.0000000000000007E-2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339</v>
      </c>
      <c r="B17" s="67"/>
      <c r="C17" s="68" t="s">
        <v>20</v>
      </c>
      <c r="D17" s="59">
        <v>1E-3</v>
      </c>
      <c r="E17" s="78">
        <v>1.24</v>
      </c>
      <c r="F17" s="57">
        <v>0</v>
      </c>
    </row>
    <row r="18" spans="1:6" ht="24" x14ac:dyDescent="0.2">
      <c r="A18" s="66" t="s">
        <v>340</v>
      </c>
      <c r="B18" s="67"/>
      <c r="C18" s="68" t="s">
        <v>341</v>
      </c>
      <c r="D18" s="59">
        <v>0.05</v>
      </c>
      <c r="E18" s="69">
        <v>24</v>
      </c>
      <c r="F18" s="57">
        <v>1.2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1.2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1.62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0.28000000000000003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1.9000000000000001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1.9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5:F15"/>
    <mergeCell ref="A16:B16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225</v>
      </c>
      <c r="C3" s="43"/>
      <c r="D3" s="43"/>
      <c r="E3" s="43"/>
      <c r="F3" s="45"/>
    </row>
    <row r="4" spans="1:6" x14ac:dyDescent="0.2">
      <c r="A4" s="99" t="s">
        <v>226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1.1399999999999999</v>
      </c>
    </row>
    <row r="10" spans="1:6" x14ac:dyDescent="0.2">
      <c r="A10" s="56" t="s">
        <v>467</v>
      </c>
      <c r="B10" s="57">
        <v>1</v>
      </c>
      <c r="C10" s="58">
        <v>76.25</v>
      </c>
      <c r="D10" s="59">
        <f>IF(ISNUMBER(B10),B10*C10,)</f>
        <v>76.25</v>
      </c>
      <c r="E10" s="60">
        <v>0.43859999999999999</v>
      </c>
      <c r="F10" s="57">
        <v>33.44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34.58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0.43859999999999999</v>
      </c>
      <c r="F14" s="57">
        <v>1.88</v>
      </c>
    </row>
    <row r="15" spans="1:6" ht="36" x14ac:dyDescent="0.2">
      <c r="A15" s="56" t="s">
        <v>311</v>
      </c>
      <c r="B15" s="57">
        <v>7</v>
      </c>
      <c r="C15" s="58">
        <v>4.2300000000000004</v>
      </c>
      <c r="D15" s="59">
        <f>IF(ISNUMBER(B15),B15*C15,)</f>
        <v>29.610000000000003</v>
      </c>
      <c r="E15" s="60">
        <v>0.43859999999999999</v>
      </c>
      <c r="F15" s="57">
        <v>12.99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0.43859999999999999</v>
      </c>
      <c r="F16" s="57">
        <v>2.08</v>
      </c>
    </row>
    <row r="17" spans="1:6" x14ac:dyDescent="0.2">
      <c r="A17" s="56" t="s">
        <v>364</v>
      </c>
      <c r="B17" s="57">
        <v>2</v>
      </c>
      <c r="C17" s="58">
        <v>4.28</v>
      </c>
      <c r="D17" s="59">
        <f>IF(ISNUMBER(B17),B17*C17,)</f>
        <v>8.56</v>
      </c>
      <c r="E17" s="60">
        <v>0.43859999999999999</v>
      </c>
      <c r="F17" s="57">
        <v>3.75</v>
      </c>
    </row>
    <row r="18" spans="1:6" ht="24" x14ac:dyDescent="0.2">
      <c r="A18" s="56" t="s">
        <v>385</v>
      </c>
      <c r="B18" s="57">
        <v>1</v>
      </c>
      <c r="C18" s="58">
        <v>4.75</v>
      </c>
      <c r="D18" s="59">
        <f>IF(ISNUMBER(B18),B18*C18,)</f>
        <v>4.75</v>
      </c>
      <c r="E18" s="60">
        <v>0.43859999999999999</v>
      </c>
      <c r="F18" s="57">
        <v>2.08</v>
      </c>
    </row>
    <row r="19" spans="1:6" x14ac:dyDescent="0.2">
      <c r="A19" s="61" t="s">
        <v>312</v>
      </c>
      <c r="B19" s="61"/>
      <c r="C19" s="61"/>
      <c r="D19" s="62"/>
      <c r="E19" s="61"/>
      <c r="F19" s="63">
        <v>22.78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ht="24" x14ac:dyDescent="0.2">
      <c r="A22" s="66" t="s">
        <v>468</v>
      </c>
      <c r="B22" s="67"/>
      <c r="C22" s="68" t="s">
        <v>79</v>
      </c>
      <c r="D22" s="59">
        <v>1</v>
      </c>
      <c r="E22" s="78">
        <v>1308.55</v>
      </c>
      <c r="F22" s="57">
        <v>1308.55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1308.55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1365.91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232.2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1598.1100000000001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1598.11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F35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228</v>
      </c>
      <c r="C3" s="43"/>
      <c r="D3" s="43"/>
      <c r="E3" s="43"/>
      <c r="F3" s="45"/>
    </row>
    <row r="4" spans="1:6" x14ac:dyDescent="0.2">
      <c r="A4" s="99" t="s">
        <v>229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0.03</v>
      </c>
    </row>
    <row r="10" spans="1:6" x14ac:dyDescent="0.2">
      <c r="A10" s="56" t="s">
        <v>407</v>
      </c>
      <c r="B10" s="57">
        <v>1</v>
      </c>
      <c r="C10" s="58">
        <v>70.97</v>
      </c>
      <c r="D10" s="59">
        <f>IF(ISNUMBER(B10),B10*C10,)</f>
        <v>70.97</v>
      </c>
      <c r="E10" s="60">
        <v>2.86E-2</v>
      </c>
      <c r="F10" s="57">
        <v>2.0299999999999998</v>
      </c>
    </row>
    <row r="11" spans="1:6" ht="24" x14ac:dyDescent="0.2">
      <c r="A11" s="56" t="s">
        <v>469</v>
      </c>
      <c r="B11" s="57">
        <v>1</v>
      </c>
      <c r="C11" s="58">
        <v>14.43</v>
      </c>
      <c r="D11" s="59">
        <f>IF(ISNUMBER(B11),B11*C11,)</f>
        <v>14.43</v>
      </c>
      <c r="E11" s="60">
        <v>2.86E-2</v>
      </c>
      <c r="F11" s="57">
        <v>0.41</v>
      </c>
    </row>
    <row r="12" spans="1:6" x14ac:dyDescent="0.2">
      <c r="A12" s="61" t="s">
        <v>306</v>
      </c>
      <c r="B12" s="61"/>
      <c r="C12" s="61"/>
      <c r="D12" s="62"/>
      <c r="E12" s="61"/>
      <c r="F12" s="63">
        <v>2.4699999999999998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24" x14ac:dyDescent="0.2">
      <c r="A15" s="56" t="s">
        <v>310</v>
      </c>
      <c r="B15" s="57">
        <v>1</v>
      </c>
      <c r="C15" s="58">
        <v>4.28</v>
      </c>
      <c r="D15" s="59">
        <f>IF(ISNUMBER(B15),B15*C15,)</f>
        <v>4.28</v>
      </c>
      <c r="E15" s="60">
        <v>2.86E-2</v>
      </c>
      <c r="F15" s="57">
        <v>0.12</v>
      </c>
    </row>
    <row r="16" spans="1:6" ht="36" x14ac:dyDescent="0.2">
      <c r="A16" s="56" t="s">
        <v>311</v>
      </c>
      <c r="B16" s="57">
        <v>2</v>
      </c>
      <c r="C16" s="58">
        <v>4.2300000000000004</v>
      </c>
      <c r="D16" s="59">
        <f>IF(ISNUMBER(B16),B16*C16,)</f>
        <v>8.4600000000000009</v>
      </c>
      <c r="E16" s="60">
        <v>2.86E-2</v>
      </c>
      <c r="F16" s="57">
        <v>0.24</v>
      </c>
    </row>
    <row r="17" spans="1:6" ht="24" x14ac:dyDescent="0.2">
      <c r="A17" s="56" t="s">
        <v>331</v>
      </c>
      <c r="B17" s="57">
        <v>1</v>
      </c>
      <c r="C17" s="58">
        <v>4.75</v>
      </c>
      <c r="D17" s="59">
        <f>IF(ISNUMBER(B17),B17*C17,)</f>
        <v>4.75</v>
      </c>
      <c r="E17" s="60">
        <v>2.86E-2</v>
      </c>
      <c r="F17" s="57">
        <v>0.14000000000000001</v>
      </c>
    </row>
    <row r="18" spans="1:6" x14ac:dyDescent="0.2">
      <c r="A18" s="61" t="s">
        <v>312</v>
      </c>
      <c r="B18" s="61"/>
      <c r="C18" s="61"/>
      <c r="D18" s="62"/>
      <c r="E18" s="61"/>
      <c r="F18" s="63">
        <v>0.5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470</v>
      </c>
      <c r="B21" s="67"/>
      <c r="C21" s="68" t="s">
        <v>20</v>
      </c>
      <c r="D21" s="59">
        <v>1.2</v>
      </c>
      <c r="E21" s="78">
        <v>2.5499999999999998</v>
      </c>
      <c r="F21" s="57">
        <v>3.06</v>
      </c>
    </row>
    <row r="22" spans="1:6" x14ac:dyDescent="0.2">
      <c r="A22" s="102" t="s">
        <v>315</v>
      </c>
      <c r="B22" s="103"/>
      <c r="C22" s="61"/>
      <c r="D22" s="62"/>
      <c r="E22" s="61"/>
      <c r="F22" s="63">
        <v>3.06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6.03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1.03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7.0600000000000005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7.06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F42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96</v>
      </c>
      <c r="C3" s="43"/>
      <c r="D3" s="43"/>
      <c r="E3" s="43"/>
      <c r="F3" s="45"/>
    </row>
    <row r="4" spans="1:6" x14ac:dyDescent="0.2">
      <c r="A4" s="99" t="s">
        <v>97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3.96</v>
      </c>
    </row>
    <row r="10" spans="1:6" x14ac:dyDescent="0.2">
      <c r="A10" s="56" t="s">
        <v>376</v>
      </c>
      <c r="B10" s="57">
        <v>1</v>
      </c>
      <c r="C10" s="58">
        <v>4.38</v>
      </c>
      <c r="D10" s="59">
        <f>IF(ISNUMBER(B10),B10*C10,)</f>
        <v>4.38</v>
      </c>
      <c r="E10" s="60">
        <v>1.0308999999999999</v>
      </c>
      <c r="F10" s="57">
        <v>4.5199999999999996</v>
      </c>
    </row>
    <row r="11" spans="1:6" x14ac:dyDescent="0.2">
      <c r="A11" s="56" t="s">
        <v>361</v>
      </c>
      <c r="B11" s="57">
        <v>2</v>
      </c>
      <c r="C11" s="58">
        <v>3.84</v>
      </c>
      <c r="D11" s="59">
        <f>IF(ISNUMBER(B11),B11*C11,)</f>
        <v>7.68</v>
      </c>
      <c r="E11" s="60">
        <v>1.0308999999999999</v>
      </c>
      <c r="F11" s="57">
        <v>7.92</v>
      </c>
    </row>
    <row r="12" spans="1:6" x14ac:dyDescent="0.2">
      <c r="A12" s="61" t="s">
        <v>306</v>
      </c>
      <c r="B12" s="61"/>
      <c r="C12" s="61"/>
      <c r="D12" s="62"/>
      <c r="E12" s="61"/>
      <c r="F12" s="63">
        <v>16.399999999999999</v>
      </c>
    </row>
    <row r="13" spans="1:6" x14ac:dyDescent="0.2">
      <c r="A13" s="98" t="s">
        <v>307</v>
      </c>
      <c r="B13" s="98"/>
      <c r="C13" s="98"/>
      <c r="D13" s="98"/>
      <c r="E13" s="98"/>
      <c r="F13" s="98"/>
    </row>
    <row r="14" spans="1:6" x14ac:dyDescent="0.2">
      <c r="A14" s="52" t="s">
        <v>297</v>
      </c>
      <c r="B14" s="52" t="s">
        <v>5</v>
      </c>
      <c r="C14" s="52" t="s">
        <v>308</v>
      </c>
      <c r="D14" s="64" t="s">
        <v>299</v>
      </c>
      <c r="E14" s="52" t="s">
        <v>300</v>
      </c>
      <c r="F14" s="52" t="s">
        <v>301</v>
      </c>
    </row>
    <row r="15" spans="1:6" ht="36" x14ac:dyDescent="0.2">
      <c r="A15" s="56" t="s">
        <v>311</v>
      </c>
      <c r="B15" s="57">
        <v>14</v>
      </c>
      <c r="C15" s="58">
        <v>4.2300000000000004</v>
      </c>
      <c r="D15" s="59">
        <f>IF(ISNUMBER(B15),B15*C15,)</f>
        <v>59.220000000000006</v>
      </c>
      <c r="E15" s="60">
        <v>1.0308999999999999</v>
      </c>
      <c r="F15" s="57">
        <v>61.05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1.0308999999999999</v>
      </c>
      <c r="F16" s="57">
        <v>4.9000000000000004</v>
      </c>
    </row>
    <row r="17" spans="1:6" x14ac:dyDescent="0.2">
      <c r="A17" s="56" t="s">
        <v>395</v>
      </c>
      <c r="B17" s="57">
        <v>1</v>
      </c>
      <c r="C17" s="58">
        <v>4.28</v>
      </c>
      <c r="D17" s="59">
        <f>IF(ISNUMBER(B17),B17*C17,)</f>
        <v>4.28</v>
      </c>
      <c r="E17" s="60">
        <v>1.0308999999999999</v>
      </c>
      <c r="F17" s="57">
        <v>4.41</v>
      </c>
    </row>
    <row r="18" spans="1:6" x14ac:dyDescent="0.2">
      <c r="A18" s="56" t="s">
        <v>364</v>
      </c>
      <c r="B18" s="57">
        <v>2</v>
      </c>
      <c r="C18" s="58">
        <v>4.28</v>
      </c>
      <c r="D18" s="59">
        <f>IF(ISNUMBER(B18),B18*C18,)</f>
        <v>8.56</v>
      </c>
      <c r="E18" s="60">
        <v>1.0308999999999999</v>
      </c>
      <c r="F18" s="57">
        <v>8.82</v>
      </c>
    </row>
    <row r="19" spans="1:6" x14ac:dyDescent="0.2">
      <c r="A19" s="61" t="s">
        <v>312</v>
      </c>
      <c r="B19" s="61"/>
      <c r="C19" s="61"/>
      <c r="D19" s="62"/>
      <c r="E19" s="61"/>
      <c r="F19" s="63">
        <v>79.180000000000007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370</v>
      </c>
      <c r="B22" s="67"/>
      <c r="C22" s="68" t="s">
        <v>371</v>
      </c>
      <c r="D22" s="59">
        <v>0.33</v>
      </c>
      <c r="E22" s="78">
        <v>46.02</v>
      </c>
      <c r="F22" s="57">
        <v>15.19</v>
      </c>
    </row>
    <row r="23" spans="1:6" x14ac:dyDescent="0.2">
      <c r="A23" s="66" t="s">
        <v>339</v>
      </c>
      <c r="B23" s="67"/>
      <c r="C23" s="68" t="s">
        <v>20</v>
      </c>
      <c r="D23" s="59">
        <v>0.28000000000000003</v>
      </c>
      <c r="E23" s="69">
        <v>1.24</v>
      </c>
      <c r="F23" s="57">
        <v>0.35</v>
      </c>
    </row>
    <row r="24" spans="1:6" ht="24" x14ac:dyDescent="0.2">
      <c r="A24" s="66" t="s">
        <v>396</v>
      </c>
      <c r="B24" s="67"/>
      <c r="C24" s="68" t="s">
        <v>341</v>
      </c>
      <c r="D24" s="59">
        <v>2.63</v>
      </c>
      <c r="E24" s="69">
        <v>2.4300000000000002</v>
      </c>
      <c r="F24" s="57">
        <v>6.39</v>
      </c>
    </row>
    <row r="25" spans="1:6" ht="36" x14ac:dyDescent="0.2">
      <c r="A25" s="66" t="s">
        <v>397</v>
      </c>
      <c r="B25" s="67"/>
      <c r="C25" s="68" t="s">
        <v>367</v>
      </c>
      <c r="D25" s="59">
        <v>0.6</v>
      </c>
      <c r="E25" s="69">
        <v>25.5</v>
      </c>
      <c r="F25" s="57">
        <v>15.3</v>
      </c>
    </row>
    <row r="26" spans="1:6" x14ac:dyDescent="0.2">
      <c r="A26" s="66" t="s">
        <v>377</v>
      </c>
      <c r="B26" s="67"/>
      <c r="C26" s="68" t="s">
        <v>20</v>
      </c>
      <c r="D26" s="59">
        <v>0.9</v>
      </c>
      <c r="E26" s="69">
        <v>11.5</v>
      </c>
      <c r="F26" s="57">
        <v>10.35</v>
      </c>
    </row>
    <row r="27" spans="1:6" x14ac:dyDescent="0.2">
      <c r="A27" s="66" t="s">
        <v>378</v>
      </c>
      <c r="B27" s="67"/>
      <c r="C27" s="68" t="s">
        <v>20</v>
      </c>
      <c r="D27" s="59">
        <v>0.6</v>
      </c>
      <c r="E27" s="69">
        <v>13.25</v>
      </c>
      <c r="F27" s="57">
        <v>7.95</v>
      </c>
    </row>
    <row r="28" spans="1:6" x14ac:dyDescent="0.2">
      <c r="A28" s="66" t="s">
        <v>379</v>
      </c>
      <c r="B28" s="67"/>
      <c r="C28" s="68" t="s">
        <v>72</v>
      </c>
      <c r="D28" s="59">
        <v>526</v>
      </c>
      <c r="E28" s="69">
        <v>0.18</v>
      </c>
      <c r="F28" s="57">
        <v>94.68</v>
      </c>
    </row>
    <row r="29" spans="1:6" x14ac:dyDescent="0.2">
      <c r="A29" s="102" t="s">
        <v>315</v>
      </c>
      <c r="B29" s="103"/>
      <c r="C29" s="61"/>
      <c r="D29" s="62"/>
      <c r="E29" s="61"/>
      <c r="F29" s="63">
        <v>150.21</v>
      </c>
    </row>
    <row r="30" spans="1:6" x14ac:dyDescent="0.2">
      <c r="A30" s="98" t="s">
        <v>316</v>
      </c>
      <c r="B30" s="98"/>
      <c r="C30" s="98"/>
      <c r="D30" s="98"/>
      <c r="E30" s="98"/>
      <c r="F30" s="98"/>
    </row>
    <row r="31" spans="1:6" x14ac:dyDescent="0.2">
      <c r="A31" s="100" t="s">
        <v>297</v>
      </c>
      <c r="B31" s="101"/>
      <c r="C31" s="54" t="s">
        <v>4</v>
      </c>
      <c r="D31" s="64" t="s">
        <v>5</v>
      </c>
      <c r="E31" s="52" t="s">
        <v>298</v>
      </c>
      <c r="F31" s="52" t="s">
        <v>301</v>
      </c>
    </row>
    <row r="32" spans="1:6" x14ac:dyDescent="0.2">
      <c r="A32" s="70"/>
      <c r="B32" s="71"/>
      <c r="C32" s="68"/>
      <c r="D32" s="72"/>
      <c r="E32" s="73"/>
      <c r="F32" s="57"/>
    </row>
    <row r="33" spans="1:6" x14ac:dyDescent="0.2">
      <c r="A33" s="109" t="s">
        <v>317</v>
      </c>
      <c r="B33" s="103"/>
      <c r="C33" s="61"/>
      <c r="D33" s="62"/>
      <c r="E33" s="61"/>
      <c r="F33" s="63">
        <v>0</v>
      </c>
    </row>
    <row r="34" spans="1:6" x14ac:dyDescent="0.2">
      <c r="A34" s="110"/>
      <c r="B34" s="111"/>
      <c r="C34" s="106" t="s">
        <v>318</v>
      </c>
      <c r="D34" s="107"/>
      <c r="E34" s="108"/>
      <c r="F34" s="57">
        <v>245.79</v>
      </c>
    </row>
    <row r="35" spans="1:6" ht="27.75" customHeight="1" x14ac:dyDescent="0.2">
      <c r="A35" s="112"/>
      <c r="B35" s="113"/>
      <c r="C35" s="104" t="s">
        <v>319</v>
      </c>
      <c r="D35" s="105"/>
      <c r="E35" s="74" t="s">
        <v>320</v>
      </c>
      <c r="F35" s="75">
        <v>41.78</v>
      </c>
    </row>
    <row r="36" spans="1:6" x14ac:dyDescent="0.2">
      <c r="A36" s="114"/>
      <c r="B36" s="115"/>
      <c r="C36" s="106"/>
      <c r="D36" s="107"/>
      <c r="E36" s="76"/>
      <c r="F36" s="75"/>
    </row>
    <row r="37" spans="1:6" x14ac:dyDescent="0.2">
      <c r="A37" s="116"/>
      <c r="B37" s="117"/>
      <c r="C37" s="106" t="s">
        <v>321</v>
      </c>
      <c r="D37" s="107"/>
      <c r="E37" s="108"/>
      <c r="F37" s="63">
        <v>287.57</v>
      </c>
    </row>
    <row r="38" spans="1:6" x14ac:dyDescent="0.2">
      <c r="A38" s="116"/>
      <c r="B38" s="117"/>
      <c r="C38" s="106" t="s">
        <v>322</v>
      </c>
      <c r="D38" s="107"/>
      <c r="E38" s="108"/>
      <c r="F38" s="63">
        <v>287.57</v>
      </c>
    </row>
    <row r="39" spans="1:6" x14ac:dyDescent="0.2">
      <c r="A39" s="77"/>
      <c r="B39" s="48"/>
      <c r="C39" s="48"/>
      <c r="D39" s="48"/>
      <c r="E39" s="48"/>
      <c r="F39" s="48"/>
    </row>
    <row r="40" spans="1:6" x14ac:dyDescent="0.2">
      <c r="A40" s="17" t="s">
        <v>323</v>
      </c>
      <c r="B40" s="48"/>
      <c r="C40" s="48"/>
      <c r="D40" s="48"/>
      <c r="E40" s="48"/>
      <c r="F40" s="48"/>
    </row>
    <row r="41" spans="1:6" x14ac:dyDescent="0.2">
      <c r="A41" s="77"/>
      <c r="B41" s="48"/>
      <c r="C41" s="48"/>
      <c r="D41" s="48"/>
      <c r="E41" s="48"/>
      <c r="F41" s="48"/>
    </row>
    <row r="42" spans="1:6" x14ac:dyDescent="0.2">
      <c r="A42" s="77"/>
      <c r="B42" s="48"/>
      <c r="C42" s="48"/>
      <c r="D42" s="48"/>
      <c r="E42" s="48"/>
      <c r="F4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8:E38"/>
    <mergeCell ref="C34:E34"/>
    <mergeCell ref="C37:E37"/>
    <mergeCell ref="C36:D36"/>
    <mergeCell ref="A33:B33"/>
    <mergeCell ref="A34:B34"/>
    <mergeCell ref="A35:B35"/>
    <mergeCell ref="A36:B36"/>
    <mergeCell ref="A37:B37"/>
    <mergeCell ref="A38:B38"/>
    <mergeCell ref="A31:B31"/>
    <mergeCell ref="A20:F20"/>
    <mergeCell ref="A21:B21"/>
    <mergeCell ref="A29:B29"/>
    <mergeCell ref="C35:D35"/>
    <mergeCell ref="A1:F1"/>
    <mergeCell ref="A30:F30"/>
    <mergeCell ref="A13:F13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F35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70</v>
      </c>
      <c r="C3" s="43"/>
      <c r="D3" s="43"/>
      <c r="E3" s="43"/>
      <c r="F3" s="45"/>
    </row>
    <row r="4" spans="1:6" x14ac:dyDescent="0.2">
      <c r="A4" s="99" t="s">
        <v>71</v>
      </c>
      <c r="B4" s="99"/>
      <c r="C4" s="99"/>
      <c r="D4" s="99"/>
      <c r="E4" s="46" t="s">
        <v>294</v>
      </c>
      <c r="F4" s="47" t="s">
        <v>72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0.04</v>
      </c>
    </row>
    <row r="10" spans="1:6" x14ac:dyDescent="0.2">
      <c r="A10" s="56" t="s">
        <v>372</v>
      </c>
      <c r="B10" s="57">
        <v>1</v>
      </c>
      <c r="C10" s="58">
        <v>1.25</v>
      </c>
      <c r="D10" s="59">
        <f>IF(ISNUMBER(B10),B10*C10,)</f>
        <v>1.25</v>
      </c>
      <c r="E10" s="60">
        <v>4.5900000000000003E-2</v>
      </c>
      <c r="F10" s="57">
        <v>0.06</v>
      </c>
    </row>
    <row r="11" spans="1:6" x14ac:dyDescent="0.2">
      <c r="A11" s="61" t="s">
        <v>306</v>
      </c>
      <c r="B11" s="61"/>
      <c r="C11" s="61"/>
      <c r="D11" s="62"/>
      <c r="E11" s="61"/>
      <c r="F11" s="63">
        <v>0.1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4.5900000000000003E-2</v>
      </c>
      <c r="F14" s="57">
        <v>0.39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4.5900000000000003E-2</v>
      </c>
      <c r="F15" s="57">
        <v>0.22</v>
      </c>
    </row>
    <row r="16" spans="1:6" x14ac:dyDescent="0.2">
      <c r="A16" s="56" t="s">
        <v>373</v>
      </c>
      <c r="B16" s="57">
        <v>1</v>
      </c>
      <c r="C16" s="58">
        <v>4.28</v>
      </c>
      <c r="D16" s="59">
        <f>IF(ISNUMBER(B16),B16*C16,)</f>
        <v>4.28</v>
      </c>
      <c r="E16" s="60">
        <v>4.5900000000000003E-2</v>
      </c>
      <c r="F16" s="57">
        <v>0.2</v>
      </c>
    </row>
    <row r="17" spans="1:6" x14ac:dyDescent="0.2">
      <c r="A17" s="61" t="s">
        <v>312</v>
      </c>
      <c r="B17" s="61"/>
      <c r="C17" s="61"/>
      <c r="D17" s="62"/>
      <c r="E17" s="61"/>
      <c r="F17" s="63">
        <v>0.81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 t="s">
        <v>374</v>
      </c>
      <c r="B20" s="67"/>
      <c r="C20" s="68" t="s">
        <v>72</v>
      </c>
      <c r="D20" s="59">
        <v>0.05</v>
      </c>
      <c r="E20" s="78">
        <v>1.1200000000000001</v>
      </c>
      <c r="F20" s="57">
        <v>0.06</v>
      </c>
    </row>
    <row r="21" spans="1:6" x14ac:dyDescent="0.2">
      <c r="A21" s="66" t="s">
        <v>375</v>
      </c>
      <c r="B21" s="67"/>
      <c r="C21" s="68" t="s">
        <v>341</v>
      </c>
      <c r="D21" s="59">
        <v>1.03</v>
      </c>
      <c r="E21" s="69">
        <v>1.34</v>
      </c>
      <c r="F21" s="57">
        <v>1.38</v>
      </c>
    </row>
    <row r="22" spans="1:6" x14ac:dyDescent="0.2">
      <c r="A22" s="102" t="s">
        <v>315</v>
      </c>
      <c r="B22" s="103"/>
      <c r="C22" s="61"/>
      <c r="D22" s="62"/>
      <c r="E22" s="61"/>
      <c r="F22" s="63">
        <v>1.44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2.35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0.4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2.75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2.75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8:F18"/>
    <mergeCell ref="A19:B19"/>
    <mergeCell ref="A22:B22"/>
    <mergeCell ref="C28:D28"/>
    <mergeCell ref="A1:F1"/>
    <mergeCell ref="A23:F23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F32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233</v>
      </c>
      <c r="B4" s="99"/>
      <c r="C4" s="99"/>
      <c r="D4" s="99"/>
      <c r="E4" s="46" t="s">
        <v>294</v>
      </c>
      <c r="F4" s="47" t="s">
        <v>79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0.09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0.09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24" x14ac:dyDescent="0.2">
      <c r="A13" s="56" t="s">
        <v>363</v>
      </c>
      <c r="B13" s="57">
        <v>1</v>
      </c>
      <c r="C13" s="58">
        <v>4.75</v>
      </c>
      <c r="D13" s="59">
        <f>IF(ISNUMBER(B13),B13*C13,)</f>
        <v>4.75</v>
      </c>
      <c r="E13" s="60">
        <v>0.2</v>
      </c>
      <c r="F13" s="57">
        <v>0.95</v>
      </c>
    </row>
    <row r="14" spans="1:6" ht="36" x14ac:dyDescent="0.2">
      <c r="A14" s="56" t="s">
        <v>311</v>
      </c>
      <c r="B14" s="57">
        <v>1</v>
      </c>
      <c r="C14" s="58">
        <v>4.2300000000000004</v>
      </c>
      <c r="D14" s="59">
        <f>IF(ISNUMBER(B14),B14*C14,)</f>
        <v>4.2300000000000004</v>
      </c>
      <c r="E14" s="60">
        <v>0.2</v>
      </c>
      <c r="F14" s="57">
        <v>0.85</v>
      </c>
    </row>
    <row r="15" spans="1:6" x14ac:dyDescent="0.2">
      <c r="A15" s="61" t="s">
        <v>312</v>
      </c>
      <c r="B15" s="61"/>
      <c r="C15" s="61"/>
      <c r="D15" s="62"/>
      <c r="E15" s="61"/>
      <c r="F15" s="63">
        <v>1.7999999999999998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x14ac:dyDescent="0.2">
      <c r="A18" s="66" t="s">
        <v>471</v>
      </c>
      <c r="B18" s="67"/>
      <c r="C18" s="68" t="s">
        <v>79</v>
      </c>
      <c r="D18" s="59">
        <v>1</v>
      </c>
      <c r="E18" s="78">
        <v>10.29</v>
      </c>
      <c r="F18" s="57">
        <v>10.29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10.29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12.18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2.0699999999999998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14.25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14.25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F36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130</v>
      </c>
      <c r="C3" s="43"/>
      <c r="D3" s="43"/>
      <c r="E3" s="43"/>
      <c r="F3" s="45"/>
    </row>
    <row r="4" spans="1:6" x14ac:dyDescent="0.2">
      <c r="A4" s="99" t="s">
        <v>131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0.15</v>
      </c>
    </row>
    <row r="10" spans="1:6" x14ac:dyDescent="0.2">
      <c r="A10" s="56" t="s">
        <v>407</v>
      </c>
      <c r="B10" s="57">
        <v>1</v>
      </c>
      <c r="C10" s="58">
        <v>70.97</v>
      </c>
      <c r="D10" s="59">
        <f>IF(ISNUMBER(B10),B10*C10,)</f>
        <v>70.97</v>
      </c>
      <c r="E10" s="60">
        <v>0.05</v>
      </c>
      <c r="F10" s="57">
        <v>3.55</v>
      </c>
    </row>
    <row r="11" spans="1:6" x14ac:dyDescent="0.2">
      <c r="A11" s="61" t="s">
        <v>306</v>
      </c>
      <c r="B11" s="61"/>
      <c r="C11" s="61"/>
      <c r="D11" s="62"/>
      <c r="E11" s="61"/>
      <c r="F11" s="63">
        <v>3.6999999999999997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24" x14ac:dyDescent="0.2">
      <c r="A14" s="56" t="s">
        <v>310</v>
      </c>
      <c r="B14" s="57">
        <v>1</v>
      </c>
      <c r="C14" s="58">
        <v>4.28</v>
      </c>
      <c r="D14" s="59">
        <f>IF(ISNUMBER(B14),B14*C14,)</f>
        <v>4.28</v>
      </c>
      <c r="E14" s="60">
        <v>0.05</v>
      </c>
      <c r="F14" s="57">
        <v>0.21</v>
      </c>
    </row>
    <row r="15" spans="1:6" ht="36" x14ac:dyDescent="0.2">
      <c r="A15" s="56" t="s">
        <v>311</v>
      </c>
      <c r="B15" s="57">
        <v>10</v>
      </c>
      <c r="C15" s="58">
        <v>4.2300000000000004</v>
      </c>
      <c r="D15" s="59">
        <f>IF(ISNUMBER(B15),B15*C15,)</f>
        <v>42.300000000000004</v>
      </c>
      <c r="E15" s="60">
        <v>0.05</v>
      </c>
      <c r="F15" s="57">
        <v>2.12</v>
      </c>
    </row>
    <row r="16" spans="1:6" ht="24" x14ac:dyDescent="0.2">
      <c r="A16" s="56" t="s">
        <v>363</v>
      </c>
      <c r="B16" s="57">
        <v>1</v>
      </c>
      <c r="C16" s="58">
        <v>4.75</v>
      </c>
      <c r="D16" s="59">
        <f>IF(ISNUMBER(B16),B16*C16,)</f>
        <v>4.75</v>
      </c>
      <c r="E16" s="60">
        <v>0.05</v>
      </c>
      <c r="F16" s="57">
        <v>0.24</v>
      </c>
    </row>
    <row r="17" spans="1:6" x14ac:dyDescent="0.2">
      <c r="A17" s="56" t="s">
        <v>364</v>
      </c>
      <c r="B17" s="57">
        <v>1</v>
      </c>
      <c r="C17" s="58">
        <v>4.28</v>
      </c>
      <c r="D17" s="59">
        <f>IF(ISNUMBER(B17),B17*C17,)</f>
        <v>4.28</v>
      </c>
      <c r="E17" s="60">
        <v>0.05</v>
      </c>
      <c r="F17" s="57">
        <v>0.21</v>
      </c>
    </row>
    <row r="18" spans="1:6" ht="24" x14ac:dyDescent="0.2">
      <c r="A18" s="56" t="s">
        <v>331</v>
      </c>
      <c r="B18" s="57">
        <v>1</v>
      </c>
      <c r="C18" s="58">
        <v>4.75</v>
      </c>
      <c r="D18" s="59">
        <f>IF(ISNUMBER(B18),B18*C18,)</f>
        <v>4.75</v>
      </c>
      <c r="E18" s="60">
        <v>0.05</v>
      </c>
      <c r="F18" s="57">
        <v>0.24</v>
      </c>
    </row>
    <row r="19" spans="1:6" x14ac:dyDescent="0.2">
      <c r="A19" s="61" t="s">
        <v>312</v>
      </c>
      <c r="B19" s="61"/>
      <c r="C19" s="61"/>
      <c r="D19" s="62"/>
      <c r="E19" s="61"/>
      <c r="F19" s="63">
        <v>3.0200000000000005</v>
      </c>
    </row>
    <row r="20" spans="1:6" x14ac:dyDescent="0.2">
      <c r="A20" s="98" t="s">
        <v>313</v>
      </c>
      <c r="B20" s="98"/>
      <c r="C20" s="98"/>
      <c r="D20" s="98"/>
      <c r="E20" s="98"/>
      <c r="F20" s="98"/>
    </row>
    <row r="21" spans="1:6" x14ac:dyDescent="0.2">
      <c r="A21" s="101" t="s">
        <v>297</v>
      </c>
      <c r="B21" s="101"/>
      <c r="C21" s="54" t="s">
        <v>4</v>
      </c>
      <c r="D21" s="65" t="s">
        <v>5</v>
      </c>
      <c r="E21" s="54" t="s">
        <v>314</v>
      </c>
      <c r="F21" s="54" t="s">
        <v>301</v>
      </c>
    </row>
    <row r="22" spans="1:6" x14ac:dyDescent="0.2">
      <c r="A22" s="66" t="s">
        <v>408</v>
      </c>
      <c r="B22" s="67"/>
      <c r="C22" s="68" t="s">
        <v>20</v>
      </c>
      <c r="D22" s="59">
        <v>1.03</v>
      </c>
      <c r="E22" s="78">
        <v>13.6</v>
      </c>
      <c r="F22" s="57">
        <v>14.01</v>
      </c>
    </row>
    <row r="23" spans="1:6" x14ac:dyDescent="0.2">
      <c r="A23" s="102" t="s">
        <v>315</v>
      </c>
      <c r="B23" s="103"/>
      <c r="C23" s="61"/>
      <c r="D23" s="62"/>
      <c r="E23" s="61"/>
      <c r="F23" s="63">
        <v>14.01</v>
      </c>
    </row>
    <row r="24" spans="1:6" x14ac:dyDescent="0.2">
      <c r="A24" s="98" t="s">
        <v>316</v>
      </c>
      <c r="B24" s="98"/>
      <c r="C24" s="98"/>
      <c r="D24" s="98"/>
      <c r="E24" s="98"/>
      <c r="F24" s="98"/>
    </row>
    <row r="25" spans="1:6" x14ac:dyDescent="0.2">
      <c r="A25" s="100" t="s">
        <v>297</v>
      </c>
      <c r="B25" s="101"/>
      <c r="C25" s="54" t="s">
        <v>4</v>
      </c>
      <c r="D25" s="64" t="s">
        <v>5</v>
      </c>
      <c r="E25" s="52" t="s">
        <v>298</v>
      </c>
      <c r="F25" s="52" t="s">
        <v>301</v>
      </c>
    </row>
    <row r="26" spans="1:6" x14ac:dyDescent="0.2">
      <c r="A26" s="70"/>
      <c r="B26" s="71"/>
      <c r="C26" s="68"/>
      <c r="D26" s="72"/>
      <c r="E26" s="73"/>
      <c r="F26" s="57"/>
    </row>
    <row r="27" spans="1:6" x14ac:dyDescent="0.2">
      <c r="A27" s="109" t="s">
        <v>317</v>
      </c>
      <c r="B27" s="103"/>
      <c r="C27" s="61"/>
      <c r="D27" s="62"/>
      <c r="E27" s="61"/>
      <c r="F27" s="63">
        <v>0</v>
      </c>
    </row>
    <row r="28" spans="1:6" x14ac:dyDescent="0.2">
      <c r="A28" s="110"/>
      <c r="B28" s="111"/>
      <c r="C28" s="106" t="s">
        <v>318</v>
      </c>
      <c r="D28" s="107"/>
      <c r="E28" s="108"/>
      <c r="F28" s="57">
        <v>20.73</v>
      </c>
    </row>
    <row r="29" spans="1:6" ht="27.75" customHeight="1" x14ac:dyDescent="0.2">
      <c r="A29" s="112"/>
      <c r="B29" s="113"/>
      <c r="C29" s="104" t="s">
        <v>319</v>
      </c>
      <c r="D29" s="105"/>
      <c r="E29" s="74" t="s">
        <v>320</v>
      </c>
      <c r="F29" s="75">
        <v>3.52</v>
      </c>
    </row>
    <row r="30" spans="1:6" x14ac:dyDescent="0.2">
      <c r="A30" s="114"/>
      <c r="B30" s="115"/>
      <c r="C30" s="106"/>
      <c r="D30" s="107"/>
      <c r="E30" s="76"/>
      <c r="F30" s="75"/>
    </row>
    <row r="31" spans="1:6" x14ac:dyDescent="0.2">
      <c r="A31" s="116"/>
      <c r="B31" s="117"/>
      <c r="C31" s="106" t="s">
        <v>321</v>
      </c>
      <c r="D31" s="107"/>
      <c r="E31" s="108"/>
      <c r="F31" s="63">
        <v>24.25</v>
      </c>
    </row>
    <row r="32" spans="1:6" x14ac:dyDescent="0.2">
      <c r="A32" s="116"/>
      <c r="B32" s="117"/>
      <c r="C32" s="106" t="s">
        <v>322</v>
      </c>
      <c r="D32" s="107"/>
      <c r="E32" s="108"/>
      <c r="F32" s="63">
        <v>24.25</v>
      </c>
    </row>
    <row r="33" spans="1:6" x14ac:dyDescent="0.2">
      <c r="A33" s="77"/>
      <c r="B33" s="48"/>
      <c r="C33" s="48"/>
      <c r="D33" s="48"/>
      <c r="E33" s="48"/>
      <c r="F33" s="48"/>
    </row>
    <row r="34" spans="1:6" x14ac:dyDescent="0.2">
      <c r="A34" s="17" t="s">
        <v>323</v>
      </c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2:E32"/>
    <mergeCell ref="C28:E28"/>
    <mergeCell ref="C31:E31"/>
    <mergeCell ref="C30:D30"/>
    <mergeCell ref="A27:B27"/>
    <mergeCell ref="A28:B28"/>
    <mergeCell ref="A29:B29"/>
    <mergeCell ref="A30:B30"/>
    <mergeCell ref="A31:B31"/>
    <mergeCell ref="A32:B32"/>
    <mergeCell ref="A25:B25"/>
    <mergeCell ref="A20:F20"/>
    <mergeCell ref="A21:B21"/>
    <mergeCell ref="A23:B23"/>
    <mergeCell ref="C29:D29"/>
    <mergeCell ref="A1:F1"/>
    <mergeCell ref="A24:F24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133</v>
      </c>
      <c r="C3" s="43"/>
      <c r="D3" s="43"/>
      <c r="E3" s="43"/>
      <c r="F3" s="45"/>
    </row>
    <row r="4" spans="1:6" x14ac:dyDescent="0.2">
      <c r="A4" s="99" t="s">
        <v>134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9.5999999999999992E-3</v>
      </c>
      <c r="F9" s="57">
        <v>0.28000000000000003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0.28000000000000003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9.5999999999999992E-3</v>
      </c>
      <c r="F13" s="57">
        <v>0.06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0.06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0.34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0.06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0.4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0.4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F37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74</v>
      </c>
      <c r="C3" s="43"/>
      <c r="D3" s="43"/>
      <c r="E3" s="43"/>
      <c r="F3" s="45"/>
    </row>
    <row r="4" spans="1:6" x14ac:dyDescent="0.2">
      <c r="A4" s="99" t="s">
        <v>75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1.61</v>
      </c>
    </row>
    <row r="10" spans="1:6" x14ac:dyDescent="0.2">
      <c r="A10" s="56" t="s">
        <v>376</v>
      </c>
      <c r="B10" s="57">
        <v>1</v>
      </c>
      <c r="C10" s="58">
        <v>4.38</v>
      </c>
      <c r="D10" s="59">
        <f>IF(ISNUMBER(B10),B10*C10,)</f>
        <v>4.38</v>
      </c>
      <c r="E10" s="60">
        <v>0.83330000000000004</v>
      </c>
      <c r="F10" s="57">
        <v>3.65</v>
      </c>
    </row>
    <row r="11" spans="1:6" x14ac:dyDescent="0.2">
      <c r="A11" s="61" t="s">
        <v>306</v>
      </c>
      <c r="B11" s="61"/>
      <c r="C11" s="61"/>
      <c r="D11" s="62"/>
      <c r="E11" s="61"/>
      <c r="F11" s="63">
        <v>5.26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7</v>
      </c>
      <c r="C14" s="58">
        <v>4.2300000000000004</v>
      </c>
      <c r="D14" s="59">
        <f>IF(ISNUMBER(B14),B14*C14,)</f>
        <v>29.610000000000003</v>
      </c>
      <c r="E14" s="60">
        <v>0.83330000000000004</v>
      </c>
      <c r="F14" s="57">
        <v>24.67</v>
      </c>
    </row>
    <row r="15" spans="1:6" ht="24" x14ac:dyDescent="0.2">
      <c r="A15" s="56" t="s">
        <v>363</v>
      </c>
      <c r="B15" s="57">
        <v>1</v>
      </c>
      <c r="C15" s="58">
        <v>4.75</v>
      </c>
      <c r="D15" s="59">
        <f>IF(ISNUMBER(B15),B15*C15,)</f>
        <v>4.75</v>
      </c>
      <c r="E15" s="60">
        <v>0.83330000000000004</v>
      </c>
      <c r="F15" s="57">
        <v>3.96</v>
      </c>
    </row>
    <row r="16" spans="1:6" x14ac:dyDescent="0.2">
      <c r="A16" s="56" t="s">
        <v>364</v>
      </c>
      <c r="B16" s="57">
        <v>1</v>
      </c>
      <c r="C16" s="58">
        <v>4.28</v>
      </c>
      <c r="D16" s="59">
        <f>IF(ISNUMBER(B16),B16*C16,)</f>
        <v>4.28</v>
      </c>
      <c r="E16" s="60">
        <v>0.83330000000000004</v>
      </c>
      <c r="F16" s="57">
        <v>3.57</v>
      </c>
    </row>
    <row r="17" spans="1:6" x14ac:dyDescent="0.2">
      <c r="A17" s="61" t="s">
        <v>312</v>
      </c>
      <c r="B17" s="61"/>
      <c r="C17" s="61"/>
      <c r="D17" s="62"/>
      <c r="E17" s="61"/>
      <c r="F17" s="63">
        <v>32.200000000000003</v>
      </c>
    </row>
    <row r="18" spans="1:6" x14ac:dyDescent="0.2">
      <c r="A18" s="98" t="s">
        <v>313</v>
      </c>
      <c r="B18" s="98"/>
      <c r="C18" s="98"/>
      <c r="D18" s="98"/>
      <c r="E18" s="98"/>
      <c r="F18" s="98"/>
    </row>
    <row r="19" spans="1:6" x14ac:dyDescent="0.2">
      <c r="A19" s="101" t="s">
        <v>297</v>
      </c>
      <c r="B19" s="101"/>
      <c r="C19" s="54" t="s">
        <v>4</v>
      </c>
      <c r="D19" s="65" t="s">
        <v>5</v>
      </c>
      <c r="E19" s="54" t="s">
        <v>314</v>
      </c>
      <c r="F19" s="54" t="s">
        <v>301</v>
      </c>
    </row>
    <row r="20" spans="1:6" x14ac:dyDescent="0.2">
      <c r="A20" s="66" t="s">
        <v>339</v>
      </c>
      <c r="B20" s="67"/>
      <c r="C20" s="68" t="s">
        <v>20</v>
      </c>
      <c r="D20" s="59">
        <v>0.21</v>
      </c>
      <c r="E20" s="78">
        <v>1.24</v>
      </c>
      <c r="F20" s="57">
        <v>0.26</v>
      </c>
    </row>
    <row r="21" spans="1:6" x14ac:dyDescent="0.2">
      <c r="A21" s="66" t="s">
        <v>377</v>
      </c>
      <c r="B21" s="67"/>
      <c r="C21" s="68" t="s">
        <v>20</v>
      </c>
      <c r="D21" s="59">
        <v>1.05</v>
      </c>
      <c r="E21" s="69">
        <v>11.5</v>
      </c>
      <c r="F21" s="57">
        <v>12.08</v>
      </c>
    </row>
    <row r="22" spans="1:6" x14ac:dyDescent="0.2">
      <c r="A22" s="66" t="s">
        <v>378</v>
      </c>
      <c r="B22" s="67"/>
      <c r="C22" s="68" t="s">
        <v>20</v>
      </c>
      <c r="D22" s="59">
        <v>0.74</v>
      </c>
      <c r="E22" s="69">
        <v>13.25</v>
      </c>
      <c r="F22" s="57">
        <v>9.81</v>
      </c>
    </row>
    <row r="23" spans="1:6" x14ac:dyDescent="0.2">
      <c r="A23" s="66" t="s">
        <v>379</v>
      </c>
      <c r="B23" s="67"/>
      <c r="C23" s="68" t="s">
        <v>72</v>
      </c>
      <c r="D23" s="59">
        <v>344</v>
      </c>
      <c r="E23" s="69">
        <v>0.18</v>
      </c>
      <c r="F23" s="57">
        <v>61.92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84.07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121.53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20.66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142.19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142.19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18:F18"/>
    <mergeCell ref="A19:B19"/>
    <mergeCell ref="A24:B24"/>
    <mergeCell ref="C30:D30"/>
    <mergeCell ref="A1:F1"/>
    <mergeCell ref="A25:F25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F37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</v>
      </c>
      <c r="C3" s="43"/>
      <c r="D3" s="43"/>
      <c r="E3" s="43"/>
      <c r="F3" s="45"/>
    </row>
    <row r="4" spans="1:6" x14ac:dyDescent="0.2">
      <c r="A4" s="99" t="s">
        <v>28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0.01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1.18E-2</v>
      </c>
      <c r="F10" s="57">
        <v>0.76</v>
      </c>
    </row>
    <row r="11" spans="1:6" x14ac:dyDescent="0.2">
      <c r="A11" s="56" t="s">
        <v>336</v>
      </c>
      <c r="B11" s="57">
        <v>1</v>
      </c>
      <c r="C11" s="58">
        <v>38</v>
      </c>
      <c r="D11" s="59">
        <f>IF(ISNUMBER(B11),B11*C11,)</f>
        <v>38</v>
      </c>
      <c r="E11" s="60">
        <v>1.18E-2</v>
      </c>
      <c r="F11" s="57">
        <v>0.45</v>
      </c>
    </row>
    <row r="12" spans="1:6" x14ac:dyDescent="0.2">
      <c r="A12" s="56" t="s">
        <v>337</v>
      </c>
      <c r="B12" s="57">
        <v>1</v>
      </c>
      <c r="C12" s="58">
        <v>30</v>
      </c>
      <c r="D12" s="59">
        <f>IF(ISNUMBER(B12),B12*C12,)</f>
        <v>30</v>
      </c>
      <c r="E12" s="60">
        <v>1.18E-2</v>
      </c>
      <c r="F12" s="57">
        <v>0.35</v>
      </c>
    </row>
    <row r="13" spans="1:6" x14ac:dyDescent="0.2">
      <c r="A13" s="61" t="s">
        <v>306</v>
      </c>
      <c r="B13" s="61"/>
      <c r="C13" s="61"/>
      <c r="D13" s="62"/>
      <c r="E13" s="61"/>
      <c r="F13" s="63">
        <v>1.5699999999999998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310</v>
      </c>
      <c r="B16" s="57">
        <v>1</v>
      </c>
      <c r="C16" s="58">
        <v>4.28</v>
      </c>
      <c r="D16" s="59">
        <f>IF(ISNUMBER(B16),B16*C16,)</f>
        <v>4.28</v>
      </c>
      <c r="E16" s="60">
        <v>1.18E-2</v>
      </c>
      <c r="F16" s="57">
        <v>0.05</v>
      </c>
    </row>
    <row r="17" spans="1:6" ht="24" x14ac:dyDescent="0.2">
      <c r="A17" s="56" t="s">
        <v>327</v>
      </c>
      <c r="B17" s="57">
        <v>1</v>
      </c>
      <c r="C17" s="58">
        <v>4.75</v>
      </c>
      <c r="D17" s="59">
        <f>IF(ISNUMBER(B17),B17*C17,)</f>
        <v>4.75</v>
      </c>
      <c r="E17" s="60">
        <v>1.18E-2</v>
      </c>
      <c r="F17" s="57">
        <v>0.06</v>
      </c>
    </row>
    <row r="18" spans="1:6" ht="24" x14ac:dyDescent="0.2">
      <c r="A18" s="56" t="s">
        <v>328</v>
      </c>
      <c r="B18" s="57">
        <v>1</v>
      </c>
      <c r="C18" s="58">
        <v>4.5199999999999996</v>
      </c>
      <c r="D18" s="59">
        <f>IF(ISNUMBER(B18),B18*C18,)</f>
        <v>4.5199999999999996</v>
      </c>
      <c r="E18" s="60">
        <v>1.18E-2</v>
      </c>
      <c r="F18" s="57">
        <v>0.05</v>
      </c>
    </row>
    <row r="19" spans="1:6" x14ac:dyDescent="0.2">
      <c r="A19" s="56" t="s">
        <v>329</v>
      </c>
      <c r="B19" s="57">
        <v>1</v>
      </c>
      <c r="C19" s="58">
        <v>6.22</v>
      </c>
      <c r="D19" s="59">
        <f>IF(ISNUMBER(B19),B19*C19,)</f>
        <v>6.22</v>
      </c>
      <c r="E19" s="60">
        <v>1.18E-2</v>
      </c>
      <c r="F19" s="57">
        <v>7.0000000000000007E-2</v>
      </c>
    </row>
    <row r="20" spans="1:6" x14ac:dyDescent="0.2">
      <c r="A20" s="61" t="s">
        <v>312</v>
      </c>
      <c r="B20" s="61"/>
      <c r="C20" s="61"/>
      <c r="D20" s="62"/>
      <c r="E20" s="61"/>
      <c r="F20" s="63">
        <v>0.23</v>
      </c>
    </row>
    <row r="21" spans="1:6" x14ac:dyDescent="0.2">
      <c r="A21" s="98" t="s">
        <v>313</v>
      </c>
      <c r="B21" s="98"/>
      <c r="C21" s="98"/>
      <c r="D21" s="98"/>
      <c r="E21" s="98"/>
      <c r="F21" s="98"/>
    </row>
    <row r="22" spans="1:6" x14ac:dyDescent="0.2">
      <c r="A22" s="101" t="s">
        <v>297</v>
      </c>
      <c r="B22" s="101"/>
      <c r="C22" s="54" t="s">
        <v>4</v>
      </c>
      <c r="D22" s="65" t="s">
        <v>5</v>
      </c>
      <c r="E22" s="54" t="s">
        <v>314</v>
      </c>
      <c r="F22" s="54" t="s">
        <v>301</v>
      </c>
    </row>
    <row r="23" spans="1:6" x14ac:dyDescent="0.2">
      <c r="A23" s="66" t="s">
        <v>338</v>
      </c>
      <c r="B23" s="67"/>
      <c r="C23" s="68" t="s">
        <v>20</v>
      </c>
      <c r="D23" s="59">
        <v>1.25</v>
      </c>
      <c r="E23" s="78">
        <v>2.5499999999999998</v>
      </c>
      <c r="F23" s="57">
        <v>3.19</v>
      </c>
    </row>
    <row r="24" spans="1:6" x14ac:dyDescent="0.2">
      <c r="A24" s="102" t="s">
        <v>315</v>
      </c>
      <c r="B24" s="103"/>
      <c r="C24" s="61"/>
      <c r="D24" s="62"/>
      <c r="E24" s="61"/>
      <c r="F24" s="63">
        <v>3.19</v>
      </c>
    </row>
    <row r="25" spans="1:6" x14ac:dyDescent="0.2">
      <c r="A25" s="98" t="s">
        <v>316</v>
      </c>
      <c r="B25" s="98"/>
      <c r="C25" s="98"/>
      <c r="D25" s="98"/>
      <c r="E25" s="98"/>
      <c r="F25" s="98"/>
    </row>
    <row r="26" spans="1:6" x14ac:dyDescent="0.2">
      <c r="A26" s="100" t="s">
        <v>297</v>
      </c>
      <c r="B26" s="101"/>
      <c r="C26" s="54" t="s">
        <v>4</v>
      </c>
      <c r="D26" s="64" t="s">
        <v>5</v>
      </c>
      <c r="E26" s="52" t="s">
        <v>298</v>
      </c>
      <c r="F26" s="52" t="s">
        <v>301</v>
      </c>
    </row>
    <row r="27" spans="1:6" x14ac:dyDescent="0.2">
      <c r="A27" s="70"/>
      <c r="B27" s="71"/>
      <c r="C27" s="68"/>
      <c r="D27" s="72"/>
      <c r="E27" s="73"/>
      <c r="F27" s="57"/>
    </row>
    <row r="28" spans="1:6" x14ac:dyDescent="0.2">
      <c r="A28" s="109" t="s">
        <v>317</v>
      </c>
      <c r="B28" s="103"/>
      <c r="C28" s="61"/>
      <c r="D28" s="62"/>
      <c r="E28" s="61"/>
      <c r="F28" s="63">
        <v>0</v>
      </c>
    </row>
    <row r="29" spans="1:6" x14ac:dyDescent="0.2">
      <c r="A29" s="110"/>
      <c r="B29" s="111"/>
      <c r="C29" s="106" t="s">
        <v>318</v>
      </c>
      <c r="D29" s="107"/>
      <c r="E29" s="108"/>
      <c r="F29" s="57">
        <v>4.99</v>
      </c>
    </row>
    <row r="30" spans="1:6" ht="27.75" customHeight="1" x14ac:dyDescent="0.2">
      <c r="A30" s="112"/>
      <c r="B30" s="113"/>
      <c r="C30" s="104" t="s">
        <v>319</v>
      </c>
      <c r="D30" s="105"/>
      <c r="E30" s="74" t="s">
        <v>320</v>
      </c>
      <c r="F30" s="75">
        <v>0.85</v>
      </c>
    </row>
    <row r="31" spans="1:6" x14ac:dyDescent="0.2">
      <c r="A31" s="114"/>
      <c r="B31" s="115"/>
      <c r="C31" s="106"/>
      <c r="D31" s="107"/>
      <c r="E31" s="76"/>
      <c r="F31" s="75"/>
    </row>
    <row r="32" spans="1:6" x14ac:dyDescent="0.2">
      <c r="A32" s="116"/>
      <c r="B32" s="117"/>
      <c r="C32" s="106" t="s">
        <v>321</v>
      </c>
      <c r="D32" s="107"/>
      <c r="E32" s="108"/>
      <c r="F32" s="63">
        <v>5.84</v>
      </c>
    </row>
    <row r="33" spans="1:6" x14ac:dyDescent="0.2">
      <c r="A33" s="116"/>
      <c r="B33" s="117"/>
      <c r="C33" s="106" t="s">
        <v>322</v>
      </c>
      <c r="D33" s="107"/>
      <c r="E33" s="108"/>
      <c r="F33" s="63">
        <v>5.84</v>
      </c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17" t="s">
        <v>323</v>
      </c>
      <c r="B35" s="48"/>
      <c r="C35" s="48"/>
      <c r="D35" s="48"/>
      <c r="E35" s="48"/>
      <c r="F35" s="48"/>
    </row>
    <row r="36" spans="1:6" x14ac:dyDescent="0.2">
      <c r="A36" s="77"/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3:E33"/>
    <mergeCell ref="C29:E29"/>
    <mergeCell ref="C32:E32"/>
    <mergeCell ref="C31:D31"/>
    <mergeCell ref="A28:B28"/>
    <mergeCell ref="A29:B29"/>
    <mergeCell ref="A30:B30"/>
    <mergeCell ref="A31:B31"/>
    <mergeCell ref="A32:B32"/>
    <mergeCell ref="A33:B33"/>
    <mergeCell ref="A26:B26"/>
    <mergeCell ref="A21:F21"/>
    <mergeCell ref="A22:B22"/>
    <mergeCell ref="A24:B24"/>
    <mergeCell ref="C30:D30"/>
    <mergeCell ref="A1:F1"/>
    <mergeCell ref="A25:F25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30</v>
      </c>
      <c r="C3" s="43"/>
      <c r="D3" s="43"/>
      <c r="E3" s="43"/>
      <c r="F3" s="45"/>
    </row>
    <row r="4" spans="1:6" x14ac:dyDescent="0.2">
      <c r="A4" s="99" t="s">
        <v>31</v>
      </c>
      <c r="B4" s="99"/>
      <c r="C4" s="99"/>
      <c r="D4" s="99"/>
      <c r="E4" s="46" t="s">
        <v>294</v>
      </c>
      <c r="F4" s="47" t="s">
        <v>32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332</v>
      </c>
      <c r="B9" s="57">
        <v>1</v>
      </c>
      <c r="C9" s="58">
        <v>28.73</v>
      </c>
      <c r="D9" s="59">
        <f>IF(ISNUMBER(B9),B9*C9,)</f>
        <v>28.73</v>
      </c>
      <c r="E9" s="60">
        <v>7.7999999999999996E-3</v>
      </c>
      <c r="F9" s="57">
        <v>0.22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0.22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335</v>
      </c>
      <c r="B13" s="57">
        <v>1</v>
      </c>
      <c r="C13" s="58">
        <v>6.22</v>
      </c>
      <c r="D13" s="59">
        <f>IF(ISNUMBER(B13),B13*C13,)</f>
        <v>6.22</v>
      </c>
      <c r="E13" s="60">
        <v>7.7999999999999996E-3</v>
      </c>
      <c r="F13" s="57">
        <v>0.05</v>
      </c>
    </row>
    <row r="14" spans="1:6" x14ac:dyDescent="0.2">
      <c r="A14" s="61" t="s">
        <v>312</v>
      </c>
      <c r="B14" s="61"/>
      <c r="C14" s="61"/>
      <c r="D14" s="62"/>
      <c r="E14" s="61"/>
      <c r="F14" s="63">
        <v>0.05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/>
      <c r="B17" s="67"/>
      <c r="C17" s="68"/>
      <c r="D17" s="59"/>
      <c r="E17" s="69"/>
      <c r="F17" s="57"/>
    </row>
    <row r="18" spans="1:6" x14ac:dyDescent="0.2">
      <c r="A18" s="102" t="s">
        <v>315</v>
      </c>
      <c r="B18" s="103"/>
      <c r="C18" s="61"/>
      <c r="D18" s="62"/>
      <c r="E18" s="61"/>
      <c r="F18" s="63">
        <v>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0.27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0.05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0.32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0.32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3"/>
  <sheetViews>
    <sheetView zoomScaleNormal="100" workbookViewId="0">
      <selection sqref="A1:F1"/>
    </sheetView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37</v>
      </c>
      <c r="C3" s="43"/>
      <c r="D3" s="43"/>
      <c r="E3" s="43"/>
      <c r="F3" s="45"/>
    </row>
    <row r="4" spans="1:6" x14ac:dyDescent="0.2">
      <c r="A4" s="99" t="s">
        <v>38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302</v>
      </c>
      <c r="B9" s="57">
        <v>2</v>
      </c>
      <c r="C9" s="58">
        <v>57.83</v>
      </c>
      <c r="D9" s="59">
        <f t="shared" ref="D9:D15" si="0">IF(ISNUMBER(B9),B9*C9,)</f>
        <v>115.66</v>
      </c>
      <c r="E9" s="60">
        <v>3.3999999999999998E-3</v>
      </c>
      <c r="F9" s="57">
        <v>0.39</v>
      </c>
    </row>
    <row r="10" spans="1:6" x14ac:dyDescent="0.2">
      <c r="A10" s="56" t="s">
        <v>304</v>
      </c>
      <c r="B10" s="57" t="s">
        <v>305</v>
      </c>
      <c r="C10" s="58" t="s">
        <v>8</v>
      </c>
      <c r="D10" s="59">
        <f t="shared" si="0"/>
        <v>0</v>
      </c>
      <c r="E10" s="60" t="s">
        <v>8</v>
      </c>
      <c r="F10" s="57">
        <v>0.01</v>
      </c>
    </row>
    <row r="11" spans="1:6" x14ac:dyDescent="0.2">
      <c r="A11" s="56" t="s">
        <v>324</v>
      </c>
      <c r="B11" s="57">
        <v>1</v>
      </c>
      <c r="C11" s="58">
        <v>64.17</v>
      </c>
      <c r="D11" s="59">
        <f t="shared" si="0"/>
        <v>64.17</v>
      </c>
      <c r="E11" s="60">
        <v>3.3999999999999998E-3</v>
      </c>
      <c r="F11" s="57">
        <v>0.22</v>
      </c>
    </row>
    <row r="12" spans="1:6" x14ac:dyDescent="0.2">
      <c r="A12" s="56" t="s">
        <v>336</v>
      </c>
      <c r="B12" s="57">
        <v>1</v>
      </c>
      <c r="C12" s="58">
        <v>38</v>
      </c>
      <c r="D12" s="59">
        <f t="shared" si="0"/>
        <v>38</v>
      </c>
      <c r="E12" s="60">
        <v>3.3999999999999998E-3</v>
      </c>
      <c r="F12" s="57">
        <v>0.13</v>
      </c>
    </row>
    <row r="13" spans="1:6" x14ac:dyDescent="0.2">
      <c r="A13" s="56" t="s">
        <v>337</v>
      </c>
      <c r="B13" s="57">
        <v>1</v>
      </c>
      <c r="C13" s="58">
        <v>30</v>
      </c>
      <c r="D13" s="59">
        <f t="shared" si="0"/>
        <v>30</v>
      </c>
      <c r="E13" s="60">
        <v>3.3999999999999998E-3</v>
      </c>
      <c r="F13" s="57">
        <v>0.1</v>
      </c>
    </row>
    <row r="14" spans="1:6" x14ac:dyDescent="0.2">
      <c r="A14" s="56" t="s">
        <v>332</v>
      </c>
      <c r="B14" s="57">
        <v>6</v>
      </c>
      <c r="C14" s="58">
        <v>28.73</v>
      </c>
      <c r="D14" s="59">
        <f t="shared" si="0"/>
        <v>172.38</v>
      </c>
      <c r="E14" s="60">
        <v>3.3999999999999998E-3</v>
      </c>
      <c r="F14" s="57">
        <v>0.59</v>
      </c>
    </row>
    <row r="15" spans="1:6" x14ac:dyDescent="0.2">
      <c r="A15" s="56" t="s">
        <v>333</v>
      </c>
      <c r="B15" s="57">
        <v>1</v>
      </c>
      <c r="C15" s="58">
        <v>55</v>
      </c>
      <c r="D15" s="59">
        <f t="shared" si="0"/>
        <v>55</v>
      </c>
      <c r="E15" s="60">
        <v>3.3999999999999998E-3</v>
      </c>
      <c r="F15" s="57">
        <v>0.19</v>
      </c>
    </row>
    <row r="16" spans="1:6" x14ac:dyDescent="0.2">
      <c r="A16" s="61" t="s">
        <v>306</v>
      </c>
      <c r="B16" s="61"/>
      <c r="C16" s="61"/>
      <c r="D16" s="62"/>
      <c r="E16" s="61"/>
      <c r="F16" s="63">
        <v>1.63</v>
      </c>
    </row>
    <row r="17" spans="1:6" x14ac:dyDescent="0.2">
      <c r="A17" s="98" t="s">
        <v>307</v>
      </c>
      <c r="B17" s="98"/>
      <c r="C17" s="98"/>
      <c r="D17" s="98"/>
      <c r="E17" s="98"/>
      <c r="F17" s="98"/>
    </row>
    <row r="18" spans="1:6" x14ac:dyDescent="0.2">
      <c r="A18" s="52" t="s">
        <v>297</v>
      </c>
      <c r="B18" s="52" t="s">
        <v>5</v>
      </c>
      <c r="C18" s="52" t="s">
        <v>308</v>
      </c>
      <c r="D18" s="64" t="s">
        <v>299</v>
      </c>
      <c r="E18" s="52" t="s">
        <v>300</v>
      </c>
      <c r="F18" s="52" t="s">
        <v>301</v>
      </c>
    </row>
    <row r="19" spans="1:6" ht="24" x14ac:dyDescent="0.2">
      <c r="A19" s="56" t="s">
        <v>309</v>
      </c>
      <c r="B19" s="57">
        <v>2</v>
      </c>
      <c r="C19" s="58">
        <v>4.75</v>
      </c>
      <c r="D19" s="59">
        <f t="shared" ref="D19:D25" si="1">IF(ISNUMBER(B19),B19*C19,)</f>
        <v>9.5</v>
      </c>
      <c r="E19" s="60">
        <v>3.3999999999999998E-3</v>
      </c>
      <c r="F19" s="57">
        <v>0.03</v>
      </c>
    </row>
    <row r="20" spans="1:6" ht="24" x14ac:dyDescent="0.2">
      <c r="A20" s="56" t="s">
        <v>310</v>
      </c>
      <c r="B20" s="57">
        <v>2</v>
      </c>
      <c r="C20" s="58">
        <v>4.28</v>
      </c>
      <c r="D20" s="59">
        <f t="shared" si="1"/>
        <v>8.56</v>
      </c>
      <c r="E20" s="60">
        <v>3.3999999999999998E-3</v>
      </c>
      <c r="F20" s="57">
        <v>0.03</v>
      </c>
    </row>
    <row r="21" spans="1:6" ht="24" x14ac:dyDescent="0.2">
      <c r="A21" s="56" t="s">
        <v>327</v>
      </c>
      <c r="B21" s="57">
        <v>1</v>
      </c>
      <c r="C21" s="58">
        <v>4.75</v>
      </c>
      <c r="D21" s="59">
        <f t="shared" si="1"/>
        <v>4.75</v>
      </c>
      <c r="E21" s="60">
        <v>3.3999999999999998E-3</v>
      </c>
      <c r="F21" s="57">
        <v>0.02</v>
      </c>
    </row>
    <row r="22" spans="1:6" ht="24" x14ac:dyDescent="0.2">
      <c r="A22" s="56" t="s">
        <v>328</v>
      </c>
      <c r="B22" s="57">
        <v>1</v>
      </c>
      <c r="C22" s="58">
        <v>4.5199999999999996</v>
      </c>
      <c r="D22" s="59">
        <f t="shared" si="1"/>
        <v>4.5199999999999996</v>
      </c>
      <c r="E22" s="60">
        <v>3.3999999999999998E-3</v>
      </c>
      <c r="F22" s="57">
        <v>0.02</v>
      </c>
    </row>
    <row r="23" spans="1:6" x14ac:dyDescent="0.2">
      <c r="A23" s="56" t="s">
        <v>329</v>
      </c>
      <c r="B23" s="57">
        <v>1</v>
      </c>
      <c r="C23" s="58">
        <v>6.22</v>
      </c>
      <c r="D23" s="59">
        <f t="shared" si="1"/>
        <v>6.22</v>
      </c>
      <c r="E23" s="60">
        <v>3.3999999999999998E-3</v>
      </c>
      <c r="F23" s="57">
        <v>0.02</v>
      </c>
    </row>
    <row r="24" spans="1:6" ht="24" x14ac:dyDescent="0.2">
      <c r="A24" s="56" t="s">
        <v>334</v>
      </c>
      <c r="B24" s="57">
        <v>1</v>
      </c>
      <c r="C24" s="58">
        <v>4.75</v>
      </c>
      <c r="D24" s="59">
        <f t="shared" si="1"/>
        <v>4.75</v>
      </c>
      <c r="E24" s="60">
        <v>3.3999999999999998E-3</v>
      </c>
      <c r="F24" s="57">
        <v>0.02</v>
      </c>
    </row>
    <row r="25" spans="1:6" x14ac:dyDescent="0.2">
      <c r="A25" s="56" t="s">
        <v>335</v>
      </c>
      <c r="B25" s="57">
        <v>6</v>
      </c>
      <c r="C25" s="58">
        <v>6.22</v>
      </c>
      <c r="D25" s="59">
        <f t="shared" si="1"/>
        <v>37.32</v>
      </c>
      <c r="E25" s="60">
        <v>3.3999999999999998E-3</v>
      </c>
      <c r="F25" s="57">
        <v>0.13</v>
      </c>
    </row>
    <row r="26" spans="1:6" x14ac:dyDescent="0.2">
      <c r="A26" s="61" t="s">
        <v>312</v>
      </c>
      <c r="B26" s="61"/>
      <c r="C26" s="61"/>
      <c r="D26" s="62"/>
      <c r="E26" s="61"/>
      <c r="F26" s="63">
        <v>0.27</v>
      </c>
    </row>
    <row r="27" spans="1:6" x14ac:dyDescent="0.2">
      <c r="A27" s="98" t="s">
        <v>313</v>
      </c>
      <c r="B27" s="98"/>
      <c r="C27" s="98"/>
      <c r="D27" s="98"/>
      <c r="E27" s="98"/>
      <c r="F27" s="98"/>
    </row>
    <row r="28" spans="1:6" x14ac:dyDescent="0.2">
      <c r="A28" s="101" t="s">
        <v>297</v>
      </c>
      <c r="B28" s="101"/>
      <c r="C28" s="54" t="s">
        <v>4</v>
      </c>
      <c r="D28" s="65" t="s">
        <v>5</v>
      </c>
      <c r="E28" s="54" t="s">
        <v>314</v>
      </c>
      <c r="F28" s="54" t="s">
        <v>301</v>
      </c>
    </row>
    <row r="29" spans="1:6" x14ac:dyDescent="0.2">
      <c r="A29" s="66"/>
      <c r="B29" s="67"/>
      <c r="C29" s="68"/>
      <c r="D29" s="59"/>
      <c r="E29" s="69"/>
      <c r="F29" s="57"/>
    </row>
    <row r="30" spans="1:6" x14ac:dyDescent="0.2">
      <c r="A30" s="102" t="s">
        <v>315</v>
      </c>
      <c r="B30" s="103"/>
      <c r="C30" s="61"/>
      <c r="D30" s="62"/>
      <c r="E30" s="61"/>
      <c r="F30" s="63">
        <v>0</v>
      </c>
    </row>
    <row r="31" spans="1:6" x14ac:dyDescent="0.2">
      <c r="A31" s="98" t="s">
        <v>316</v>
      </c>
      <c r="B31" s="98"/>
      <c r="C31" s="98"/>
      <c r="D31" s="98"/>
      <c r="E31" s="98"/>
      <c r="F31" s="98"/>
    </row>
    <row r="32" spans="1:6" x14ac:dyDescent="0.2">
      <c r="A32" s="100" t="s">
        <v>297</v>
      </c>
      <c r="B32" s="101"/>
      <c r="C32" s="54" t="s">
        <v>4</v>
      </c>
      <c r="D32" s="64" t="s">
        <v>5</v>
      </c>
      <c r="E32" s="52" t="s">
        <v>298</v>
      </c>
      <c r="F32" s="52" t="s">
        <v>301</v>
      </c>
    </row>
    <row r="33" spans="1:6" x14ac:dyDescent="0.2">
      <c r="A33" s="70"/>
      <c r="B33" s="71"/>
      <c r="C33" s="68"/>
      <c r="D33" s="72"/>
      <c r="E33" s="73"/>
      <c r="F33" s="57"/>
    </row>
    <row r="34" spans="1:6" x14ac:dyDescent="0.2">
      <c r="A34" s="109" t="s">
        <v>317</v>
      </c>
      <c r="B34" s="103"/>
      <c r="C34" s="61"/>
      <c r="D34" s="62"/>
      <c r="E34" s="61"/>
      <c r="F34" s="63">
        <v>0</v>
      </c>
    </row>
    <row r="35" spans="1:6" x14ac:dyDescent="0.2">
      <c r="A35" s="110"/>
      <c r="B35" s="111"/>
      <c r="C35" s="106" t="s">
        <v>318</v>
      </c>
      <c r="D35" s="107"/>
      <c r="E35" s="108"/>
      <c r="F35" s="57">
        <v>1.9</v>
      </c>
    </row>
    <row r="36" spans="1:6" ht="27.75" customHeight="1" x14ac:dyDescent="0.2">
      <c r="A36" s="112"/>
      <c r="B36" s="113"/>
      <c r="C36" s="104" t="s">
        <v>319</v>
      </c>
      <c r="D36" s="105"/>
      <c r="E36" s="74" t="s">
        <v>320</v>
      </c>
      <c r="F36" s="75">
        <v>0.32</v>
      </c>
    </row>
    <row r="37" spans="1:6" x14ac:dyDescent="0.2">
      <c r="A37" s="114"/>
      <c r="B37" s="115"/>
      <c r="C37" s="106"/>
      <c r="D37" s="107"/>
      <c r="E37" s="76"/>
      <c r="F37" s="75"/>
    </row>
    <row r="38" spans="1:6" x14ac:dyDescent="0.2">
      <c r="A38" s="116"/>
      <c r="B38" s="117"/>
      <c r="C38" s="106" t="s">
        <v>321</v>
      </c>
      <c r="D38" s="107"/>
      <c r="E38" s="108"/>
      <c r="F38" s="63">
        <v>2.2199999999999998</v>
      </c>
    </row>
    <row r="39" spans="1:6" x14ac:dyDescent="0.2">
      <c r="A39" s="116"/>
      <c r="B39" s="117"/>
      <c r="C39" s="106" t="s">
        <v>322</v>
      </c>
      <c r="D39" s="107"/>
      <c r="E39" s="108"/>
      <c r="F39" s="63">
        <v>2.2200000000000002</v>
      </c>
    </row>
    <row r="40" spans="1:6" x14ac:dyDescent="0.2">
      <c r="A40" s="77"/>
      <c r="B40" s="48"/>
      <c r="C40" s="48"/>
      <c r="D40" s="48"/>
      <c r="E40" s="48"/>
      <c r="F40" s="48"/>
    </row>
    <row r="41" spans="1:6" x14ac:dyDescent="0.2">
      <c r="A41" s="17" t="s">
        <v>323</v>
      </c>
      <c r="B41" s="48"/>
      <c r="C41" s="48"/>
      <c r="D41" s="48"/>
      <c r="E41" s="48"/>
      <c r="F41" s="48"/>
    </row>
    <row r="42" spans="1:6" x14ac:dyDescent="0.2">
      <c r="A42" s="77"/>
      <c r="B42" s="48"/>
      <c r="C42" s="48"/>
      <c r="D42" s="48"/>
      <c r="E42" s="48"/>
      <c r="F42" s="48"/>
    </row>
    <row r="43" spans="1:6" x14ac:dyDescent="0.2">
      <c r="A43" s="77"/>
      <c r="B43" s="48"/>
      <c r="C43" s="48"/>
      <c r="D43" s="48"/>
      <c r="E43" s="48"/>
      <c r="F4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9:E39"/>
    <mergeCell ref="C35:E35"/>
    <mergeCell ref="C38:E38"/>
    <mergeCell ref="C37:D37"/>
    <mergeCell ref="A34:B34"/>
    <mergeCell ref="A35:B35"/>
    <mergeCell ref="A36:B36"/>
    <mergeCell ref="A37:B37"/>
    <mergeCell ref="A38:B38"/>
    <mergeCell ref="A39:B39"/>
    <mergeCell ref="A32:B32"/>
    <mergeCell ref="A27:F27"/>
    <mergeCell ref="A28:B28"/>
    <mergeCell ref="A30:B30"/>
    <mergeCell ref="C36:D36"/>
    <mergeCell ref="A1:F1"/>
    <mergeCell ref="A31:F31"/>
    <mergeCell ref="A17:F17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F35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244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1.1100000000000001</v>
      </c>
    </row>
    <row r="10" spans="1:6" x14ac:dyDescent="0.2">
      <c r="A10" s="56" t="s">
        <v>383</v>
      </c>
      <c r="B10" s="57">
        <v>1</v>
      </c>
      <c r="C10" s="58">
        <v>65</v>
      </c>
      <c r="D10" s="59">
        <f>IF(ISNUMBER(B10),B10*C10,)</f>
        <v>65</v>
      </c>
      <c r="E10" s="60">
        <v>1</v>
      </c>
      <c r="F10" s="57">
        <v>65</v>
      </c>
    </row>
    <row r="11" spans="1:6" x14ac:dyDescent="0.2">
      <c r="A11" s="61" t="s">
        <v>306</v>
      </c>
      <c r="B11" s="61"/>
      <c r="C11" s="61"/>
      <c r="D11" s="62"/>
      <c r="E11" s="61"/>
      <c r="F11" s="63">
        <v>66.11</v>
      </c>
    </row>
    <row r="12" spans="1:6" x14ac:dyDescent="0.2">
      <c r="A12" s="98" t="s">
        <v>307</v>
      </c>
      <c r="B12" s="98"/>
      <c r="C12" s="98"/>
      <c r="D12" s="98"/>
      <c r="E12" s="98"/>
      <c r="F12" s="98"/>
    </row>
    <row r="13" spans="1:6" x14ac:dyDescent="0.2">
      <c r="A13" s="52" t="s">
        <v>297</v>
      </c>
      <c r="B13" s="52" t="s">
        <v>5</v>
      </c>
      <c r="C13" s="52" t="s">
        <v>308</v>
      </c>
      <c r="D13" s="64" t="s">
        <v>299</v>
      </c>
      <c r="E13" s="52" t="s">
        <v>300</v>
      </c>
      <c r="F13" s="52" t="s">
        <v>301</v>
      </c>
    </row>
    <row r="14" spans="1:6" ht="36" x14ac:dyDescent="0.2">
      <c r="A14" s="56" t="s">
        <v>311</v>
      </c>
      <c r="B14" s="57">
        <v>2</v>
      </c>
      <c r="C14" s="58">
        <v>4.2300000000000004</v>
      </c>
      <c r="D14" s="59">
        <f>IF(ISNUMBER(B14),B14*C14,)</f>
        <v>8.4600000000000009</v>
      </c>
      <c r="E14" s="60">
        <v>1</v>
      </c>
      <c r="F14" s="57">
        <v>8.4600000000000009</v>
      </c>
    </row>
    <row r="15" spans="1:6" x14ac:dyDescent="0.2">
      <c r="A15" s="56" t="s">
        <v>472</v>
      </c>
      <c r="B15" s="57">
        <v>1</v>
      </c>
      <c r="C15" s="58">
        <v>4.75</v>
      </c>
      <c r="D15" s="59">
        <f>IF(ISNUMBER(B15),B15*C15,)</f>
        <v>4.75</v>
      </c>
      <c r="E15" s="60">
        <v>1</v>
      </c>
      <c r="F15" s="57">
        <v>4.75</v>
      </c>
    </row>
    <row r="16" spans="1:6" x14ac:dyDescent="0.2">
      <c r="A16" s="56" t="s">
        <v>459</v>
      </c>
      <c r="B16" s="57">
        <v>1</v>
      </c>
      <c r="C16" s="58">
        <v>4.28</v>
      </c>
      <c r="D16" s="59">
        <f>IF(ISNUMBER(B16),B16*C16,)</f>
        <v>4.28</v>
      </c>
      <c r="E16" s="60">
        <v>1</v>
      </c>
      <c r="F16" s="57">
        <v>4.28</v>
      </c>
    </row>
    <row r="17" spans="1:6" ht="36" x14ac:dyDescent="0.2">
      <c r="A17" s="56" t="s">
        <v>473</v>
      </c>
      <c r="B17" s="57">
        <v>1</v>
      </c>
      <c r="C17" s="58">
        <v>4.75</v>
      </c>
      <c r="D17" s="59">
        <f>IF(ISNUMBER(B17),B17*C17,)</f>
        <v>4.75</v>
      </c>
      <c r="E17" s="60">
        <v>1</v>
      </c>
      <c r="F17" s="57">
        <v>4.75</v>
      </c>
    </row>
    <row r="18" spans="1:6" x14ac:dyDescent="0.2">
      <c r="A18" s="61" t="s">
        <v>312</v>
      </c>
      <c r="B18" s="61"/>
      <c r="C18" s="61"/>
      <c r="D18" s="62"/>
      <c r="E18" s="61"/>
      <c r="F18" s="63">
        <v>22.240000000000002</v>
      </c>
    </row>
    <row r="19" spans="1:6" x14ac:dyDescent="0.2">
      <c r="A19" s="98" t="s">
        <v>313</v>
      </c>
      <c r="B19" s="98"/>
      <c r="C19" s="98"/>
      <c r="D19" s="98"/>
      <c r="E19" s="98"/>
      <c r="F19" s="98"/>
    </row>
    <row r="20" spans="1:6" x14ac:dyDescent="0.2">
      <c r="A20" s="101" t="s">
        <v>297</v>
      </c>
      <c r="B20" s="101"/>
      <c r="C20" s="54" t="s">
        <v>4</v>
      </c>
      <c r="D20" s="65" t="s">
        <v>5</v>
      </c>
      <c r="E20" s="54" t="s">
        <v>314</v>
      </c>
      <c r="F20" s="54" t="s">
        <v>301</v>
      </c>
    </row>
    <row r="21" spans="1:6" x14ac:dyDescent="0.2">
      <c r="A21" s="66" t="s">
        <v>474</v>
      </c>
      <c r="B21" s="67"/>
      <c r="C21" s="68" t="s">
        <v>108</v>
      </c>
      <c r="D21" s="59">
        <v>1</v>
      </c>
      <c r="E21" s="78">
        <v>283.13</v>
      </c>
      <c r="F21" s="57">
        <v>283.13</v>
      </c>
    </row>
    <row r="22" spans="1:6" x14ac:dyDescent="0.2">
      <c r="A22" s="102" t="s">
        <v>315</v>
      </c>
      <c r="B22" s="103"/>
      <c r="C22" s="61"/>
      <c r="D22" s="62"/>
      <c r="E22" s="61"/>
      <c r="F22" s="63">
        <v>283.13</v>
      </c>
    </row>
    <row r="23" spans="1:6" x14ac:dyDescent="0.2">
      <c r="A23" s="98" t="s">
        <v>316</v>
      </c>
      <c r="B23" s="98"/>
      <c r="C23" s="98"/>
      <c r="D23" s="98"/>
      <c r="E23" s="98"/>
      <c r="F23" s="98"/>
    </row>
    <row r="24" spans="1:6" x14ac:dyDescent="0.2">
      <c r="A24" s="100" t="s">
        <v>297</v>
      </c>
      <c r="B24" s="101"/>
      <c r="C24" s="54" t="s">
        <v>4</v>
      </c>
      <c r="D24" s="64" t="s">
        <v>5</v>
      </c>
      <c r="E24" s="52" t="s">
        <v>298</v>
      </c>
      <c r="F24" s="52" t="s">
        <v>301</v>
      </c>
    </row>
    <row r="25" spans="1:6" x14ac:dyDescent="0.2">
      <c r="A25" s="70"/>
      <c r="B25" s="71"/>
      <c r="C25" s="68"/>
      <c r="D25" s="72"/>
      <c r="E25" s="73"/>
      <c r="F25" s="57"/>
    </row>
    <row r="26" spans="1:6" x14ac:dyDescent="0.2">
      <c r="A26" s="109" t="s">
        <v>317</v>
      </c>
      <c r="B26" s="103"/>
      <c r="C26" s="61"/>
      <c r="D26" s="62"/>
      <c r="E26" s="61"/>
      <c r="F26" s="63">
        <v>0</v>
      </c>
    </row>
    <row r="27" spans="1:6" x14ac:dyDescent="0.2">
      <c r="A27" s="110"/>
      <c r="B27" s="111"/>
      <c r="C27" s="106" t="s">
        <v>318</v>
      </c>
      <c r="D27" s="107"/>
      <c r="E27" s="108"/>
      <c r="F27" s="57">
        <v>371.48</v>
      </c>
    </row>
    <row r="28" spans="1:6" ht="27.75" customHeight="1" x14ac:dyDescent="0.2">
      <c r="A28" s="112"/>
      <c r="B28" s="113"/>
      <c r="C28" s="104" t="s">
        <v>319</v>
      </c>
      <c r="D28" s="105"/>
      <c r="E28" s="74" t="s">
        <v>320</v>
      </c>
      <c r="F28" s="75">
        <v>63.15</v>
      </c>
    </row>
    <row r="29" spans="1:6" x14ac:dyDescent="0.2">
      <c r="A29" s="114"/>
      <c r="B29" s="115"/>
      <c r="C29" s="106"/>
      <c r="D29" s="107"/>
      <c r="E29" s="76"/>
      <c r="F29" s="75"/>
    </row>
    <row r="30" spans="1:6" x14ac:dyDescent="0.2">
      <c r="A30" s="116"/>
      <c r="B30" s="117"/>
      <c r="C30" s="106" t="s">
        <v>321</v>
      </c>
      <c r="D30" s="107"/>
      <c r="E30" s="108"/>
      <c r="F30" s="63">
        <v>434.63</v>
      </c>
    </row>
    <row r="31" spans="1:6" x14ac:dyDescent="0.2">
      <c r="A31" s="116"/>
      <c r="B31" s="117"/>
      <c r="C31" s="106" t="s">
        <v>322</v>
      </c>
      <c r="D31" s="107"/>
      <c r="E31" s="108"/>
      <c r="F31" s="63">
        <v>434.63</v>
      </c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17" t="s">
        <v>323</v>
      </c>
      <c r="B33" s="48"/>
      <c r="C33" s="48"/>
      <c r="D33" s="48"/>
      <c r="E33" s="48"/>
      <c r="F33" s="48"/>
    </row>
    <row r="34" spans="1:6" x14ac:dyDescent="0.2">
      <c r="A34" s="77"/>
      <c r="B34" s="48"/>
      <c r="C34" s="48"/>
      <c r="D34" s="48"/>
      <c r="E34" s="48"/>
      <c r="F34" s="48"/>
    </row>
    <row r="35" spans="1:6" x14ac:dyDescent="0.2">
      <c r="A35" s="77"/>
      <c r="B35" s="48"/>
      <c r="C35" s="48"/>
      <c r="D35" s="48"/>
      <c r="E35" s="48"/>
      <c r="F35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1:E31"/>
    <mergeCell ref="C27:E27"/>
    <mergeCell ref="C30:E30"/>
    <mergeCell ref="C29:D29"/>
    <mergeCell ref="A26:B26"/>
    <mergeCell ref="A27:B27"/>
    <mergeCell ref="A28:B28"/>
    <mergeCell ref="A29:B29"/>
    <mergeCell ref="A30:B30"/>
    <mergeCell ref="A31:B31"/>
    <mergeCell ref="A24:B24"/>
    <mergeCell ref="A19:F19"/>
    <mergeCell ref="A20:B20"/>
    <mergeCell ref="A22:B22"/>
    <mergeCell ref="C28:D28"/>
    <mergeCell ref="A1:F1"/>
    <mergeCell ref="A23:F23"/>
    <mergeCell ref="A12:F12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F33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8</v>
      </c>
      <c r="C3" s="43"/>
      <c r="D3" s="43"/>
      <c r="E3" s="43"/>
      <c r="F3" s="45"/>
    </row>
    <row r="4" spans="1:6" x14ac:dyDescent="0.2">
      <c r="A4" s="99" t="s">
        <v>246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6.63</v>
      </c>
    </row>
    <row r="10" spans="1:6" x14ac:dyDescent="0.2">
      <c r="A10" s="61" t="s">
        <v>306</v>
      </c>
      <c r="B10" s="61"/>
      <c r="C10" s="61"/>
      <c r="D10" s="62"/>
      <c r="E10" s="61"/>
      <c r="F10" s="63">
        <v>6.63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10</v>
      </c>
      <c r="F13" s="57">
        <v>42.3</v>
      </c>
    </row>
    <row r="14" spans="1:6" x14ac:dyDescent="0.2">
      <c r="A14" s="56" t="s">
        <v>459</v>
      </c>
      <c r="B14" s="57">
        <v>1</v>
      </c>
      <c r="C14" s="58">
        <v>4.28</v>
      </c>
      <c r="D14" s="59">
        <f>IF(ISNUMBER(B14),B14*C14,)</f>
        <v>4.28</v>
      </c>
      <c r="E14" s="60">
        <v>10</v>
      </c>
      <c r="F14" s="57">
        <v>42.8</v>
      </c>
    </row>
    <row r="15" spans="1:6" ht="36" x14ac:dyDescent="0.2">
      <c r="A15" s="56" t="s">
        <v>473</v>
      </c>
      <c r="B15" s="57">
        <v>1</v>
      </c>
      <c r="C15" s="58">
        <v>4.75</v>
      </c>
      <c r="D15" s="59">
        <f>IF(ISNUMBER(B15),B15*C15,)</f>
        <v>4.75</v>
      </c>
      <c r="E15" s="60">
        <v>10</v>
      </c>
      <c r="F15" s="57">
        <v>47.5</v>
      </c>
    </row>
    <row r="16" spans="1:6" x14ac:dyDescent="0.2">
      <c r="A16" s="61" t="s">
        <v>312</v>
      </c>
      <c r="B16" s="61"/>
      <c r="C16" s="61"/>
      <c r="D16" s="62"/>
      <c r="E16" s="61"/>
      <c r="F16" s="63">
        <v>132.6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36" x14ac:dyDescent="0.2">
      <c r="A19" s="66" t="s">
        <v>475</v>
      </c>
      <c r="B19" s="67"/>
      <c r="C19" s="68" t="s">
        <v>108</v>
      </c>
      <c r="D19" s="59">
        <v>1</v>
      </c>
      <c r="E19" s="78">
        <v>959.6</v>
      </c>
      <c r="F19" s="57">
        <v>959.6</v>
      </c>
    </row>
    <row r="20" spans="1:6" x14ac:dyDescent="0.2">
      <c r="A20" s="102" t="s">
        <v>315</v>
      </c>
      <c r="B20" s="103"/>
      <c r="C20" s="61"/>
      <c r="D20" s="62"/>
      <c r="E20" s="61"/>
      <c r="F20" s="63">
        <v>959.6</v>
      </c>
    </row>
    <row r="21" spans="1:6" x14ac:dyDescent="0.2">
      <c r="A21" s="98" t="s">
        <v>316</v>
      </c>
      <c r="B21" s="98"/>
      <c r="C21" s="98"/>
      <c r="D21" s="98"/>
      <c r="E21" s="98"/>
      <c r="F21" s="98"/>
    </row>
    <row r="22" spans="1:6" x14ac:dyDescent="0.2">
      <c r="A22" s="100" t="s">
        <v>297</v>
      </c>
      <c r="B22" s="101"/>
      <c r="C22" s="54" t="s">
        <v>4</v>
      </c>
      <c r="D22" s="64" t="s">
        <v>5</v>
      </c>
      <c r="E22" s="52" t="s">
        <v>298</v>
      </c>
      <c r="F22" s="52" t="s">
        <v>301</v>
      </c>
    </row>
    <row r="23" spans="1:6" x14ac:dyDescent="0.2">
      <c r="A23" s="70"/>
      <c r="B23" s="71"/>
      <c r="C23" s="68"/>
      <c r="D23" s="72"/>
      <c r="E23" s="73"/>
      <c r="F23" s="57"/>
    </row>
    <row r="24" spans="1:6" x14ac:dyDescent="0.2">
      <c r="A24" s="109" t="s">
        <v>317</v>
      </c>
      <c r="B24" s="103"/>
      <c r="C24" s="61"/>
      <c r="D24" s="62"/>
      <c r="E24" s="61"/>
      <c r="F24" s="63">
        <v>0</v>
      </c>
    </row>
    <row r="25" spans="1:6" x14ac:dyDescent="0.2">
      <c r="A25" s="110"/>
      <c r="B25" s="111"/>
      <c r="C25" s="106" t="s">
        <v>318</v>
      </c>
      <c r="D25" s="107"/>
      <c r="E25" s="108"/>
      <c r="F25" s="57">
        <v>1098.83</v>
      </c>
    </row>
    <row r="26" spans="1:6" ht="27.75" customHeight="1" x14ac:dyDescent="0.2">
      <c r="A26" s="112"/>
      <c r="B26" s="113"/>
      <c r="C26" s="104" t="s">
        <v>319</v>
      </c>
      <c r="D26" s="105"/>
      <c r="E26" s="74" t="s">
        <v>320</v>
      </c>
      <c r="F26" s="75">
        <v>186.8</v>
      </c>
    </row>
    <row r="27" spans="1:6" x14ac:dyDescent="0.2">
      <c r="A27" s="114"/>
      <c r="B27" s="115"/>
      <c r="C27" s="106"/>
      <c r="D27" s="107"/>
      <c r="E27" s="76"/>
      <c r="F27" s="75"/>
    </row>
    <row r="28" spans="1:6" x14ac:dyDescent="0.2">
      <c r="A28" s="116"/>
      <c r="B28" s="117"/>
      <c r="C28" s="106" t="s">
        <v>321</v>
      </c>
      <c r="D28" s="107"/>
      <c r="E28" s="108"/>
      <c r="F28" s="63">
        <v>1285.6299999999999</v>
      </c>
    </row>
    <row r="29" spans="1:6" x14ac:dyDescent="0.2">
      <c r="A29" s="116"/>
      <c r="B29" s="117"/>
      <c r="C29" s="106" t="s">
        <v>322</v>
      </c>
      <c r="D29" s="107"/>
      <c r="E29" s="108"/>
      <c r="F29" s="63">
        <v>1285.6300000000001</v>
      </c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17" t="s">
        <v>323</v>
      </c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  <row r="33" spans="1:6" x14ac:dyDescent="0.2">
      <c r="A33" s="77"/>
      <c r="B33" s="48"/>
      <c r="C33" s="48"/>
      <c r="D33" s="48"/>
      <c r="E33" s="48"/>
      <c r="F33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9:E29"/>
    <mergeCell ref="C25:E25"/>
    <mergeCell ref="C28:E28"/>
    <mergeCell ref="C27:D27"/>
    <mergeCell ref="A24:B24"/>
    <mergeCell ref="A25:B25"/>
    <mergeCell ref="A26:B26"/>
    <mergeCell ref="A27:B27"/>
    <mergeCell ref="A28:B28"/>
    <mergeCell ref="A29:B29"/>
    <mergeCell ref="A22:B22"/>
    <mergeCell ref="A17:F17"/>
    <mergeCell ref="A18:B18"/>
    <mergeCell ref="A20:B20"/>
    <mergeCell ref="C26:D26"/>
    <mergeCell ref="A1:F1"/>
    <mergeCell ref="A21:F21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F38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250</v>
      </c>
      <c r="C3" s="43"/>
      <c r="D3" s="43"/>
      <c r="E3" s="43"/>
      <c r="F3" s="45"/>
    </row>
    <row r="4" spans="1:6" x14ac:dyDescent="0.2">
      <c r="A4" s="99" t="s">
        <v>251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302</v>
      </c>
      <c r="B9" s="57">
        <v>1</v>
      </c>
      <c r="C9" s="58">
        <v>57.83</v>
      </c>
      <c r="D9" s="59">
        <f>IF(ISNUMBER(B9),B9*C9,)</f>
        <v>57.83</v>
      </c>
      <c r="E9" s="60">
        <v>1.6000000000000001E-3</v>
      </c>
      <c r="F9" s="57">
        <v>0.09</v>
      </c>
    </row>
    <row r="10" spans="1:6" x14ac:dyDescent="0.2">
      <c r="A10" s="56" t="s">
        <v>324</v>
      </c>
      <c r="B10" s="57">
        <v>1</v>
      </c>
      <c r="C10" s="58">
        <v>64.17</v>
      </c>
      <c r="D10" s="59">
        <f>IF(ISNUMBER(B10),B10*C10,)</f>
        <v>64.17</v>
      </c>
      <c r="E10" s="60">
        <v>1.6000000000000001E-3</v>
      </c>
      <c r="F10" s="57">
        <v>0.1</v>
      </c>
    </row>
    <row r="11" spans="1:6" x14ac:dyDescent="0.2">
      <c r="A11" s="56" t="s">
        <v>326</v>
      </c>
      <c r="B11" s="57">
        <v>1</v>
      </c>
      <c r="C11" s="58">
        <v>30</v>
      </c>
      <c r="D11" s="59">
        <f>IF(ISNUMBER(B11),B11*C11,)</f>
        <v>30</v>
      </c>
      <c r="E11" s="60">
        <v>1.6000000000000001E-3</v>
      </c>
      <c r="F11" s="57">
        <v>0.05</v>
      </c>
    </row>
    <row r="12" spans="1:6" ht="24" x14ac:dyDescent="0.2">
      <c r="A12" s="56" t="s">
        <v>358</v>
      </c>
      <c r="B12" s="57">
        <v>1</v>
      </c>
      <c r="C12" s="58">
        <v>42.06</v>
      </c>
      <c r="D12" s="59">
        <f>IF(ISNUMBER(B12),B12*C12,)</f>
        <v>42.06</v>
      </c>
      <c r="E12" s="60">
        <v>1.6000000000000001E-3</v>
      </c>
      <c r="F12" s="57">
        <v>7.0000000000000007E-2</v>
      </c>
    </row>
    <row r="13" spans="1:6" x14ac:dyDescent="0.2">
      <c r="A13" s="61" t="s">
        <v>306</v>
      </c>
      <c r="B13" s="61"/>
      <c r="C13" s="61"/>
      <c r="D13" s="62"/>
      <c r="E13" s="61"/>
      <c r="F13" s="63">
        <v>0.31</v>
      </c>
    </row>
    <row r="14" spans="1:6" x14ac:dyDescent="0.2">
      <c r="A14" s="98" t="s">
        <v>307</v>
      </c>
      <c r="B14" s="98"/>
      <c r="C14" s="98"/>
      <c r="D14" s="98"/>
      <c r="E14" s="98"/>
      <c r="F14" s="98"/>
    </row>
    <row r="15" spans="1:6" x14ac:dyDescent="0.2">
      <c r="A15" s="52" t="s">
        <v>297</v>
      </c>
      <c r="B15" s="52" t="s">
        <v>5</v>
      </c>
      <c r="C15" s="52" t="s">
        <v>308</v>
      </c>
      <c r="D15" s="64" t="s">
        <v>299</v>
      </c>
      <c r="E15" s="52" t="s">
        <v>300</v>
      </c>
      <c r="F15" s="52" t="s">
        <v>301</v>
      </c>
    </row>
    <row r="16" spans="1:6" ht="24" x14ac:dyDescent="0.2">
      <c r="A16" s="56" t="s">
        <v>309</v>
      </c>
      <c r="B16" s="57">
        <v>1</v>
      </c>
      <c r="C16" s="58">
        <v>4.75</v>
      </c>
      <c r="D16" s="59">
        <f>IF(ISNUMBER(B16),B16*C16,)</f>
        <v>4.75</v>
      </c>
      <c r="E16" s="60">
        <v>1.6000000000000001E-3</v>
      </c>
      <c r="F16" s="57">
        <v>0.01</v>
      </c>
    </row>
    <row r="17" spans="1:6" ht="24" x14ac:dyDescent="0.2">
      <c r="A17" s="56" t="s">
        <v>310</v>
      </c>
      <c r="B17" s="57">
        <v>1</v>
      </c>
      <c r="C17" s="58">
        <v>4.28</v>
      </c>
      <c r="D17" s="59">
        <f>IF(ISNUMBER(B17),B17*C17,)</f>
        <v>4.28</v>
      </c>
      <c r="E17" s="60">
        <v>1.6000000000000001E-3</v>
      </c>
      <c r="F17" s="57">
        <v>0.01</v>
      </c>
    </row>
    <row r="18" spans="1:6" ht="24" x14ac:dyDescent="0.2">
      <c r="A18" s="56" t="s">
        <v>327</v>
      </c>
      <c r="B18" s="57">
        <v>1</v>
      </c>
      <c r="C18" s="58">
        <v>4.75</v>
      </c>
      <c r="D18" s="59">
        <f>IF(ISNUMBER(B18),B18*C18,)</f>
        <v>4.75</v>
      </c>
      <c r="E18" s="60">
        <v>1.6000000000000001E-3</v>
      </c>
      <c r="F18" s="57">
        <v>0.01</v>
      </c>
    </row>
    <row r="19" spans="1:6" ht="24" x14ac:dyDescent="0.2">
      <c r="A19" s="56" t="s">
        <v>328</v>
      </c>
      <c r="B19" s="57">
        <v>1</v>
      </c>
      <c r="C19" s="58">
        <v>4.5199999999999996</v>
      </c>
      <c r="D19" s="59">
        <f>IF(ISNUMBER(B19),B19*C19,)</f>
        <v>4.5199999999999996</v>
      </c>
      <c r="E19" s="60">
        <v>1.6000000000000001E-3</v>
      </c>
      <c r="F19" s="57">
        <v>0.01</v>
      </c>
    </row>
    <row r="20" spans="1:6" x14ac:dyDescent="0.2">
      <c r="A20" s="56" t="s">
        <v>329</v>
      </c>
      <c r="B20" s="57">
        <v>1</v>
      </c>
      <c r="C20" s="58">
        <v>6.22</v>
      </c>
      <c r="D20" s="59">
        <f>IF(ISNUMBER(B20),B20*C20,)</f>
        <v>6.22</v>
      </c>
      <c r="E20" s="60">
        <v>1.6000000000000001E-3</v>
      </c>
      <c r="F20" s="57">
        <v>0.01</v>
      </c>
    </row>
    <row r="21" spans="1:6" x14ac:dyDescent="0.2">
      <c r="A21" s="61" t="s">
        <v>312</v>
      </c>
      <c r="B21" s="61"/>
      <c r="C21" s="61"/>
      <c r="D21" s="62"/>
      <c r="E21" s="61"/>
      <c r="F21" s="63">
        <v>0.05</v>
      </c>
    </row>
    <row r="22" spans="1:6" x14ac:dyDescent="0.2">
      <c r="A22" s="98" t="s">
        <v>313</v>
      </c>
      <c r="B22" s="98"/>
      <c r="C22" s="98"/>
      <c r="D22" s="98"/>
      <c r="E22" s="98"/>
      <c r="F22" s="98"/>
    </row>
    <row r="23" spans="1:6" x14ac:dyDescent="0.2">
      <c r="A23" s="101" t="s">
        <v>297</v>
      </c>
      <c r="B23" s="101"/>
      <c r="C23" s="54" t="s">
        <v>4</v>
      </c>
      <c r="D23" s="65" t="s">
        <v>5</v>
      </c>
      <c r="E23" s="54" t="s">
        <v>314</v>
      </c>
      <c r="F23" s="54" t="s">
        <v>301</v>
      </c>
    </row>
    <row r="24" spans="1:6" x14ac:dyDescent="0.2">
      <c r="A24" s="66"/>
      <c r="B24" s="67"/>
      <c r="C24" s="68"/>
      <c r="D24" s="59"/>
      <c r="E24" s="69"/>
      <c r="F24" s="57"/>
    </row>
    <row r="25" spans="1:6" x14ac:dyDescent="0.2">
      <c r="A25" s="102" t="s">
        <v>315</v>
      </c>
      <c r="B25" s="103"/>
      <c r="C25" s="61"/>
      <c r="D25" s="62"/>
      <c r="E25" s="61"/>
      <c r="F25" s="63">
        <v>0</v>
      </c>
    </row>
    <row r="26" spans="1:6" x14ac:dyDescent="0.2">
      <c r="A26" s="98" t="s">
        <v>316</v>
      </c>
      <c r="B26" s="98"/>
      <c r="C26" s="98"/>
      <c r="D26" s="98"/>
      <c r="E26" s="98"/>
      <c r="F26" s="98"/>
    </row>
    <row r="27" spans="1:6" x14ac:dyDescent="0.2">
      <c r="A27" s="100" t="s">
        <v>297</v>
      </c>
      <c r="B27" s="101"/>
      <c r="C27" s="54" t="s">
        <v>4</v>
      </c>
      <c r="D27" s="64" t="s">
        <v>5</v>
      </c>
      <c r="E27" s="52" t="s">
        <v>298</v>
      </c>
      <c r="F27" s="52" t="s">
        <v>301</v>
      </c>
    </row>
    <row r="28" spans="1:6" x14ac:dyDescent="0.2">
      <c r="A28" s="70"/>
      <c r="B28" s="71"/>
      <c r="C28" s="68"/>
      <c r="D28" s="72"/>
      <c r="E28" s="73"/>
      <c r="F28" s="57"/>
    </row>
    <row r="29" spans="1:6" x14ac:dyDescent="0.2">
      <c r="A29" s="109" t="s">
        <v>317</v>
      </c>
      <c r="B29" s="103"/>
      <c r="C29" s="61"/>
      <c r="D29" s="62"/>
      <c r="E29" s="61"/>
      <c r="F29" s="63">
        <v>0</v>
      </c>
    </row>
    <row r="30" spans="1:6" x14ac:dyDescent="0.2">
      <c r="A30" s="110"/>
      <c r="B30" s="111"/>
      <c r="C30" s="106" t="s">
        <v>318</v>
      </c>
      <c r="D30" s="107"/>
      <c r="E30" s="108"/>
      <c r="F30" s="57">
        <v>0.36</v>
      </c>
    </row>
    <row r="31" spans="1:6" ht="27.75" customHeight="1" x14ac:dyDescent="0.2">
      <c r="A31" s="112"/>
      <c r="B31" s="113"/>
      <c r="C31" s="104" t="s">
        <v>319</v>
      </c>
      <c r="D31" s="105"/>
      <c r="E31" s="74" t="s">
        <v>320</v>
      </c>
      <c r="F31" s="75">
        <v>0.06</v>
      </c>
    </row>
    <row r="32" spans="1:6" x14ac:dyDescent="0.2">
      <c r="A32" s="114"/>
      <c r="B32" s="115"/>
      <c r="C32" s="106"/>
      <c r="D32" s="107"/>
      <c r="E32" s="76"/>
      <c r="F32" s="75"/>
    </row>
    <row r="33" spans="1:6" x14ac:dyDescent="0.2">
      <c r="A33" s="116"/>
      <c r="B33" s="117"/>
      <c r="C33" s="106" t="s">
        <v>321</v>
      </c>
      <c r="D33" s="107"/>
      <c r="E33" s="108"/>
      <c r="F33" s="63">
        <v>0.42</v>
      </c>
    </row>
    <row r="34" spans="1:6" x14ac:dyDescent="0.2">
      <c r="A34" s="116"/>
      <c r="B34" s="117"/>
      <c r="C34" s="106" t="s">
        <v>322</v>
      </c>
      <c r="D34" s="107"/>
      <c r="E34" s="108"/>
      <c r="F34" s="63">
        <v>0.42</v>
      </c>
    </row>
    <row r="35" spans="1:6" x14ac:dyDescent="0.2">
      <c r="A35" s="77"/>
      <c r="B35" s="48"/>
      <c r="C35" s="48"/>
      <c r="D35" s="48"/>
      <c r="E35" s="48"/>
      <c r="F35" s="48"/>
    </row>
    <row r="36" spans="1:6" x14ac:dyDescent="0.2">
      <c r="A36" s="17" t="s">
        <v>323</v>
      </c>
      <c r="B36" s="48"/>
      <c r="C36" s="48"/>
      <c r="D36" s="48"/>
      <c r="E36" s="48"/>
      <c r="F36" s="48"/>
    </row>
    <row r="37" spans="1:6" x14ac:dyDescent="0.2">
      <c r="A37" s="77"/>
      <c r="B37" s="48"/>
      <c r="C37" s="48"/>
      <c r="D37" s="48"/>
      <c r="E37" s="48"/>
      <c r="F37" s="48"/>
    </row>
    <row r="38" spans="1:6" x14ac:dyDescent="0.2">
      <c r="A38" s="77"/>
      <c r="B38" s="48"/>
      <c r="C38" s="48"/>
      <c r="D38" s="48"/>
      <c r="E38" s="48"/>
      <c r="F38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4:E34"/>
    <mergeCell ref="C30:E30"/>
    <mergeCell ref="C33:E33"/>
    <mergeCell ref="C32:D32"/>
    <mergeCell ref="A29:B29"/>
    <mergeCell ref="A30:B30"/>
    <mergeCell ref="A31:B31"/>
    <mergeCell ref="A32:B32"/>
    <mergeCell ref="A33:B33"/>
    <mergeCell ref="A34:B34"/>
    <mergeCell ref="A27:B27"/>
    <mergeCell ref="A22:F22"/>
    <mergeCell ref="A23:B23"/>
    <mergeCell ref="A25:B25"/>
    <mergeCell ref="C31:D31"/>
    <mergeCell ref="A1:F1"/>
    <mergeCell ref="A26:F26"/>
    <mergeCell ref="A14:F14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F32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253</v>
      </c>
      <c r="C3" s="43"/>
      <c r="D3" s="43"/>
      <c r="E3" s="43"/>
      <c r="F3" s="45"/>
    </row>
    <row r="4" spans="1:6" x14ac:dyDescent="0.2">
      <c r="A4" s="99" t="s">
        <v>254</v>
      </c>
      <c r="B4" s="99"/>
      <c r="C4" s="99"/>
      <c r="D4" s="99"/>
      <c r="E4" s="46" t="s">
        <v>294</v>
      </c>
      <c r="F4" s="47" t="s">
        <v>20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476</v>
      </c>
      <c r="B9" s="57">
        <v>1</v>
      </c>
      <c r="C9" s="58">
        <v>39.43</v>
      </c>
      <c r="D9" s="59">
        <f>IF(ISNUMBER(B9),B9*C9,)</f>
        <v>39.43</v>
      </c>
      <c r="E9" s="60">
        <v>8.3999999999999995E-3</v>
      </c>
      <c r="F9" s="57">
        <v>0.33</v>
      </c>
    </row>
    <row r="10" spans="1:6" x14ac:dyDescent="0.2">
      <c r="A10" s="61" t="s">
        <v>306</v>
      </c>
      <c r="B10" s="61"/>
      <c r="C10" s="61"/>
      <c r="D10" s="62"/>
      <c r="E10" s="61"/>
      <c r="F10" s="63">
        <v>0.33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8.3999999999999995E-3</v>
      </c>
      <c r="F13" s="57">
        <v>0.04</v>
      </c>
    </row>
    <row r="14" spans="1:6" x14ac:dyDescent="0.2">
      <c r="A14" s="56" t="s">
        <v>329</v>
      </c>
      <c r="B14" s="57">
        <v>1</v>
      </c>
      <c r="C14" s="58">
        <v>6.22</v>
      </c>
      <c r="D14" s="59">
        <f>IF(ISNUMBER(B14),B14*C14,)</f>
        <v>6.22</v>
      </c>
      <c r="E14" s="60">
        <v>8.3999999999999995E-3</v>
      </c>
      <c r="F14" s="57">
        <v>0.05</v>
      </c>
    </row>
    <row r="15" spans="1:6" x14ac:dyDescent="0.2">
      <c r="A15" s="61" t="s">
        <v>312</v>
      </c>
      <c r="B15" s="61"/>
      <c r="C15" s="61"/>
      <c r="D15" s="62"/>
      <c r="E15" s="61"/>
      <c r="F15" s="63">
        <v>0.09</v>
      </c>
    </row>
    <row r="16" spans="1:6" x14ac:dyDescent="0.2">
      <c r="A16" s="98" t="s">
        <v>313</v>
      </c>
      <c r="B16" s="98"/>
      <c r="C16" s="98"/>
      <c r="D16" s="98"/>
      <c r="E16" s="98"/>
      <c r="F16" s="98"/>
    </row>
    <row r="17" spans="1:6" x14ac:dyDescent="0.2">
      <c r="A17" s="101" t="s">
        <v>297</v>
      </c>
      <c r="B17" s="101"/>
      <c r="C17" s="54" t="s">
        <v>4</v>
      </c>
      <c r="D17" s="65" t="s">
        <v>5</v>
      </c>
      <c r="E17" s="54" t="s">
        <v>314</v>
      </c>
      <c r="F17" s="54" t="s">
        <v>301</v>
      </c>
    </row>
    <row r="18" spans="1:6" x14ac:dyDescent="0.2">
      <c r="A18" s="66" t="s">
        <v>339</v>
      </c>
      <c r="B18" s="67"/>
      <c r="C18" s="68" t="s">
        <v>20</v>
      </c>
      <c r="D18" s="59">
        <v>1</v>
      </c>
      <c r="E18" s="78">
        <v>1.24</v>
      </c>
      <c r="F18" s="57">
        <v>1.24</v>
      </c>
    </row>
    <row r="19" spans="1:6" x14ac:dyDescent="0.2">
      <c r="A19" s="102" t="s">
        <v>315</v>
      </c>
      <c r="B19" s="103"/>
      <c r="C19" s="61"/>
      <c r="D19" s="62"/>
      <c r="E19" s="61"/>
      <c r="F19" s="63">
        <v>1.24</v>
      </c>
    </row>
    <row r="20" spans="1:6" x14ac:dyDescent="0.2">
      <c r="A20" s="98" t="s">
        <v>316</v>
      </c>
      <c r="B20" s="98"/>
      <c r="C20" s="98"/>
      <c r="D20" s="98"/>
      <c r="E20" s="98"/>
      <c r="F20" s="98"/>
    </row>
    <row r="21" spans="1:6" x14ac:dyDescent="0.2">
      <c r="A21" s="100" t="s">
        <v>297</v>
      </c>
      <c r="B21" s="101"/>
      <c r="C21" s="54" t="s">
        <v>4</v>
      </c>
      <c r="D21" s="64" t="s">
        <v>5</v>
      </c>
      <c r="E21" s="52" t="s">
        <v>298</v>
      </c>
      <c r="F21" s="52" t="s">
        <v>301</v>
      </c>
    </row>
    <row r="22" spans="1:6" x14ac:dyDescent="0.2">
      <c r="A22" s="70"/>
      <c r="B22" s="71"/>
      <c r="C22" s="68"/>
      <c r="D22" s="72"/>
      <c r="E22" s="73"/>
      <c r="F22" s="57"/>
    </row>
    <row r="23" spans="1:6" x14ac:dyDescent="0.2">
      <c r="A23" s="109" t="s">
        <v>317</v>
      </c>
      <c r="B23" s="103"/>
      <c r="C23" s="61"/>
      <c r="D23" s="62"/>
      <c r="E23" s="61"/>
      <c r="F23" s="63">
        <v>0</v>
      </c>
    </row>
    <row r="24" spans="1:6" x14ac:dyDescent="0.2">
      <c r="A24" s="110"/>
      <c r="B24" s="111"/>
      <c r="C24" s="106" t="s">
        <v>318</v>
      </c>
      <c r="D24" s="107"/>
      <c r="E24" s="108"/>
      <c r="F24" s="57">
        <v>1.66</v>
      </c>
    </row>
    <row r="25" spans="1:6" ht="27.75" customHeight="1" x14ac:dyDescent="0.2">
      <c r="A25" s="112"/>
      <c r="B25" s="113"/>
      <c r="C25" s="104" t="s">
        <v>319</v>
      </c>
      <c r="D25" s="105"/>
      <c r="E25" s="74" t="s">
        <v>320</v>
      </c>
      <c r="F25" s="75">
        <v>0.28000000000000003</v>
      </c>
    </row>
    <row r="26" spans="1:6" x14ac:dyDescent="0.2">
      <c r="A26" s="114"/>
      <c r="B26" s="115"/>
      <c r="C26" s="106"/>
      <c r="D26" s="107"/>
      <c r="E26" s="76"/>
      <c r="F26" s="75"/>
    </row>
    <row r="27" spans="1:6" x14ac:dyDescent="0.2">
      <c r="A27" s="116"/>
      <c r="B27" s="117"/>
      <c r="C27" s="106" t="s">
        <v>321</v>
      </c>
      <c r="D27" s="107"/>
      <c r="E27" s="108"/>
      <c r="F27" s="63">
        <v>1.94</v>
      </c>
    </row>
    <row r="28" spans="1:6" x14ac:dyDescent="0.2">
      <c r="A28" s="116"/>
      <c r="B28" s="117"/>
      <c r="C28" s="106" t="s">
        <v>322</v>
      </c>
      <c r="D28" s="107"/>
      <c r="E28" s="108"/>
      <c r="F28" s="63">
        <v>1.94</v>
      </c>
    </row>
    <row r="29" spans="1:6" x14ac:dyDescent="0.2">
      <c r="A29" s="77"/>
      <c r="B29" s="48"/>
      <c r="C29" s="48"/>
      <c r="D29" s="48"/>
      <c r="E29" s="48"/>
      <c r="F29" s="48"/>
    </row>
    <row r="30" spans="1:6" x14ac:dyDescent="0.2">
      <c r="A30" s="17" t="s">
        <v>323</v>
      </c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  <row r="32" spans="1:6" x14ac:dyDescent="0.2">
      <c r="A32" s="77"/>
      <c r="B32" s="48"/>
      <c r="C32" s="48"/>
      <c r="D32" s="48"/>
      <c r="E32" s="48"/>
      <c r="F3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8:E28"/>
    <mergeCell ref="C24:E24"/>
    <mergeCell ref="C27:E27"/>
    <mergeCell ref="C26:D26"/>
    <mergeCell ref="A23:B23"/>
    <mergeCell ref="A24:B24"/>
    <mergeCell ref="A25:B25"/>
    <mergeCell ref="A26:B26"/>
    <mergeCell ref="A27:B27"/>
    <mergeCell ref="A28:B28"/>
    <mergeCell ref="A21:B21"/>
    <mergeCell ref="A16:F16"/>
    <mergeCell ref="A17:B17"/>
    <mergeCell ref="A19:B19"/>
    <mergeCell ref="C25:D25"/>
    <mergeCell ref="A1:F1"/>
    <mergeCell ref="A20:F2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256</v>
      </c>
      <c r="C3" s="43"/>
      <c r="D3" s="43"/>
      <c r="E3" s="43"/>
      <c r="F3" s="45"/>
    </row>
    <row r="4" spans="1:6" x14ac:dyDescent="0.2">
      <c r="A4" s="99" t="s">
        <v>257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477</v>
      </c>
      <c r="B17" s="67"/>
      <c r="C17" s="68" t="s">
        <v>478</v>
      </c>
      <c r="D17" s="59">
        <v>1</v>
      </c>
      <c r="E17" s="78">
        <v>220</v>
      </c>
      <c r="F17" s="57">
        <v>220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220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220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37.4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257.39999999999998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257.39999999999998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259</v>
      </c>
      <c r="C3" s="43"/>
      <c r="D3" s="43"/>
      <c r="E3" s="43"/>
      <c r="F3" s="45"/>
    </row>
    <row r="4" spans="1:6" x14ac:dyDescent="0.2">
      <c r="A4" s="99" t="s">
        <v>260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479</v>
      </c>
      <c r="B17" s="67"/>
      <c r="C17" s="68" t="s">
        <v>108</v>
      </c>
      <c r="D17" s="59">
        <v>1</v>
      </c>
      <c r="E17" s="78">
        <v>16</v>
      </c>
      <c r="F17" s="57">
        <v>16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16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16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2.72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18.72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18.72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262</v>
      </c>
      <c r="C3" s="43"/>
      <c r="D3" s="43"/>
      <c r="E3" s="43"/>
      <c r="F3" s="45"/>
    </row>
    <row r="4" spans="1:6" x14ac:dyDescent="0.2">
      <c r="A4" s="99" t="s">
        <v>263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ht="36" x14ac:dyDescent="0.2">
      <c r="A17" s="66" t="s">
        <v>480</v>
      </c>
      <c r="B17" s="67"/>
      <c r="C17" s="68" t="s">
        <v>108</v>
      </c>
      <c r="D17" s="59">
        <v>1</v>
      </c>
      <c r="E17" s="78">
        <v>40.54</v>
      </c>
      <c r="F17" s="57">
        <v>40.54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40.54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40.54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6.89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47.43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47.43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F42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265</v>
      </c>
      <c r="C3" s="43"/>
      <c r="D3" s="43"/>
      <c r="E3" s="43"/>
      <c r="F3" s="45"/>
    </row>
    <row r="4" spans="1:6" x14ac:dyDescent="0.2">
      <c r="A4" s="99" t="s">
        <v>266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304</v>
      </c>
      <c r="B9" s="57" t="s">
        <v>305</v>
      </c>
      <c r="C9" s="58" t="s">
        <v>8</v>
      </c>
      <c r="D9" s="59">
        <f>IF(ISNUMBER(B9),B9*C9,)</f>
        <v>0</v>
      </c>
      <c r="E9" s="60" t="s">
        <v>8</v>
      </c>
      <c r="F9" s="57">
        <v>4.3899999999999997</v>
      </c>
    </row>
    <row r="10" spans="1:6" x14ac:dyDescent="0.2">
      <c r="A10" s="61" t="s">
        <v>306</v>
      </c>
      <c r="B10" s="61"/>
      <c r="C10" s="61"/>
      <c r="D10" s="62"/>
      <c r="E10" s="61"/>
      <c r="F10" s="63">
        <v>4.3899999999999997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ht="36" x14ac:dyDescent="0.2">
      <c r="A13" s="56" t="s">
        <v>311</v>
      </c>
      <c r="B13" s="57">
        <v>1</v>
      </c>
      <c r="C13" s="58">
        <v>4.2300000000000004</v>
      </c>
      <c r="D13" s="59">
        <f>IF(ISNUMBER(B13),B13*C13,)</f>
        <v>4.2300000000000004</v>
      </c>
      <c r="E13" s="60">
        <v>5</v>
      </c>
      <c r="F13" s="57">
        <v>21.15</v>
      </c>
    </row>
    <row r="14" spans="1:6" ht="24" x14ac:dyDescent="0.2">
      <c r="A14" s="56" t="s">
        <v>363</v>
      </c>
      <c r="B14" s="57">
        <v>1</v>
      </c>
      <c r="C14" s="58">
        <v>4.75</v>
      </c>
      <c r="D14" s="59">
        <f>IF(ISNUMBER(B14),B14*C14,)</f>
        <v>4.75</v>
      </c>
      <c r="E14" s="60">
        <v>5</v>
      </c>
      <c r="F14" s="57">
        <v>23.75</v>
      </c>
    </row>
    <row r="15" spans="1:6" x14ac:dyDescent="0.2">
      <c r="A15" s="56" t="s">
        <v>364</v>
      </c>
      <c r="B15" s="57">
        <v>2</v>
      </c>
      <c r="C15" s="58">
        <v>4.28</v>
      </c>
      <c r="D15" s="59">
        <f>IF(ISNUMBER(B15),B15*C15,)</f>
        <v>8.56</v>
      </c>
      <c r="E15" s="60">
        <v>5</v>
      </c>
      <c r="F15" s="57">
        <v>42.8</v>
      </c>
    </row>
    <row r="16" spans="1:6" x14ac:dyDescent="0.2">
      <c r="A16" s="61" t="s">
        <v>312</v>
      </c>
      <c r="B16" s="61"/>
      <c r="C16" s="61"/>
      <c r="D16" s="62"/>
      <c r="E16" s="61"/>
      <c r="F16" s="63">
        <v>87.699999999999989</v>
      </c>
    </row>
    <row r="17" spans="1:6" x14ac:dyDescent="0.2">
      <c r="A17" s="98" t="s">
        <v>313</v>
      </c>
      <c r="B17" s="98"/>
      <c r="C17" s="98"/>
      <c r="D17" s="98"/>
      <c r="E17" s="98"/>
      <c r="F17" s="98"/>
    </row>
    <row r="18" spans="1:6" x14ac:dyDescent="0.2">
      <c r="A18" s="101" t="s">
        <v>297</v>
      </c>
      <c r="B18" s="101"/>
      <c r="C18" s="54" t="s">
        <v>4</v>
      </c>
      <c r="D18" s="65" t="s">
        <v>5</v>
      </c>
      <c r="E18" s="54" t="s">
        <v>314</v>
      </c>
      <c r="F18" s="54" t="s">
        <v>301</v>
      </c>
    </row>
    <row r="19" spans="1:6" ht="24" x14ac:dyDescent="0.2">
      <c r="A19" s="66" t="s">
        <v>481</v>
      </c>
      <c r="B19" s="67"/>
      <c r="C19" s="68" t="s">
        <v>108</v>
      </c>
      <c r="D19" s="59">
        <v>0.01</v>
      </c>
      <c r="E19" s="78">
        <v>62.14</v>
      </c>
      <c r="F19" s="57">
        <v>0.62</v>
      </c>
    </row>
    <row r="20" spans="1:6" x14ac:dyDescent="0.2">
      <c r="A20" s="66" t="s">
        <v>412</v>
      </c>
      <c r="B20" s="67"/>
      <c r="C20" s="68" t="s">
        <v>108</v>
      </c>
      <c r="D20" s="59">
        <v>20</v>
      </c>
      <c r="E20" s="69">
        <v>0.03</v>
      </c>
      <c r="F20" s="57">
        <v>0.6</v>
      </c>
    </row>
    <row r="21" spans="1:6" x14ac:dyDescent="0.2">
      <c r="A21" s="66" t="s">
        <v>413</v>
      </c>
      <c r="B21" s="67"/>
      <c r="C21" s="68" t="s">
        <v>414</v>
      </c>
      <c r="D21" s="59">
        <v>0.12</v>
      </c>
      <c r="E21" s="69">
        <v>26.59</v>
      </c>
      <c r="F21" s="57">
        <v>3.19</v>
      </c>
    </row>
    <row r="22" spans="1:6" ht="24" x14ac:dyDescent="0.2">
      <c r="A22" s="66" t="s">
        <v>457</v>
      </c>
      <c r="B22" s="67"/>
      <c r="C22" s="68" t="s">
        <v>449</v>
      </c>
      <c r="D22" s="59">
        <v>0.12</v>
      </c>
      <c r="E22" s="69">
        <v>22.73</v>
      </c>
      <c r="F22" s="57">
        <v>2.73</v>
      </c>
    </row>
    <row r="23" spans="1:6" x14ac:dyDescent="0.2">
      <c r="A23" s="66" t="s">
        <v>482</v>
      </c>
      <c r="B23" s="67"/>
      <c r="C23" s="68" t="s">
        <v>108</v>
      </c>
      <c r="D23" s="59">
        <v>0.57999999999999996</v>
      </c>
      <c r="E23" s="69">
        <v>45.97</v>
      </c>
      <c r="F23" s="57">
        <v>26.66</v>
      </c>
    </row>
    <row r="24" spans="1:6" x14ac:dyDescent="0.2">
      <c r="A24" s="66" t="s">
        <v>483</v>
      </c>
      <c r="B24" s="67"/>
      <c r="C24" s="68" t="s">
        <v>35</v>
      </c>
      <c r="D24" s="59">
        <v>0.72</v>
      </c>
      <c r="E24" s="69">
        <v>13.61</v>
      </c>
      <c r="F24" s="57">
        <v>9.8000000000000007</v>
      </c>
    </row>
    <row r="25" spans="1:6" x14ac:dyDescent="0.2">
      <c r="A25" s="66" t="s">
        <v>484</v>
      </c>
      <c r="B25" s="67"/>
      <c r="C25" s="68" t="s">
        <v>451</v>
      </c>
      <c r="D25" s="59">
        <v>5.7</v>
      </c>
      <c r="E25" s="69">
        <v>0.42</v>
      </c>
      <c r="F25" s="57">
        <v>2.39</v>
      </c>
    </row>
    <row r="26" spans="1:6" x14ac:dyDescent="0.2">
      <c r="A26" s="66" t="s">
        <v>422</v>
      </c>
      <c r="B26" s="67"/>
      <c r="C26" s="68" t="s">
        <v>108</v>
      </c>
      <c r="D26" s="59">
        <v>4</v>
      </c>
      <c r="E26" s="69">
        <v>0.03</v>
      </c>
      <c r="F26" s="57">
        <v>0.12</v>
      </c>
    </row>
    <row r="27" spans="1:6" ht="24" x14ac:dyDescent="0.2">
      <c r="A27" s="66" t="s">
        <v>485</v>
      </c>
      <c r="B27" s="67"/>
      <c r="C27" s="68" t="s">
        <v>108</v>
      </c>
      <c r="D27" s="59">
        <v>1</v>
      </c>
      <c r="E27" s="69">
        <v>11.02</v>
      </c>
      <c r="F27" s="57">
        <v>11.02</v>
      </c>
    </row>
    <row r="28" spans="1:6" ht="24" x14ac:dyDescent="0.2">
      <c r="A28" s="66" t="s">
        <v>421</v>
      </c>
      <c r="B28" s="67"/>
      <c r="C28" s="68" t="s">
        <v>341</v>
      </c>
      <c r="D28" s="59">
        <v>0.1</v>
      </c>
      <c r="E28" s="69">
        <v>3.56</v>
      </c>
      <c r="F28" s="57">
        <v>0.36</v>
      </c>
    </row>
    <row r="29" spans="1:6" x14ac:dyDescent="0.2">
      <c r="A29" s="102" t="s">
        <v>315</v>
      </c>
      <c r="B29" s="103"/>
      <c r="C29" s="61"/>
      <c r="D29" s="62"/>
      <c r="E29" s="61"/>
      <c r="F29" s="63">
        <v>57.489999999999995</v>
      </c>
    </row>
    <row r="30" spans="1:6" x14ac:dyDescent="0.2">
      <c r="A30" s="98" t="s">
        <v>316</v>
      </c>
      <c r="B30" s="98"/>
      <c r="C30" s="98"/>
      <c r="D30" s="98"/>
      <c r="E30" s="98"/>
      <c r="F30" s="98"/>
    </row>
    <row r="31" spans="1:6" x14ac:dyDescent="0.2">
      <c r="A31" s="100" t="s">
        <v>297</v>
      </c>
      <c r="B31" s="101"/>
      <c r="C31" s="54" t="s">
        <v>4</v>
      </c>
      <c r="D31" s="64" t="s">
        <v>5</v>
      </c>
      <c r="E31" s="52" t="s">
        <v>298</v>
      </c>
      <c r="F31" s="52" t="s">
        <v>301</v>
      </c>
    </row>
    <row r="32" spans="1:6" x14ac:dyDescent="0.2">
      <c r="A32" s="70"/>
      <c r="B32" s="71"/>
      <c r="C32" s="68"/>
      <c r="D32" s="72"/>
      <c r="E32" s="73"/>
      <c r="F32" s="57"/>
    </row>
    <row r="33" spans="1:6" x14ac:dyDescent="0.2">
      <c r="A33" s="109" t="s">
        <v>317</v>
      </c>
      <c r="B33" s="103"/>
      <c r="C33" s="61"/>
      <c r="D33" s="62"/>
      <c r="E33" s="61"/>
      <c r="F33" s="63">
        <v>0</v>
      </c>
    </row>
    <row r="34" spans="1:6" x14ac:dyDescent="0.2">
      <c r="A34" s="110"/>
      <c r="B34" s="111"/>
      <c r="C34" s="106" t="s">
        <v>318</v>
      </c>
      <c r="D34" s="107"/>
      <c r="E34" s="108"/>
      <c r="F34" s="57">
        <v>149.58000000000001</v>
      </c>
    </row>
    <row r="35" spans="1:6" ht="27.75" customHeight="1" x14ac:dyDescent="0.2">
      <c r="A35" s="112"/>
      <c r="B35" s="113"/>
      <c r="C35" s="104" t="s">
        <v>319</v>
      </c>
      <c r="D35" s="105"/>
      <c r="E35" s="74" t="s">
        <v>320</v>
      </c>
      <c r="F35" s="75">
        <v>25.43</v>
      </c>
    </row>
    <row r="36" spans="1:6" x14ac:dyDescent="0.2">
      <c r="A36" s="114"/>
      <c r="B36" s="115"/>
      <c r="C36" s="106"/>
      <c r="D36" s="107"/>
      <c r="E36" s="76"/>
      <c r="F36" s="75"/>
    </row>
    <row r="37" spans="1:6" x14ac:dyDescent="0.2">
      <c r="A37" s="116"/>
      <c r="B37" s="117"/>
      <c r="C37" s="106" t="s">
        <v>321</v>
      </c>
      <c r="D37" s="107"/>
      <c r="E37" s="108"/>
      <c r="F37" s="63">
        <v>175.01000000000002</v>
      </c>
    </row>
    <row r="38" spans="1:6" x14ac:dyDescent="0.2">
      <c r="A38" s="116"/>
      <c r="B38" s="117"/>
      <c r="C38" s="106" t="s">
        <v>322</v>
      </c>
      <c r="D38" s="107"/>
      <c r="E38" s="108"/>
      <c r="F38" s="63">
        <v>175.01</v>
      </c>
    </row>
    <row r="39" spans="1:6" x14ac:dyDescent="0.2">
      <c r="A39" s="77"/>
      <c r="B39" s="48"/>
      <c r="C39" s="48"/>
      <c r="D39" s="48"/>
      <c r="E39" s="48"/>
      <c r="F39" s="48"/>
    </row>
    <row r="40" spans="1:6" x14ac:dyDescent="0.2">
      <c r="A40" s="17" t="s">
        <v>323</v>
      </c>
      <c r="B40" s="48"/>
      <c r="C40" s="48"/>
      <c r="D40" s="48"/>
      <c r="E40" s="48"/>
      <c r="F40" s="48"/>
    </row>
    <row r="41" spans="1:6" x14ac:dyDescent="0.2">
      <c r="A41" s="77"/>
      <c r="B41" s="48"/>
      <c r="C41" s="48"/>
      <c r="D41" s="48"/>
      <c r="E41" s="48"/>
      <c r="F41" s="48"/>
    </row>
    <row r="42" spans="1:6" x14ac:dyDescent="0.2">
      <c r="A42" s="77"/>
      <c r="B42" s="48"/>
      <c r="C42" s="48"/>
      <c r="D42" s="48"/>
      <c r="E42" s="48"/>
      <c r="F42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38:E38"/>
    <mergeCell ref="C34:E34"/>
    <mergeCell ref="C37:E37"/>
    <mergeCell ref="C36:D36"/>
    <mergeCell ref="A33:B33"/>
    <mergeCell ref="A34:B34"/>
    <mergeCell ref="A35:B35"/>
    <mergeCell ref="A36:B36"/>
    <mergeCell ref="A37:B37"/>
    <mergeCell ref="A38:B38"/>
    <mergeCell ref="A31:B31"/>
    <mergeCell ref="A17:F17"/>
    <mergeCell ref="A18:B18"/>
    <mergeCell ref="A29:B29"/>
    <mergeCell ref="C35:D35"/>
    <mergeCell ref="A1:F1"/>
    <mergeCell ref="A30:F30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268</v>
      </c>
      <c r="C3" s="43"/>
      <c r="D3" s="43"/>
      <c r="E3" s="43"/>
      <c r="F3" s="45"/>
    </row>
    <row r="4" spans="1:6" x14ac:dyDescent="0.2">
      <c r="A4" s="99" t="s">
        <v>269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 t="s">
        <v>486</v>
      </c>
      <c r="B9" s="57">
        <v>1</v>
      </c>
      <c r="C9" s="58">
        <v>7.5</v>
      </c>
      <c r="D9" s="59">
        <f>IF(ISNUMBER(B9),B9*C9,)</f>
        <v>7.5</v>
      </c>
      <c r="E9" s="60">
        <v>8</v>
      </c>
      <c r="F9" s="57">
        <v>60</v>
      </c>
    </row>
    <row r="10" spans="1:6" x14ac:dyDescent="0.2">
      <c r="A10" s="61" t="s">
        <v>306</v>
      </c>
      <c r="B10" s="61"/>
      <c r="C10" s="61"/>
      <c r="D10" s="62"/>
      <c r="E10" s="61"/>
      <c r="F10" s="63">
        <v>60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 t="s">
        <v>487</v>
      </c>
      <c r="B13" s="57">
        <v>1</v>
      </c>
      <c r="C13" s="58">
        <v>6.22</v>
      </c>
      <c r="D13" s="59">
        <f>IF(ISNUMBER(B13),B13*C13,)</f>
        <v>6.22</v>
      </c>
      <c r="E13" s="60">
        <v>8</v>
      </c>
      <c r="F13" s="57">
        <v>49.76</v>
      </c>
    </row>
    <row r="14" spans="1:6" x14ac:dyDescent="0.2">
      <c r="A14" s="61" t="s">
        <v>312</v>
      </c>
      <c r="B14" s="61"/>
      <c r="C14" s="61"/>
      <c r="D14" s="62"/>
      <c r="E14" s="61"/>
      <c r="F14" s="63">
        <v>49.76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488</v>
      </c>
      <c r="B17" s="67"/>
      <c r="C17" s="68" t="s">
        <v>489</v>
      </c>
      <c r="D17" s="59">
        <v>1</v>
      </c>
      <c r="E17" s="78">
        <v>283.67</v>
      </c>
      <c r="F17" s="57">
        <v>283.67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283.67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393.43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66.88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460.31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460.31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F31"/>
  <sheetViews>
    <sheetView zoomScaleNormal="100" workbookViewId="0"/>
  </sheetViews>
  <sheetFormatPr baseColWidth="10" defaultColWidth="11.42578125" defaultRowHeight="12" x14ac:dyDescent="0.2"/>
  <cols>
    <col min="1" max="1" width="29.28515625" style="42" customWidth="1"/>
    <col min="2" max="2" width="10" style="42" customWidth="1"/>
    <col min="3" max="4" width="12.7109375" style="42" customWidth="1"/>
    <col min="5" max="5" width="12.5703125" style="42" customWidth="1"/>
    <col min="6" max="6" width="12.85546875" style="42" customWidth="1"/>
    <col min="7" max="16384" width="11.42578125" style="42"/>
  </cols>
  <sheetData>
    <row r="1" spans="1:6" ht="15" customHeight="1" x14ac:dyDescent="0.2">
      <c r="A1" s="97" t="s">
        <v>292</v>
      </c>
      <c r="B1" s="97"/>
      <c r="C1" s="97"/>
      <c r="D1" s="97"/>
      <c r="E1" s="97"/>
      <c r="F1" s="97"/>
    </row>
    <row r="2" spans="1:6" x14ac:dyDescent="0.2">
      <c r="A2" s="43"/>
      <c r="B2" s="44"/>
      <c r="C2" s="43"/>
      <c r="D2" s="43"/>
      <c r="E2" s="45"/>
      <c r="F2" s="45"/>
    </row>
    <row r="3" spans="1:6" x14ac:dyDescent="0.2">
      <c r="A3" s="43" t="s">
        <v>293</v>
      </c>
      <c r="B3" s="44" t="s">
        <v>271</v>
      </c>
      <c r="C3" s="43"/>
      <c r="D3" s="43"/>
      <c r="E3" s="43"/>
      <c r="F3" s="45"/>
    </row>
    <row r="4" spans="1:6" x14ac:dyDescent="0.2">
      <c r="A4" s="99" t="s">
        <v>272</v>
      </c>
      <c r="B4" s="99"/>
      <c r="C4" s="99"/>
      <c r="D4" s="99"/>
      <c r="E4" s="46" t="s">
        <v>294</v>
      </c>
      <c r="F4" s="47" t="s">
        <v>108</v>
      </c>
    </row>
    <row r="5" spans="1:6" x14ac:dyDescent="0.2">
      <c r="A5" s="99"/>
      <c r="B5" s="99"/>
      <c r="C5" s="99"/>
      <c r="D5" s="99"/>
      <c r="E5" s="48"/>
      <c r="F5" s="48"/>
    </row>
    <row r="6" spans="1:6" x14ac:dyDescent="0.2">
      <c r="A6" s="49" t="s">
        <v>295</v>
      </c>
      <c r="B6" s="50"/>
      <c r="C6" s="51"/>
      <c r="D6" s="51"/>
      <c r="E6" s="50"/>
      <c r="F6" s="51"/>
    </row>
    <row r="7" spans="1:6" x14ac:dyDescent="0.2">
      <c r="A7" s="98" t="s">
        <v>296</v>
      </c>
      <c r="B7" s="98"/>
      <c r="C7" s="98"/>
      <c r="D7" s="98"/>
      <c r="E7" s="98"/>
      <c r="F7" s="98"/>
    </row>
    <row r="8" spans="1:6" x14ac:dyDescent="0.2">
      <c r="A8" s="52" t="s">
        <v>297</v>
      </c>
      <c r="B8" s="53" t="s">
        <v>5</v>
      </c>
      <c r="C8" s="54" t="s">
        <v>298</v>
      </c>
      <c r="D8" s="55" t="s">
        <v>299</v>
      </c>
      <c r="E8" s="53" t="s">
        <v>300</v>
      </c>
      <c r="F8" s="54" t="s">
        <v>301</v>
      </c>
    </row>
    <row r="9" spans="1:6" x14ac:dyDescent="0.2">
      <c r="A9" s="56"/>
      <c r="B9" s="57"/>
      <c r="C9" s="58"/>
      <c r="D9" s="59">
        <f>IF(ISNUMBER(B9),B9*C9,)</f>
        <v>0</v>
      </c>
      <c r="E9" s="60"/>
      <c r="F9" s="57"/>
    </row>
    <row r="10" spans="1:6" x14ac:dyDescent="0.2">
      <c r="A10" s="61" t="s">
        <v>306</v>
      </c>
      <c r="B10" s="61"/>
      <c r="C10" s="61"/>
      <c r="D10" s="62"/>
      <c r="E10" s="61"/>
      <c r="F10" s="63">
        <v>0</v>
      </c>
    </row>
    <row r="11" spans="1:6" x14ac:dyDescent="0.2">
      <c r="A11" s="98" t="s">
        <v>307</v>
      </c>
      <c r="B11" s="98"/>
      <c r="C11" s="98"/>
      <c r="D11" s="98"/>
      <c r="E11" s="98"/>
      <c r="F11" s="98"/>
    </row>
    <row r="12" spans="1:6" x14ac:dyDescent="0.2">
      <c r="A12" s="52" t="s">
        <v>297</v>
      </c>
      <c r="B12" s="52" t="s">
        <v>5</v>
      </c>
      <c r="C12" s="52" t="s">
        <v>308</v>
      </c>
      <c r="D12" s="64" t="s">
        <v>299</v>
      </c>
      <c r="E12" s="52" t="s">
        <v>300</v>
      </c>
      <c r="F12" s="52" t="s">
        <v>301</v>
      </c>
    </row>
    <row r="13" spans="1:6" x14ac:dyDescent="0.2">
      <c r="A13" s="56"/>
      <c r="B13" s="57"/>
      <c r="C13" s="58"/>
      <c r="D13" s="59">
        <f>IF(ISNUMBER(B13),B13*C13,)</f>
        <v>0</v>
      </c>
      <c r="E13" s="60"/>
      <c r="F13" s="57"/>
    </row>
    <row r="14" spans="1:6" x14ac:dyDescent="0.2">
      <c r="A14" s="61" t="s">
        <v>312</v>
      </c>
      <c r="B14" s="61"/>
      <c r="C14" s="61"/>
      <c r="D14" s="62"/>
      <c r="E14" s="61"/>
      <c r="F14" s="63">
        <v>0</v>
      </c>
    </row>
    <row r="15" spans="1:6" x14ac:dyDescent="0.2">
      <c r="A15" s="98" t="s">
        <v>313</v>
      </c>
      <c r="B15" s="98"/>
      <c r="C15" s="98"/>
      <c r="D15" s="98"/>
      <c r="E15" s="98"/>
      <c r="F15" s="98"/>
    </row>
    <row r="16" spans="1:6" x14ac:dyDescent="0.2">
      <c r="A16" s="101" t="s">
        <v>297</v>
      </c>
      <c r="B16" s="101"/>
      <c r="C16" s="54" t="s">
        <v>4</v>
      </c>
      <c r="D16" s="65" t="s">
        <v>5</v>
      </c>
      <c r="E16" s="54" t="s">
        <v>314</v>
      </c>
      <c r="F16" s="54" t="s">
        <v>301</v>
      </c>
    </row>
    <row r="17" spans="1:6" x14ac:dyDescent="0.2">
      <c r="A17" s="66" t="s">
        <v>490</v>
      </c>
      <c r="B17" s="67"/>
      <c r="C17" s="68" t="s">
        <v>108</v>
      </c>
      <c r="D17" s="59">
        <v>1</v>
      </c>
      <c r="E17" s="78">
        <v>180</v>
      </c>
      <c r="F17" s="57">
        <v>180</v>
      </c>
    </row>
    <row r="18" spans="1:6" x14ac:dyDescent="0.2">
      <c r="A18" s="102" t="s">
        <v>315</v>
      </c>
      <c r="B18" s="103"/>
      <c r="C18" s="61"/>
      <c r="D18" s="62"/>
      <c r="E18" s="61"/>
      <c r="F18" s="63">
        <v>180</v>
      </c>
    </row>
    <row r="19" spans="1:6" x14ac:dyDescent="0.2">
      <c r="A19" s="98" t="s">
        <v>316</v>
      </c>
      <c r="B19" s="98"/>
      <c r="C19" s="98"/>
      <c r="D19" s="98"/>
      <c r="E19" s="98"/>
      <c r="F19" s="98"/>
    </row>
    <row r="20" spans="1:6" x14ac:dyDescent="0.2">
      <c r="A20" s="100" t="s">
        <v>297</v>
      </c>
      <c r="B20" s="101"/>
      <c r="C20" s="54" t="s">
        <v>4</v>
      </c>
      <c r="D20" s="64" t="s">
        <v>5</v>
      </c>
      <c r="E20" s="52" t="s">
        <v>298</v>
      </c>
      <c r="F20" s="52" t="s">
        <v>301</v>
      </c>
    </row>
    <row r="21" spans="1:6" x14ac:dyDescent="0.2">
      <c r="A21" s="70"/>
      <c r="B21" s="71"/>
      <c r="C21" s="68"/>
      <c r="D21" s="72"/>
      <c r="E21" s="73"/>
      <c r="F21" s="57"/>
    </row>
    <row r="22" spans="1:6" x14ac:dyDescent="0.2">
      <c r="A22" s="109" t="s">
        <v>317</v>
      </c>
      <c r="B22" s="103"/>
      <c r="C22" s="61"/>
      <c r="D22" s="62"/>
      <c r="E22" s="61"/>
      <c r="F22" s="63">
        <v>0</v>
      </c>
    </row>
    <row r="23" spans="1:6" x14ac:dyDescent="0.2">
      <c r="A23" s="110"/>
      <c r="B23" s="111"/>
      <c r="C23" s="106" t="s">
        <v>318</v>
      </c>
      <c r="D23" s="107"/>
      <c r="E23" s="108"/>
      <c r="F23" s="57">
        <v>180</v>
      </c>
    </row>
    <row r="24" spans="1:6" ht="27.75" customHeight="1" x14ac:dyDescent="0.2">
      <c r="A24" s="112"/>
      <c r="B24" s="113"/>
      <c r="C24" s="104" t="s">
        <v>319</v>
      </c>
      <c r="D24" s="105"/>
      <c r="E24" s="74" t="s">
        <v>320</v>
      </c>
      <c r="F24" s="75">
        <v>30.6</v>
      </c>
    </row>
    <row r="25" spans="1:6" x14ac:dyDescent="0.2">
      <c r="A25" s="114"/>
      <c r="B25" s="115"/>
      <c r="C25" s="106"/>
      <c r="D25" s="107"/>
      <c r="E25" s="76"/>
      <c r="F25" s="75"/>
    </row>
    <row r="26" spans="1:6" x14ac:dyDescent="0.2">
      <c r="A26" s="116"/>
      <c r="B26" s="117"/>
      <c r="C26" s="106" t="s">
        <v>321</v>
      </c>
      <c r="D26" s="107"/>
      <c r="E26" s="108"/>
      <c r="F26" s="63">
        <v>210.6</v>
      </c>
    </row>
    <row r="27" spans="1:6" x14ac:dyDescent="0.2">
      <c r="A27" s="116"/>
      <c r="B27" s="117"/>
      <c r="C27" s="106" t="s">
        <v>322</v>
      </c>
      <c r="D27" s="107"/>
      <c r="E27" s="108"/>
      <c r="F27" s="63">
        <v>210.6</v>
      </c>
    </row>
    <row r="28" spans="1:6" x14ac:dyDescent="0.2">
      <c r="A28" s="77"/>
      <c r="B28" s="48"/>
      <c r="C28" s="48"/>
      <c r="D28" s="48"/>
      <c r="E28" s="48"/>
      <c r="F28" s="48"/>
    </row>
    <row r="29" spans="1:6" x14ac:dyDescent="0.2">
      <c r="A29" s="17" t="s">
        <v>323</v>
      </c>
      <c r="B29" s="48"/>
      <c r="C29" s="48"/>
      <c r="D29" s="48"/>
      <c r="E29" s="48"/>
      <c r="F29" s="48"/>
    </row>
    <row r="30" spans="1:6" x14ac:dyDescent="0.2">
      <c r="A30" s="77"/>
      <c r="B30" s="48"/>
      <c r="C30" s="48"/>
      <c r="D30" s="48"/>
      <c r="E30" s="48"/>
      <c r="F30" s="48"/>
    </row>
    <row r="31" spans="1:6" x14ac:dyDescent="0.2">
      <c r="A31" s="77"/>
      <c r="B31" s="48"/>
      <c r="C31" s="48"/>
      <c r="D31" s="48"/>
      <c r="E31" s="48"/>
      <c r="F31" s="48"/>
    </row>
  </sheetData>
  <sheetProtection formatCells="0" formatColumns="0" formatRows="0" insertColumns="0" insertRows="0" insertHyperlinks="0" deleteColumns="0" deleteRows="0" sort="0" autoFilter="0" pivotTables="0"/>
  <mergeCells count="20">
    <mergeCell ref="C27:E27"/>
    <mergeCell ref="C23:E23"/>
    <mergeCell ref="C26:E26"/>
    <mergeCell ref="C25:D25"/>
    <mergeCell ref="A22:B22"/>
    <mergeCell ref="A23:B23"/>
    <mergeCell ref="A24:B24"/>
    <mergeCell ref="A25:B25"/>
    <mergeCell ref="A26:B26"/>
    <mergeCell ref="A27:B27"/>
    <mergeCell ref="A20:B20"/>
    <mergeCell ref="A15:F15"/>
    <mergeCell ref="A16:B16"/>
    <mergeCell ref="A18:B18"/>
    <mergeCell ref="C24:D24"/>
    <mergeCell ref="A1:F1"/>
    <mergeCell ref="A19:F19"/>
    <mergeCell ref="A11:F11"/>
    <mergeCell ref="A4:D5"/>
    <mergeCell ref="A7:F7"/>
  </mergeCells>
  <printOptions horizontalCentered="1"/>
  <pageMargins left="0.25" right="0.25" top="0.75" bottom="0.75" header="0.30069439999999997" footer="0.30069439999999997"/>
  <pageSetup paperSize="9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109</vt:i4>
      </vt:variant>
      <vt:variant>
        <vt:lpstr>Rangos con nombre</vt:lpstr>
      </vt:variant>
      <vt:variant>
        <vt:i4>108</vt:i4>
      </vt:variant>
    </vt:vector>
  </HeadingPairs>
  <TitlesOfParts>
    <vt:vector size="217" baseType="lpstr">
      <vt:lpstr>Presupuesto</vt:lpstr>
      <vt:lpstr>1.1.1</vt:lpstr>
      <vt:lpstr>1.1.2</vt:lpstr>
      <vt:lpstr>1.1.3</vt:lpstr>
      <vt:lpstr>1.1.4</vt:lpstr>
      <vt:lpstr>1.1.5</vt:lpstr>
      <vt:lpstr>1.1.6</vt:lpstr>
      <vt:lpstr>1.1.7</vt:lpstr>
      <vt:lpstr>1.1.8</vt:lpstr>
      <vt:lpstr>1.2.1</vt:lpstr>
      <vt:lpstr>1.2.2</vt:lpstr>
      <vt:lpstr>1.2.3</vt:lpstr>
      <vt:lpstr>1.2.4</vt:lpstr>
      <vt:lpstr>1.2.5</vt:lpstr>
      <vt:lpstr>1.2.6</vt:lpstr>
      <vt:lpstr>1.3.1.1</vt:lpstr>
      <vt:lpstr>1.3.2.1</vt:lpstr>
      <vt:lpstr>1.3.2.2</vt:lpstr>
      <vt:lpstr>1.3.2.3</vt:lpstr>
      <vt:lpstr>1.3.2.4</vt:lpstr>
      <vt:lpstr>1.3.2.5</vt:lpstr>
      <vt:lpstr>1.3.2.6</vt:lpstr>
      <vt:lpstr>1.3.2.7</vt:lpstr>
      <vt:lpstr>1.3.2.8</vt:lpstr>
      <vt:lpstr>1.3.2.9</vt:lpstr>
      <vt:lpstr>1.3.2.10</vt:lpstr>
      <vt:lpstr>1.3.2.11</vt:lpstr>
      <vt:lpstr>1.3.2.12</vt:lpstr>
      <vt:lpstr>1.3.3.1</vt:lpstr>
      <vt:lpstr>1.3.3.2</vt:lpstr>
      <vt:lpstr>1.3.3.3</vt:lpstr>
      <vt:lpstr>1.3.3.4</vt:lpstr>
      <vt:lpstr>1.3.3.5</vt:lpstr>
      <vt:lpstr>1.3.3.6</vt:lpstr>
      <vt:lpstr>1.3.3.7</vt:lpstr>
      <vt:lpstr>1.3.4.1</vt:lpstr>
      <vt:lpstr>1.3.4.2</vt:lpstr>
      <vt:lpstr>1.3.4.3</vt:lpstr>
      <vt:lpstr>1.3.4.4</vt:lpstr>
      <vt:lpstr>1.3.4.5</vt:lpstr>
      <vt:lpstr>1.3.4.6</vt:lpstr>
      <vt:lpstr>1.3.4.7</vt:lpstr>
      <vt:lpstr>1.3.4.8</vt:lpstr>
      <vt:lpstr>1.3.4.9</vt:lpstr>
      <vt:lpstr>1.3.4.10</vt:lpstr>
      <vt:lpstr>1.3.4.11</vt:lpstr>
      <vt:lpstr>1.3.4.12</vt:lpstr>
      <vt:lpstr>1.3.5.1</vt:lpstr>
      <vt:lpstr>1.3.5.2</vt:lpstr>
      <vt:lpstr>1.3.5.3</vt:lpstr>
      <vt:lpstr>1.4.1.1</vt:lpstr>
      <vt:lpstr>1.4.1.2</vt:lpstr>
      <vt:lpstr>1.4.1.3</vt:lpstr>
      <vt:lpstr>1.4.1.4</vt:lpstr>
      <vt:lpstr>1.4.1.5</vt:lpstr>
      <vt:lpstr>1.4.1.6</vt:lpstr>
      <vt:lpstr>1.4.1.7</vt:lpstr>
      <vt:lpstr>1.4.1.8</vt:lpstr>
      <vt:lpstr>1.4.2.1</vt:lpstr>
      <vt:lpstr>1.4.2.2</vt:lpstr>
      <vt:lpstr>1.4.2.3</vt:lpstr>
      <vt:lpstr>1.4.2.4</vt:lpstr>
      <vt:lpstr>1.4.2.5</vt:lpstr>
      <vt:lpstr>1.4.2.6</vt:lpstr>
      <vt:lpstr>1.4.3.1</vt:lpstr>
      <vt:lpstr>1.4.3.2</vt:lpstr>
      <vt:lpstr>1.4.3.3</vt:lpstr>
      <vt:lpstr>1.4.3.4</vt:lpstr>
      <vt:lpstr>1.4.3.5</vt:lpstr>
      <vt:lpstr>1.4.3.6</vt:lpstr>
      <vt:lpstr>1.4.3.7</vt:lpstr>
      <vt:lpstr>1.4.3.8</vt:lpstr>
      <vt:lpstr>1.4.3.9</vt:lpstr>
      <vt:lpstr>1.4.3.10</vt:lpstr>
      <vt:lpstr>1.4.3.11</vt:lpstr>
      <vt:lpstr>1.4.3.12</vt:lpstr>
      <vt:lpstr>1.5.1</vt:lpstr>
      <vt:lpstr>1.5.2</vt:lpstr>
      <vt:lpstr>1.5.3</vt:lpstr>
      <vt:lpstr>1.5.4</vt:lpstr>
      <vt:lpstr>1.5.5</vt:lpstr>
      <vt:lpstr>1.5.6</vt:lpstr>
      <vt:lpstr>1.5.7</vt:lpstr>
      <vt:lpstr>1.5.8</vt:lpstr>
      <vt:lpstr>1.5.9</vt:lpstr>
      <vt:lpstr>1.5.10</vt:lpstr>
      <vt:lpstr>1.5.11</vt:lpstr>
      <vt:lpstr>1.5.12</vt:lpstr>
      <vt:lpstr>1.5.13</vt:lpstr>
      <vt:lpstr>1.6.1.1</vt:lpstr>
      <vt:lpstr>1.6.1.2</vt:lpstr>
      <vt:lpstr>1.7.1</vt:lpstr>
      <vt:lpstr>1.7.2</vt:lpstr>
      <vt:lpstr>1.7.3</vt:lpstr>
      <vt:lpstr>1.7.4</vt:lpstr>
      <vt:lpstr>1.7.5</vt:lpstr>
      <vt:lpstr>1.7.6</vt:lpstr>
      <vt:lpstr>1.7.7</vt:lpstr>
      <vt:lpstr>1.7.8</vt:lpstr>
      <vt:lpstr>1.7.9</vt:lpstr>
      <vt:lpstr>1.7.10</vt:lpstr>
      <vt:lpstr>1.7.11</vt:lpstr>
      <vt:lpstr>1.7.12</vt:lpstr>
      <vt:lpstr>1.8.1</vt:lpstr>
      <vt:lpstr>1.8.2</vt:lpstr>
      <vt:lpstr>1.8.3</vt:lpstr>
      <vt:lpstr>1.8.4</vt:lpstr>
      <vt:lpstr>1.8.5</vt:lpstr>
      <vt:lpstr>1.8.6</vt:lpstr>
      <vt:lpstr>'1.1.1'!Área_de_impresión</vt:lpstr>
      <vt:lpstr>'1.1.2'!Área_de_impresión</vt:lpstr>
      <vt:lpstr>'1.1.3'!Área_de_impresión</vt:lpstr>
      <vt:lpstr>'1.1.4'!Área_de_impresión</vt:lpstr>
      <vt:lpstr>'1.1.5'!Área_de_impresión</vt:lpstr>
      <vt:lpstr>'1.1.6'!Área_de_impresión</vt:lpstr>
      <vt:lpstr>'1.1.7'!Área_de_impresión</vt:lpstr>
      <vt:lpstr>'1.1.8'!Área_de_impresión</vt:lpstr>
      <vt:lpstr>'1.2.1'!Área_de_impresión</vt:lpstr>
      <vt:lpstr>'1.2.2'!Área_de_impresión</vt:lpstr>
      <vt:lpstr>'1.2.3'!Área_de_impresión</vt:lpstr>
      <vt:lpstr>'1.2.4'!Área_de_impresión</vt:lpstr>
      <vt:lpstr>'1.2.5'!Área_de_impresión</vt:lpstr>
      <vt:lpstr>'1.2.6'!Área_de_impresión</vt:lpstr>
      <vt:lpstr>'1.3.1.1'!Área_de_impresión</vt:lpstr>
      <vt:lpstr>'1.3.2.1'!Área_de_impresión</vt:lpstr>
      <vt:lpstr>'1.3.2.10'!Área_de_impresión</vt:lpstr>
      <vt:lpstr>'1.3.2.11'!Área_de_impresión</vt:lpstr>
      <vt:lpstr>'1.3.2.12'!Área_de_impresión</vt:lpstr>
      <vt:lpstr>'1.3.2.2'!Área_de_impresión</vt:lpstr>
      <vt:lpstr>'1.3.2.3'!Área_de_impresión</vt:lpstr>
      <vt:lpstr>'1.3.2.4'!Área_de_impresión</vt:lpstr>
      <vt:lpstr>'1.3.2.5'!Área_de_impresión</vt:lpstr>
      <vt:lpstr>'1.3.2.6'!Área_de_impresión</vt:lpstr>
      <vt:lpstr>'1.3.2.7'!Área_de_impresión</vt:lpstr>
      <vt:lpstr>'1.3.2.8'!Área_de_impresión</vt:lpstr>
      <vt:lpstr>'1.3.2.9'!Área_de_impresión</vt:lpstr>
      <vt:lpstr>'1.3.3.1'!Área_de_impresión</vt:lpstr>
      <vt:lpstr>'1.3.3.2'!Área_de_impresión</vt:lpstr>
      <vt:lpstr>'1.3.3.3'!Área_de_impresión</vt:lpstr>
      <vt:lpstr>'1.3.3.4'!Área_de_impresión</vt:lpstr>
      <vt:lpstr>'1.3.3.5'!Área_de_impresión</vt:lpstr>
      <vt:lpstr>'1.3.3.6'!Área_de_impresión</vt:lpstr>
      <vt:lpstr>'1.3.3.7'!Área_de_impresión</vt:lpstr>
      <vt:lpstr>'1.3.4.1'!Área_de_impresión</vt:lpstr>
      <vt:lpstr>'1.3.4.10'!Área_de_impresión</vt:lpstr>
      <vt:lpstr>'1.3.4.11'!Área_de_impresión</vt:lpstr>
      <vt:lpstr>'1.3.4.12'!Área_de_impresión</vt:lpstr>
      <vt:lpstr>'1.3.4.2'!Área_de_impresión</vt:lpstr>
      <vt:lpstr>'1.3.4.3'!Área_de_impresión</vt:lpstr>
      <vt:lpstr>'1.3.4.4'!Área_de_impresión</vt:lpstr>
      <vt:lpstr>'1.3.4.5'!Área_de_impresión</vt:lpstr>
      <vt:lpstr>'1.3.4.6'!Área_de_impresión</vt:lpstr>
      <vt:lpstr>'1.3.4.7'!Área_de_impresión</vt:lpstr>
      <vt:lpstr>'1.3.4.8'!Área_de_impresión</vt:lpstr>
      <vt:lpstr>'1.3.4.9'!Área_de_impresión</vt:lpstr>
      <vt:lpstr>'1.3.5.1'!Área_de_impresión</vt:lpstr>
      <vt:lpstr>'1.3.5.2'!Área_de_impresión</vt:lpstr>
      <vt:lpstr>'1.3.5.3'!Área_de_impresión</vt:lpstr>
      <vt:lpstr>'1.4.1.1'!Área_de_impresión</vt:lpstr>
      <vt:lpstr>'1.4.1.2'!Área_de_impresión</vt:lpstr>
      <vt:lpstr>'1.4.1.3'!Área_de_impresión</vt:lpstr>
      <vt:lpstr>'1.4.1.4'!Área_de_impresión</vt:lpstr>
      <vt:lpstr>'1.4.1.5'!Área_de_impresión</vt:lpstr>
      <vt:lpstr>'1.4.1.6'!Área_de_impresión</vt:lpstr>
      <vt:lpstr>'1.4.1.7'!Área_de_impresión</vt:lpstr>
      <vt:lpstr>'1.4.1.8'!Área_de_impresión</vt:lpstr>
      <vt:lpstr>'1.4.2.1'!Área_de_impresión</vt:lpstr>
      <vt:lpstr>'1.4.2.2'!Área_de_impresión</vt:lpstr>
      <vt:lpstr>'1.4.2.3'!Área_de_impresión</vt:lpstr>
      <vt:lpstr>'1.4.2.4'!Área_de_impresión</vt:lpstr>
      <vt:lpstr>'1.4.2.5'!Área_de_impresión</vt:lpstr>
      <vt:lpstr>'1.4.2.6'!Área_de_impresión</vt:lpstr>
      <vt:lpstr>'1.4.3.1'!Área_de_impresión</vt:lpstr>
      <vt:lpstr>'1.4.3.10'!Área_de_impresión</vt:lpstr>
      <vt:lpstr>'1.4.3.11'!Área_de_impresión</vt:lpstr>
      <vt:lpstr>'1.4.3.12'!Área_de_impresión</vt:lpstr>
      <vt:lpstr>'1.4.3.2'!Área_de_impresión</vt:lpstr>
      <vt:lpstr>'1.4.3.3'!Área_de_impresión</vt:lpstr>
      <vt:lpstr>'1.4.3.4'!Área_de_impresión</vt:lpstr>
      <vt:lpstr>'1.4.3.5'!Área_de_impresión</vt:lpstr>
      <vt:lpstr>'1.4.3.6'!Área_de_impresión</vt:lpstr>
      <vt:lpstr>'1.4.3.7'!Área_de_impresión</vt:lpstr>
      <vt:lpstr>'1.4.3.8'!Área_de_impresión</vt:lpstr>
      <vt:lpstr>'1.4.3.9'!Área_de_impresión</vt:lpstr>
      <vt:lpstr>'1.5.1'!Área_de_impresión</vt:lpstr>
      <vt:lpstr>'1.5.10'!Área_de_impresión</vt:lpstr>
      <vt:lpstr>'1.5.11'!Área_de_impresión</vt:lpstr>
      <vt:lpstr>'1.5.12'!Área_de_impresión</vt:lpstr>
      <vt:lpstr>'1.5.13'!Área_de_impresión</vt:lpstr>
      <vt:lpstr>'1.5.2'!Área_de_impresión</vt:lpstr>
      <vt:lpstr>'1.5.3'!Área_de_impresión</vt:lpstr>
      <vt:lpstr>'1.5.4'!Área_de_impresión</vt:lpstr>
      <vt:lpstr>'1.5.5'!Área_de_impresión</vt:lpstr>
      <vt:lpstr>'1.5.6'!Área_de_impresión</vt:lpstr>
      <vt:lpstr>'1.5.7'!Área_de_impresión</vt:lpstr>
      <vt:lpstr>'1.5.8'!Área_de_impresión</vt:lpstr>
      <vt:lpstr>'1.5.9'!Área_de_impresión</vt:lpstr>
      <vt:lpstr>'1.6.1.1'!Área_de_impresión</vt:lpstr>
      <vt:lpstr>'1.6.1.2'!Área_de_impresión</vt:lpstr>
      <vt:lpstr>'1.7.1'!Área_de_impresión</vt:lpstr>
      <vt:lpstr>'1.7.10'!Área_de_impresión</vt:lpstr>
      <vt:lpstr>'1.7.11'!Área_de_impresión</vt:lpstr>
      <vt:lpstr>'1.7.12'!Área_de_impresión</vt:lpstr>
      <vt:lpstr>'1.7.2'!Área_de_impresión</vt:lpstr>
      <vt:lpstr>'1.7.3'!Área_de_impresión</vt:lpstr>
      <vt:lpstr>'1.7.4'!Área_de_impresión</vt:lpstr>
      <vt:lpstr>'1.7.5'!Área_de_impresión</vt:lpstr>
      <vt:lpstr>'1.7.6'!Área_de_impresión</vt:lpstr>
      <vt:lpstr>'1.7.7'!Área_de_impresión</vt:lpstr>
      <vt:lpstr>'1.7.8'!Área_de_impresión</vt:lpstr>
      <vt:lpstr>'1.7.9'!Área_de_impresión</vt:lpstr>
      <vt:lpstr>'1.8.1'!Área_de_impresión</vt:lpstr>
      <vt:lpstr>'1.8.2'!Área_de_impresión</vt:lpstr>
      <vt:lpstr>'1.8.3'!Área_de_impresión</vt:lpstr>
      <vt:lpstr>'1.8.4'!Área_de_impresión</vt:lpstr>
      <vt:lpstr>'1.8.5'!Área_de_impresión</vt:lpstr>
      <vt:lpstr>'1.8.6'!Área_de_impresión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PLA088BAN\Administrador</dc:creator>
  <cp:lastModifiedBy>ERNESTO LOPEZ LOOR</cp:lastModifiedBy>
  <cp:lastPrinted>2025-10-02T20:03:31Z</cp:lastPrinted>
  <dcterms:created xsi:type="dcterms:W3CDTF">2025-10-02T15:15:03Z</dcterms:created>
  <dcterms:modified xsi:type="dcterms:W3CDTF">2025-12-02T14:07:54Z</dcterms:modified>
</cp:coreProperties>
</file>