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CP01\Ofertas\GOBIERNO PROVINCIAL DEL GUAYAS\AÑO 2025\LICO LPI-PG-CAF-2025-002\Oferta LICO LPI-PG-CAF-2025-002\DOC FIRMADOS ELECTRONICAMENTE\Formularios\"/>
    </mc:Choice>
  </mc:AlternateContent>
  <bookViews>
    <workbookView xWindow="-105" yWindow="-105" windowWidth="23250" windowHeight="12450" firstSheet="1" activeTab="1"/>
  </bookViews>
  <sheets>
    <sheet name="Info" sheetId="111" r:id="rId1"/>
    <sheet name="Presupuesto" sheetId="2" r:id="rId2"/>
    <sheet name="Cronograma Valorado" sheetId="115" r:id="rId3"/>
    <sheet name="CRONOG PERS" sheetId="112" r:id="rId4"/>
    <sheet name="CRONOG EQ" sheetId="113" r:id="rId5"/>
    <sheet name="FORM 1.8 ANTICIPO" sheetId="114" r:id="rId6"/>
    <sheet name="1.1.1" sheetId="3" r:id="rId7"/>
    <sheet name="1.1.2" sheetId="4" r:id="rId8"/>
    <sheet name="1.1.3" sheetId="5" r:id="rId9"/>
    <sheet name="1.1.4" sheetId="6" r:id="rId10"/>
    <sheet name="1.1.5" sheetId="7" r:id="rId11"/>
    <sheet name="1.1.6" sheetId="8" r:id="rId12"/>
    <sheet name="1.1.7" sheetId="9" r:id="rId13"/>
    <sheet name="1.1.8" sheetId="10" r:id="rId14"/>
    <sheet name="1.2.1" sheetId="11" r:id="rId15"/>
    <sheet name="1.2.2" sheetId="12" r:id="rId16"/>
    <sheet name="1.2.3" sheetId="13" r:id="rId17"/>
    <sheet name="1.2.4" sheetId="14" r:id="rId18"/>
    <sheet name="1.2.5" sheetId="15" r:id="rId19"/>
    <sheet name="1.2.6" sheetId="16" r:id="rId20"/>
    <sheet name="1.3.1.1" sheetId="17" r:id="rId21"/>
    <sheet name="1.3.2.1" sheetId="18" r:id="rId22"/>
    <sheet name="1.3.2.2" sheetId="19" r:id="rId23"/>
    <sheet name="1.3.2.3" sheetId="20" r:id="rId24"/>
    <sheet name="1.3.2.4" sheetId="21" r:id="rId25"/>
    <sheet name="1.3.2.5" sheetId="22" r:id="rId26"/>
    <sheet name="1.3.2.6" sheetId="23" r:id="rId27"/>
    <sheet name="1.3.2.7" sheetId="24" r:id="rId28"/>
    <sheet name="1.3.2.8" sheetId="25" r:id="rId29"/>
    <sheet name="1.3.2.9" sheetId="26" r:id="rId30"/>
    <sheet name="1.3.2.10" sheetId="27" r:id="rId31"/>
    <sheet name="1.3.2.11" sheetId="28" r:id="rId32"/>
    <sheet name="1.3.2.12" sheetId="29" r:id="rId33"/>
    <sheet name="1.3.3.1" sheetId="30" r:id="rId34"/>
    <sheet name="1.3.3.2" sheetId="31" r:id="rId35"/>
    <sheet name="1.3.3.3" sheetId="32" r:id="rId36"/>
    <sheet name="1.3.3.4" sheetId="33" r:id="rId37"/>
    <sheet name="1.3.3.5" sheetId="34" r:id="rId38"/>
    <sheet name="1.3.3.6" sheetId="35" r:id="rId39"/>
    <sheet name="1.3.3.7" sheetId="36" r:id="rId40"/>
    <sheet name="1.3.4.1" sheetId="37" r:id="rId41"/>
    <sheet name="1.3.4.2" sheetId="38" r:id="rId42"/>
    <sheet name="1.3.4.3" sheetId="39" r:id="rId43"/>
    <sheet name="1.3.4.4" sheetId="40" r:id="rId44"/>
    <sheet name="1.3.4.5" sheetId="41" r:id="rId45"/>
    <sheet name="1.3.4.6" sheetId="42" r:id="rId46"/>
    <sheet name="1.3.4.7" sheetId="43" r:id="rId47"/>
    <sheet name="1.3.4.8" sheetId="44" r:id="rId48"/>
    <sheet name="1.3.4.9" sheetId="45" r:id="rId49"/>
    <sheet name="1.3.4.10" sheetId="46" r:id="rId50"/>
    <sheet name="1.3.4.11" sheetId="47" r:id="rId51"/>
    <sheet name="1.3.4.12" sheetId="48" r:id="rId52"/>
    <sheet name="1.3.5.1" sheetId="49" r:id="rId53"/>
    <sheet name="1.3.5.2" sheetId="50" r:id="rId54"/>
    <sheet name="1.3.5.3" sheetId="51" r:id="rId55"/>
    <sheet name="1.4.1.1" sheetId="52" r:id="rId56"/>
    <sheet name="1.4.1.2" sheetId="53" r:id="rId57"/>
    <sheet name="1.4.1.3" sheetId="54" r:id="rId58"/>
    <sheet name="1.4.1.4" sheetId="55" r:id="rId59"/>
    <sheet name="1.4.1.5" sheetId="56" r:id="rId60"/>
    <sheet name="1.4.1.6" sheetId="57" r:id="rId61"/>
    <sheet name="1.4.1.7" sheetId="58" r:id="rId62"/>
    <sheet name="1.4.1.8" sheetId="59" r:id="rId63"/>
    <sheet name="1.4.2.1" sheetId="60" r:id="rId64"/>
    <sheet name="1.4.2.2" sheetId="61" r:id="rId65"/>
    <sheet name="1.4.2.3" sheetId="62" r:id="rId66"/>
    <sheet name="1.4.2.4" sheetId="63" r:id="rId67"/>
    <sheet name="1.4.2.5" sheetId="64" r:id="rId68"/>
    <sheet name="1.4.2.6" sheetId="65" r:id="rId69"/>
    <sheet name="1.4.3.1" sheetId="66" r:id="rId70"/>
    <sheet name="1.4.3.2" sheetId="67" r:id="rId71"/>
    <sheet name="1.4.3.3" sheetId="68" r:id="rId72"/>
    <sheet name="1.4.3.4" sheetId="69" r:id="rId73"/>
    <sheet name="1.4.3.5" sheetId="70" r:id="rId74"/>
    <sheet name="1.4.3.6" sheetId="71" r:id="rId75"/>
    <sheet name="1.4.3.7" sheetId="72" r:id="rId76"/>
    <sheet name="1.4.3.8" sheetId="73" r:id="rId77"/>
    <sheet name="1.4.3.9" sheetId="74" r:id="rId78"/>
    <sheet name="1.4.3.10" sheetId="75" r:id="rId79"/>
    <sheet name="1.4.3.11" sheetId="76" r:id="rId80"/>
    <sheet name="1.4.3.12" sheetId="77" r:id="rId81"/>
    <sheet name="1.5.1" sheetId="78" r:id="rId82"/>
    <sheet name="1.5.2" sheetId="79" r:id="rId83"/>
    <sheet name="1.5.3" sheetId="80" r:id="rId84"/>
    <sheet name="1.5.4" sheetId="81" r:id="rId85"/>
    <sheet name="1.5.5" sheetId="82" r:id="rId86"/>
    <sheet name="1.5.6" sheetId="83" r:id="rId87"/>
    <sheet name="1.5.7" sheetId="84" r:id="rId88"/>
    <sheet name="1.5.8" sheetId="85" r:id="rId89"/>
    <sheet name="1.5.9" sheetId="86" r:id="rId90"/>
    <sheet name="1.5.10" sheetId="87" r:id="rId91"/>
    <sheet name="1.5.11" sheetId="88" r:id="rId92"/>
    <sheet name="1.5.12" sheetId="89" r:id="rId93"/>
    <sheet name="1.5.13" sheetId="90" r:id="rId94"/>
    <sheet name="1.6.1.1" sheetId="91" r:id="rId95"/>
    <sheet name="1.6.1.2" sheetId="92" r:id="rId96"/>
    <sheet name="1.7.1" sheetId="93" r:id="rId97"/>
    <sheet name="1.7.2" sheetId="94" r:id="rId98"/>
    <sheet name="1.7.3" sheetId="95" r:id="rId99"/>
    <sheet name="1.7.4" sheetId="96" r:id="rId100"/>
    <sheet name="1.7.5" sheetId="97" r:id="rId101"/>
    <sheet name="1.7.6" sheetId="98" r:id="rId102"/>
    <sheet name="1.7.7" sheetId="99" r:id="rId103"/>
    <sheet name="1.7.8" sheetId="100" r:id="rId104"/>
    <sheet name="1.7.9" sheetId="101" r:id="rId105"/>
    <sheet name="1.7.10" sheetId="102" r:id="rId106"/>
    <sheet name="1.7.11" sheetId="103" r:id="rId107"/>
    <sheet name="1.7.12" sheetId="104" r:id="rId108"/>
    <sheet name="1.8.1" sheetId="105" r:id="rId109"/>
    <sheet name="1.8.2" sheetId="106" r:id="rId110"/>
    <sheet name="1.8.3" sheetId="107" r:id="rId111"/>
    <sheet name="1.8.4" sheetId="108" r:id="rId112"/>
    <sheet name="1.8.5" sheetId="109" r:id="rId113"/>
    <sheet name="1.8.6" sheetId="110" r:id="rId114"/>
  </sheets>
  <externalReferences>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s>
  <definedNames>
    <definedName name="__SAL2015">[1]SAL2023!$A$11:$R$461</definedName>
    <definedName name="_Order1" hidden="1">255</definedName>
    <definedName name="_Order2" hidden="1">255</definedName>
    <definedName name="_Regression_Int" hidden="1">1</definedName>
    <definedName name="_SAL2015">[2]SAL2024!$A$11:$R$202</definedName>
    <definedName name="_xlnm.Print_Area" localSheetId="4">'CRONOG EQ'!$B$3:$K$46</definedName>
    <definedName name="_xlnm.Print_Area" localSheetId="3">'CRONOG PERS'!$B$3:$K$18</definedName>
    <definedName name="_xlnm.Print_Area" localSheetId="2">'Cronograma Valorado'!$A$1:$O$143</definedName>
    <definedName name="_xlnm.Print_Area" localSheetId="5">'FORM 1.8 ANTICIPO'!$B$2:$P$31</definedName>
    <definedName name="_xlnm.Print_Area" localSheetId="1">Presupuesto!$A$1:$F$138</definedName>
    <definedName name="basedetalle">OFFSET([3]Detalle!$B$1,0,0,COUNT(OFFSET([3]Detalle!$B$1,0,0,9999)),12)</definedName>
    <definedName name="baseequipos">OFFSET([4]Equipos!$A$1,0,0,COUNT(OFFSET([4]Equipos!$A$1,0,0,9999)),7)</definedName>
    <definedName name="basemano">OFFSET([4]Mano!$A$1,0,0,COUNT(OFFSET([4]Mano!$A$1,0,0,9999)),7)</definedName>
    <definedName name="BASEMATERIALES">OFFSET([3]Materiales!$B$2,0,0,COUNT(OFFSET([3]Materiales!$B$2,0,0,9999)),4)</definedName>
    <definedName name="basetransporte">OFFSET([5]Transporte!$A$1,0,0,COUNT(OFFSET([5]Transporte!$A$1,0,0,9999)),4)</definedName>
    <definedName name="CRONVAL" localSheetId="5">'FORM 1.8 ANTICIPO'!$A$6:$Q$940</definedName>
    <definedName name="CRONVAL">'[1]CRON-VAL'!$A$10:$P$1004</definedName>
    <definedName name="DATOS">[2]DATOS!$A$1:$Q$168</definedName>
    <definedName name="detalle2">[6]detalles!$B$2:$M$216</definedName>
    <definedName name="EQ">[2]EQ!$A$14:$AA$1807</definedName>
    <definedName name="EQUIPOS12">[7]COSTOS!$A$961:$D$1065</definedName>
    <definedName name="FASE1">'[8]04oct2011'!$B$8</definedName>
    <definedName name="HERRAM">[9]HERRAM!$A$3:$E$29</definedName>
    <definedName name="INFO">Info!$A$8:$J$140</definedName>
    <definedName name="julio">[10]COSTOS!$A$14:$F$746</definedName>
    <definedName name="MANO">[11]MANO!$A$3:$C$26</definedName>
    <definedName name="MANT">'[12]CRON-MANT'!$A$10:$BP$164</definedName>
    <definedName name="MAT">[2]MATERIAL!$A$3:$AE$4455</definedName>
    <definedName name="MATERIAL2">'[13]RESUMEN DE MATERIAL TOTAL'!$A:$IV</definedName>
    <definedName name="MATERIALES2">[14]Materiales!$A$3:$F$2084</definedName>
    <definedName name="MATERIALES3">[14]Materiales!$A$3:$F$2084</definedName>
    <definedName name="MO" localSheetId="4">#REF!</definedName>
    <definedName name="MO" localSheetId="5">#REF!</definedName>
    <definedName name="MO">#REF!</definedName>
    <definedName name="MOBRA" localSheetId="4">#REF!</definedName>
    <definedName name="MOBRA" localSheetId="5">#REF!</definedName>
    <definedName name="MOBRA">#REF!</definedName>
    <definedName name="NUM_DECIMALES">[2]DATOS!$B$10</definedName>
    <definedName name="OFERTA">[1]OFERTA!$A$11:$G$31</definedName>
    <definedName name="OFERTATOTAL">[15]OFERTA!$G$88</definedName>
    <definedName name="RUBRO">[16]RUBROS!$A$6:$J$373</definedName>
    <definedName name="RUBROS">[17]RUBROS!$A$4:$I$120</definedName>
    <definedName name="SALMIN" localSheetId="4">#REF!</definedName>
    <definedName name="SALMIN" localSheetId="5">#REF!</definedName>
    <definedName name="SALMIN">#REF!</definedName>
    <definedName name="_xlnm.Print_Titles" localSheetId="2">'Cronograma Valorado'!$1:$6</definedName>
    <definedName name="_xlnm.Print_Titles" localSheetId="5">'FORM 1.8 ANTICIPO'!#REF!</definedName>
    <definedName name="_xlnm.Print_Titles" localSheetId="1">Presupuesto!$1:$6</definedName>
    <definedName name="TOTALOFERTA">[18]DATOS!$I$115</definedName>
    <definedName name="TUBERIA">[19]TUBERIA!$B$9:$S$31</definedName>
  </definedNames>
  <calcPr calcId="162913"/>
</workbook>
</file>

<file path=xl/calcChain.xml><?xml version="1.0" encoding="utf-8"?>
<calcChain xmlns="http://schemas.openxmlformats.org/spreadsheetml/2006/main">
  <c r="N119" i="115" l="1"/>
  <c r="M119" i="115"/>
  <c r="L119" i="115"/>
  <c r="K119" i="115"/>
  <c r="J119" i="115"/>
  <c r="H119" i="115"/>
  <c r="N114" i="115"/>
  <c r="N113" i="115" s="1"/>
  <c r="M114" i="115"/>
  <c r="M113" i="115" s="1"/>
  <c r="H114" i="115"/>
  <c r="H113" i="115" s="1"/>
  <c r="O112" i="115"/>
  <c r="J101" i="115"/>
  <c r="J95" i="115" s="1"/>
  <c r="I101" i="115"/>
  <c r="M92" i="115"/>
  <c r="L92" i="115"/>
  <c r="H92" i="115"/>
  <c r="N91" i="115"/>
  <c r="M91" i="115"/>
  <c r="L91" i="115"/>
  <c r="K91" i="115"/>
  <c r="H91" i="115"/>
  <c r="N89" i="115"/>
  <c r="H89" i="115"/>
  <c r="N88" i="115"/>
  <c r="M88" i="115"/>
  <c r="I88" i="115"/>
  <c r="H87" i="115"/>
  <c r="N85" i="115"/>
  <c r="M85" i="115"/>
  <c r="L85" i="115"/>
  <c r="K85" i="115"/>
  <c r="J85" i="115"/>
  <c r="H85" i="115"/>
  <c r="N74" i="115"/>
  <c r="N53" i="115"/>
  <c r="M53" i="115"/>
  <c r="M48" i="115" s="1"/>
  <c r="O126" i="115"/>
  <c r="N126" i="115"/>
  <c r="M126" i="115"/>
  <c r="L126" i="115"/>
  <c r="K126" i="115"/>
  <c r="J126" i="115"/>
  <c r="I126" i="115"/>
  <c r="H126" i="115"/>
  <c r="G126" i="115"/>
  <c r="O113" i="115"/>
  <c r="G113" i="115"/>
  <c r="O110" i="115"/>
  <c r="O109" i="115" s="1"/>
  <c r="N110" i="115"/>
  <c r="M110" i="115"/>
  <c r="L110" i="115"/>
  <c r="L109" i="115" s="1"/>
  <c r="K110" i="115"/>
  <c r="K109" i="115" s="1"/>
  <c r="J110" i="115"/>
  <c r="I110" i="115"/>
  <c r="H110" i="115"/>
  <c r="H109" i="115" s="1"/>
  <c r="G110" i="115"/>
  <c r="G109" i="115" s="1"/>
  <c r="N109" i="115"/>
  <c r="M109" i="115"/>
  <c r="J109" i="115"/>
  <c r="I109" i="115"/>
  <c r="O95" i="115"/>
  <c r="N95" i="115"/>
  <c r="M95" i="115"/>
  <c r="L95" i="115"/>
  <c r="K95" i="115"/>
  <c r="G95" i="115"/>
  <c r="O82" i="115"/>
  <c r="G82" i="115"/>
  <c r="O75" i="115"/>
  <c r="N75" i="115"/>
  <c r="M75" i="115"/>
  <c r="L75" i="115"/>
  <c r="K75" i="115"/>
  <c r="J75" i="115"/>
  <c r="I75" i="115"/>
  <c r="H75" i="115"/>
  <c r="G75" i="115"/>
  <c r="O66" i="115"/>
  <c r="M66" i="115"/>
  <c r="L66" i="115"/>
  <c r="K66" i="115"/>
  <c r="J66" i="115"/>
  <c r="I66" i="115"/>
  <c r="H66" i="115"/>
  <c r="G66" i="115"/>
  <c r="O61" i="115"/>
  <c r="N61" i="115"/>
  <c r="M61" i="115"/>
  <c r="L61" i="115"/>
  <c r="K61" i="115"/>
  <c r="J61" i="115"/>
  <c r="I61" i="115"/>
  <c r="H61" i="115"/>
  <c r="G61" i="115"/>
  <c r="O48" i="115"/>
  <c r="N48" i="115"/>
  <c r="K48" i="115"/>
  <c r="J48" i="115"/>
  <c r="I48" i="115"/>
  <c r="H48" i="115"/>
  <c r="G48" i="115"/>
  <c r="O40" i="115"/>
  <c r="N40" i="115"/>
  <c r="M40" i="115"/>
  <c r="L40" i="115"/>
  <c r="K40" i="115"/>
  <c r="J40" i="115"/>
  <c r="I40" i="115"/>
  <c r="H40" i="115"/>
  <c r="G40" i="115"/>
  <c r="O27" i="115"/>
  <c r="N27" i="115"/>
  <c r="M27" i="115"/>
  <c r="L27" i="115"/>
  <c r="K27" i="115"/>
  <c r="J27" i="115"/>
  <c r="I27" i="115"/>
  <c r="H27" i="115"/>
  <c r="G27" i="115"/>
  <c r="O25" i="115"/>
  <c r="N25" i="115"/>
  <c r="M25" i="115"/>
  <c r="L25" i="115"/>
  <c r="K25" i="115"/>
  <c r="J25" i="115"/>
  <c r="I25" i="115"/>
  <c r="I24" i="115" s="1"/>
  <c r="H25" i="115"/>
  <c r="G25" i="115"/>
  <c r="O17" i="115"/>
  <c r="N17" i="115"/>
  <c r="M17" i="115"/>
  <c r="L17" i="115"/>
  <c r="K17" i="115"/>
  <c r="J17" i="115"/>
  <c r="I17" i="115"/>
  <c r="H17" i="115"/>
  <c r="G17" i="115"/>
  <c r="F119" i="115"/>
  <c r="I119" i="115" s="1"/>
  <c r="F114" i="115"/>
  <c r="L114" i="115" s="1"/>
  <c r="F109" i="115"/>
  <c r="F112" i="115"/>
  <c r="F110" i="115" s="1"/>
  <c r="F101" i="115"/>
  <c r="H101" i="115" s="1"/>
  <c r="H95" i="115" s="1"/>
  <c r="F92" i="115"/>
  <c r="N92" i="115" s="1"/>
  <c r="F91" i="115"/>
  <c r="J91" i="115" s="1"/>
  <c r="F89" i="115"/>
  <c r="M89" i="115" s="1"/>
  <c r="F88" i="115"/>
  <c r="L88" i="115" s="1"/>
  <c r="F87" i="115"/>
  <c r="L87" i="115" s="1"/>
  <c r="F86" i="115"/>
  <c r="N86" i="115" s="1"/>
  <c r="F85" i="115"/>
  <c r="I85" i="115" s="1"/>
  <c r="F74" i="115"/>
  <c r="F73" i="115"/>
  <c r="N73" i="115" s="1"/>
  <c r="F72" i="115"/>
  <c r="N72" i="115" s="1"/>
  <c r="F71" i="115"/>
  <c r="F53" i="115"/>
  <c r="F48" i="115" s="1"/>
  <c r="F48" i="2"/>
  <c r="F24" i="2" s="1"/>
  <c r="F7" i="2" s="1"/>
  <c r="F133" i="2" s="1"/>
  <c r="F126" i="115"/>
  <c r="F95" i="115"/>
  <c r="F75" i="115"/>
  <c r="F61" i="115"/>
  <c r="F40" i="115"/>
  <c r="F27" i="115"/>
  <c r="F25" i="115"/>
  <c r="F17" i="115"/>
  <c r="F8" i="115"/>
  <c r="F126" i="2"/>
  <c r="F113" i="2"/>
  <c r="F110" i="2"/>
  <c r="F109" i="2" s="1"/>
  <c r="F95" i="2"/>
  <c r="F82" i="2"/>
  <c r="F75" i="2"/>
  <c r="F66" i="2"/>
  <c r="F65" i="2" s="1"/>
  <c r="F61" i="2"/>
  <c r="F40" i="2"/>
  <c r="F27" i="2"/>
  <c r="F25" i="2"/>
  <c r="F17" i="2"/>
  <c r="F8" i="2"/>
  <c r="F112" i="2"/>
  <c r="F101" i="2"/>
  <c r="F92" i="2"/>
  <c r="F91" i="2"/>
  <c r="F89" i="2"/>
  <c r="F88" i="2"/>
  <c r="F87" i="2"/>
  <c r="F86" i="2"/>
  <c r="F85" i="2"/>
  <c r="F74" i="2"/>
  <c r="F73" i="2"/>
  <c r="F72" i="2"/>
  <c r="F71" i="2"/>
  <c r="F53" i="2"/>
  <c r="H54" i="2"/>
  <c r="H53" i="2"/>
  <c r="N66" i="115" l="1"/>
  <c r="J87" i="115"/>
  <c r="K87" i="115"/>
  <c r="K82" i="115" s="1"/>
  <c r="K65" i="115" s="1"/>
  <c r="I89" i="115"/>
  <c r="J24" i="115"/>
  <c r="I114" i="115"/>
  <c r="I113" i="115" s="1"/>
  <c r="H24" i="115"/>
  <c r="M87" i="115"/>
  <c r="M82" i="115" s="1"/>
  <c r="M65" i="115" s="1"/>
  <c r="I92" i="115"/>
  <c r="F24" i="115"/>
  <c r="L53" i="115"/>
  <c r="L48" i="115" s="1"/>
  <c r="I86" i="115"/>
  <c r="I82" i="115" s="1"/>
  <c r="I65" i="115" s="1"/>
  <c r="N87" i="115"/>
  <c r="N82" i="115" s="1"/>
  <c r="N65" i="115" s="1"/>
  <c r="L89" i="115"/>
  <c r="L82" i="115" s="1"/>
  <c r="L65" i="115" s="1"/>
  <c r="J92" i="115"/>
  <c r="K114" i="115"/>
  <c r="I87" i="115"/>
  <c r="O24" i="115"/>
  <c r="J89" i="115"/>
  <c r="H86" i="115"/>
  <c r="H82" i="115" s="1"/>
  <c r="H65" i="115" s="1"/>
  <c r="H7" i="115" s="1"/>
  <c r="H134" i="115" s="1"/>
  <c r="K89" i="115"/>
  <c r="J114" i="115"/>
  <c r="F66" i="115"/>
  <c r="F65" i="115" s="1"/>
  <c r="N71" i="115"/>
  <c r="J86" i="115"/>
  <c r="J82" i="115" s="1"/>
  <c r="J65" i="115" s="1"/>
  <c r="H88" i="115"/>
  <c r="K92" i="115"/>
  <c r="K86" i="115"/>
  <c r="L86" i="115"/>
  <c r="J88" i="115"/>
  <c r="M86" i="115"/>
  <c r="K88" i="115"/>
  <c r="I91" i="115"/>
  <c r="J113" i="115"/>
  <c r="L113" i="115"/>
  <c r="K113" i="115"/>
  <c r="I95" i="115"/>
  <c r="O65" i="115"/>
  <c r="O7" i="115" s="1"/>
  <c r="O134" i="115" s="1"/>
  <c r="G65" i="115"/>
  <c r="M24" i="115"/>
  <c r="N24" i="115"/>
  <c r="K24" i="115"/>
  <c r="L24" i="115"/>
  <c r="G24" i="115"/>
  <c r="F113" i="115"/>
  <c r="F82" i="115"/>
  <c r="F134" i="2"/>
  <c r="F135" i="2" s="1"/>
  <c r="K14" i="114"/>
  <c r="F6" i="5"/>
  <c r="F6" i="6"/>
  <c r="F6" i="7"/>
  <c r="F6" i="8"/>
  <c r="F6" i="9"/>
  <c r="F6" i="10"/>
  <c r="F6" i="11"/>
  <c r="F6" i="12"/>
  <c r="F6" i="13"/>
  <c r="F6" i="14"/>
  <c r="F6" i="15"/>
  <c r="F6" i="16"/>
  <c r="F6" i="17"/>
  <c r="F6" i="18"/>
  <c r="F6" i="19"/>
  <c r="F6" i="20"/>
  <c r="F6" i="21"/>
  <c r="F6" i="22"/>
  <c r="F6" i="23"/>
  <c r="F6" i="24"/>
  <c r="F6" i="25"/>
  <c r="F6" i="26"/>
  <c r="F6" i="27"/>
  <c r="F6" i="28"/>
  <c r="F6" i="29"/>
  <c r="F6" i="30"/>
  <c r="F6" i="31"/>
  <c r="F6" i="32"/>
  <c r="F6" i="33"/>
  <c r="F6" i="34"/>
  <c r="F6" i="35"/>
  <c r="F6" i="36"/>
  <c r="F6" i="37"/>
  <c r="F6" i="38"/>
  <c r="F6" i="39"/>
  <c r="F6" i="40"/>
  <c r="F6" i="41"/>
  <c r="F6" i="42"/>
  <c r="F6" i="43"/>
  <c r="F6" i="44"/>
  <c r="F6" i="45"/>
  <c r="F6" i="46"/>
  <c r="F6" i="47"/>
  <c r="F6" i="48"/>
  <c r="F6" i="49"/>
  <c r="F6" i="50"/>
  <c r="F6" i="51"/>
  <c r="F6" i="52"/>
  <c r="F6" i="53"/>
  <c r="F6" i="54"/>
  <c r="F6" i="55"/>
  <c r="F6" i="56"/>
  <c r="F6" i="57"/>
  <c r="F6" i="58"/>
  <c r="F6" i="59"/>
  <c r="F6" i="60"/>
  <c r="F6" i="61"/>
  <c r="F6" i="62"/>
  <c r="F6" i="63"/>
  <c r="F6" i="64"/>
  <c r="F6" i="65"/>
  <c r="F6" i="66"/>
  <c r="F6" i="67"/>
  <c r="F6" i="68"/>
  <c r="F6" i="69"/>
  <c r="F6" i="70"/>
  <c r="F6" i="71"/>
  <c r="F6" i="72"/>
  <c r="F6" i="73"/>
  <c r="F6" i="74"/>
  <c r="F6" i="75"/>
  <c r="F6" i="76"/>
  <c r="F6" i="77"/>
  <c r="F6" i="78"/>
  <c r="F6" i="79"/>
  <c r="F6" i="80"/>
  <c r="F6" i="81"/>
  <c r="F6" i="82"/>
  <c r="F6" i="83"/>
  <c r="F6" i="84"/>
  <c r="F6" i="85"/>
  <c r="F6" i="86"/>
  <c r="F6" i="87"/>
  <c r="F6" i="88"/>
  <c r="F6" i="89"/>
  <c r="F6" i="90"/>
  <c r="F6" i="91"/>
  <c r="F6" i="92"/>
  <c r="F6" i="93"/>
  <c r="F6" i="94"/>
  <c r="F6" i="95"/>
  <c r="F6" i="96"/>
  <c r="F6" i="97"/>
  <c r="F6" i="98"/>
  <c r="F6" i="99"/>
  <c r="F6" i="100"/>
  <c r="F6" i="101"/>
  <c r="F6" i="102"/>
  <c r="F6" i="103"/>
  <c r="F6" i="104"/>
  <c r="F6" i="105"/>
  <c r="F6" i="106"/>
  <c r="F6" i="107"/>
  <c r="F6" i="108"/>
  <c r="F6" i="109"/>
  <c r="F6" i="110"/>
  <c r="F6" i="4"/>
  <c r="F4" i="5"/>
  <c r="F4" i="6"/>
  <c r="F4" i="7"/>
  <c r="F4" i="8"/>
  <c r="F4" i="9"/>
  <c r="F4" i="10"/>
  <c r="F4" i="11"/>
  <c r="F4" i="12"/>
  <c r="F4" i="13"/>
  <c r="F4" i="14"/>
  <c r="F4" i="15"/>
  <c r="F4" i="16"/>
  <c r="F4" i="17"/>
  <c r="F4" i="18"/>
  <c r="F4" i="19"/>
  <c r="F4" i="20"/>
  <c r="F4" i="21"/>
  <c r="F4" i="22"/>
  <c r="F4" i="23"/>
  <c r="F4" i="24"/>
  <c r="F4" i="25"/>
  <c r="F4" i="26"/>
  <c r="F4" i="27"/>
  <c r="F4" i="28"/>
  <c r="F4" i="29"/>
  <c r="F4" i="30"/>
  <c r="F4" i="31"/>
  <c r="F4" i="32"/>
  <c r="F4" i="33"/>
  <c r="F4" i="34"/>
  <c r="F4" i="35"/>
  <c r="F4" i="36"/>
  <c r="F4" i="37"/>
  <c r="F4" i="38"/>
  <c r="F4" i="39"/>
  <c r="F4" i="40"/>
  <c r="F4" i="41"/>
  <c r="F4" i="42"/>
  <c r="F4" i="43"/>
  <c r="F4" i="44"/>
  <c r="F4" i="45"/>
  <c r="F4" i="46"/>
  <c r="F4" i="47"/>
  <c r="F4" i="48"/>
  <c r="F4" i="49"/>
  <c r="F4" i="50"/>
  <c r="F4" i="51"/>
  <c r="F4" i="52"/>
  <c r="F4" i="53"/>
  <c r="F4" i="54"/>
  <c r="F4" i="55"/>
  <c r="F4" i="56"/>
  <c r="F4" i="57"/>
  <c r="F4" i="58"/>
  <c r="F4" i="59"/>
  <c r="F4" i="60"/>
  <c r="F4" i="61"/>
  <c r="F4" i="62"/>
  <c r="F4" i="63"/>
  <c r="F4" i="64"/>
  <c r="F4" i="65"/>
  <c r="F4" i="66"/>
  <c r="F4" i="67"/>
  <c r="F4" i="68"/>
  <c r="F4" i="69"/>
  <c r="F4" i="70"/>
  <c r="F4" i="71"/>
  <c r="F4" i="72"/>
  <c r="F4" i="73"/>
  <c r="F4" i="74"/>
  <c r="F4" i="75"/>
  <c r="F4" i="76"/>
  <c r="F4" i="77"/>
  <c r="F4" i="78"/>
  <c r="F4" i="79"/>
  <c r="F4" i="80"/>
  <c r="F4" i="81"/>
  <c r="F4" i="82"/>
  <c r="F4" i="83"/>
  <c r="F4" i="84"/>
  <c r="F4" i="85"/>
  <c r="F4" i="86"/>
  <c r="F4" i="87"/>
  <c r="F4" i="88"/>
  <c r="F4" i="89"/>
  <c r="F4" i="90"/>
  <c r="F4" i="91"/>
  <c r="F4" i="92"/>
  <c r="F4" i="93"/>
  <c r="F4" i="94"/>
  <c r="F4" i="95"/>
  <c r="F4" i="96"/>
  <c r="F4" i="97"/>
  <c r="F4" i="98"/>
  <c r="F4" i="99"/>
  <c r="F4" i="100"/>
  <c r="F4" i="101"/>
  <c r="F4" i="102"/>
  <c r="F4" i="103"/>
  <c r="F4" i="104"/>
  <c r="F4" i="105"/>
  <c r="F4" i="106"/>
  <c r="F4" i="107"/>
  <c r="F4" i="108"/>
  <c r="F4" i="109"/>
  <c r="F4" i="110"/>
  <c r="F4" i="4"/>
  <c r="F6" i="3"/>
  <c r="F4" i="3"/>
  <c r="N14" i="114"/>
  <c r="N17" i="114" s="1"/>
  <c r="O14" i="114"/>
  <c r="O17" i="114" s="1"/>
  <c r="G14" i="114"/>
  <c r="G16" i="114" s="1"/>
  <c r="H14" i="114"/>
  <c r="H17" i="114" s="1"/>
  <c r="I14" i="114"/>
  <c r="I17" i="114" s="1"/>
  <c r="J14" i="114"/>
  <c r="J17" i="114" s="1"/>
  <c r="L14" i="114"/>
  <c r="L17" i="114" s="1"/>
  <c r="M14" i="114"/>
  <c r="M17" i="114" s="1"/>
  <c r="P14" i="114"/>
  <c r="P17" i="114" s="1"/>
  <c r="K17" i="114"/>
  <c r="J131" i="111"/>
  <c r="H131" i="111"/>
  <c r="J130" i="111"/>
  <c r="H130" i="111"/>
  <c r="J129" i="111"/>
  <c r="H129" i="111"/>
  <c r="H125" i="111" s="1"/>
  <c r="J128" i="111"/>
  <c r="H128" i="111"/>
  <c r="J127" i="111"/>
  <c r="H127" i="111"/>
  <c r="J126" i="111"/>
  <c r="H126" i="111"/>
  <c r="J124" i="111"/>
  <c r="H124" i="111"/>
  <c r="J123" i="111"/>
  <c r="H123" i="111"/>
  <c r="J122" i="111"/>
  <c r="H122" i="111"/>
  <c r="J121" i="111"/>
  <c r="H121" i="111"/>
  <c r="J120" i="111"/>
  <c r="H120" i="111"/>
  <c r="J119" i="111"/>
  <c r="H119" i="111"/>
  <c r="J118" i="111"/>
  <c r="H118" i="111"/>
  <c r="J117" i="111"/>
  <c r="H117" i="111"/>
  <c r="J116" i="111"/>
  <c r="H116" i="111"/>
  <c r="H112" i="111" s="1"/>
  <c r="J115" i="111"/>
  <c r="H115" i="111"/>
  <c r="J114" i="111"/>
  <c r="H114" i="111"/>
  <c r="J113" i="111"/>
  <c r="H113" i="111"/>
  <c r="J111" i="111"/>
  <c r="H111" i="111"/>
  <c r="J110" i="111"/>
  <c r="H110" i="111"/>
  <c r="H109" i="111" s="1"/>
  <c r="H108" i="111" s="1"/>
  <c r="J107" i="111"/>
  <c r="H107" i="111"/>
  <c r="J106" i="111"/>
  <c r="H106" i="111"/>
  <c r="J105" i="111"/>
  <c r="H105" i="111"/>
  <c r="J104" i="111"/>
  <c r="H104" i="111"/>
  <c r="J103" i="111"/>
  <c r="H103" i="111"/>
  <c r="J102" i="111"/>
  <c r="H102" i="111"/>
  <c r="J101" i="111"/>
  <c r="H101" i="111"/>
  <c r="J100" i="111"/>
  <c r="H100" i="111"/>
  <c r="J99" i="111"/>
  <c r="H99" i="111"/>
  <c r="J98" i="111"/>
  <c r="H98" i="111"/>
  <c r="J97" i="111"/>
  <c r="H97" i="111"/>
  <c r="J96" i="111"/>
  <c r="H96" i="111"/>
  <c r="J95" i="111"/>
  <c r="H95" i="111"/>
  <c r="H94" i="111"/>
  <c r="J93" i="111"/>
  <c r="H93" i="111"/>
  <c r="J92" i="111"/>
  <c r="H92" i="111"/>
  <c r="J91" i="111"/>
  <c r="H91" i="111"/>
  <c r="J90" i="111"/>
  <c r="H90" i="111"/>
  <c r="J89" i="111"/>
  <c r="H89" i="111"/>
  <c r="J88" i="111"/>
  <c r="H88" i="111"/>
  <c r="J87" i="111"/>
  <c r="H87" i="111"/>
  <c r="J86" i="111"/>
  <c r="H86" i="111"/>
  <c r="J85" i="111"/>
  <c r="H85" i="111"/>
  <c r="J84" i="111"/>
  <c r="H84" i="111"/>
  <c r="J83" i="111"/>
  <c r="H83" i="111"/>
  <c r="J82" i="111"/>
  <c r="H82" i="111"/>
  <c r="H81" i="111" s="1"/>
  <c r="J80" i="111"/>
  <c r="H80" i="111"/>
  <c r="J79" i="111"/>
  <c r="H79" i="111"/>
  <c r="J78" i="111"/>
  <c r="H78" i="111"/>
  <c r="H74" i="111" s="1"/>
  <c r="J77" i="111"/>
  <c r="H77" i="111"/>
  <c r="J76" i="111"/>
  <c r="H76" i="111"/>
  <c r="J75" i="111"/>
  <c r="H75" i="111"/>
  <c r="J73" i="111"/>
  <c r="H73" i="111"/>
  <c r="J72" i="111"/>
  <c r="H72" i="111"/>
  <c r="J71" i="111"/>
  <c r="H71" i="111"/>
  <c r="J70" i="111"/>
  <c r="H70" i="111"/>
  <c r="J69" i="111"/>
  <c r="H69" i="111"/>
  <c r="H65" i="111" s="1"/>
  <c r="H64" i="111" s="1"/>
  <c r="J68" i="111"/>
  <c r="H68" i="111"/>
  <c r="J67" i="111"/>
  <c r="H67" i="111"/>
  <c r="J66" i="111"/>
  <c r="H66" i="111"/>
  <c r="J63" i="111"/>
  <c r="H63" i="111"/>
  <c r="J62" i="111"/>
  <c r="H62" i="111"/>
  <c r="J61" i="111"/>
  <c r="H61" i="111"/>
  <c r="H60" i="111"/>
  <c r="J59" i="111"/>
  <c r="H59" i="111"/>
  <c r="J58" i="111"/>
  <c r="H58" i="111"/>
  <c r="J57" i="111"/>
  <c r="H57" i="111"/>
  <c r="J56" i="111"/>
  <c r="H56" i="111"/>
  <c r="J55" i="111"/>
  <c r="H55" i="111"/>
  <c r="J54" i="111"/>
  <c r="H54" i="111"/>
  <c r="J53" i="111"/>
  <c r="H53" i="111"/>
  <c r="J52" i="111"/>
  <c r="H52" i="111"/>
  <c r="J51" i="111"/>
  <c r="H51" i="111"/>
  <c r="J50" i="111"/>
  <c r="H50" i="111"/>
  <c r="J49" i="111"/>
  <c r="H49" i="111"/>
  <c r="J48" i="111"/>
  <c r="H48" i="111"/>
  <c r="H47" i="111"/>
  <c r="J46" i="111"/>
  <c r="H46" i="111"/>
  <c r="J45" i="111"/>
  <c r="H45" i="111"/>
  <c r="J44" i="111"/>
  <c r="H44" i="111"/>
  <c r="J43" i="111"/>
  <c r="H43" i="111"/>
  <c r="H39" i="111" s="1"/>
  <c r="J42" i="111"/>
  <c r="H42" i="111"/>
  <c r="J41" i="111"/>
  <c r="H41" i="111"/>
  <c r="J40" i="111"/>
  <c r="H40" i="111"/>
  <c r="J38" i="111"/>
  <c r="H38" i="111"/>
  <c r="J37" i="111"/>
  <c r="H37" i="111"/>
  <c r="J36" i="111"/>
  <c r="H36" i="111"/>
  <c r="J35" i="111"/>
  <c r="H35" i="111"/>
  <c r="J34" i="111"/>
  <c r="H34" i="111"/>
  <c r="J33" i="111"/>
  <c r="H33" i="111"/>
  <c r="J32" i="111"/>
  <c r="H32" i="111"/>
  <c r="J31" i="111"/>
  <c r="H31" i="111"/>
  <c r="J30" i="111"/>
  <c r="H30" i="111"/>
  <c r="J29" i="111"/>
  <c r="H29" i="111"/>
  <c r="J28" i="111"/>
  <c r="H28" i="111"/>
  <c r="J27" i="111"/>
  <c r="H27" i="111"/>
  <c r="H26" i="111"/>
  <c r="J25" i="111"/>
  <c r="H25" i="111"/>
  <c r="H24" i="111" s="1"/>
  <c r="H23" i="111" s="1"/>
  <c r="J22" i="111"/>
  <c r="H22" i="111"/>
  <c r="J21" i="111"/>
  <c r="H21" i="111"/>
  <c r="J20" i="111"/>
  <c r="H20" i="111"/>
  <c r="J19" i="111"/>
  <c r="H19" i="111"/>
  <c r="J18" i="111"/>
  <c r="H18" i="111"/>
  <c r="J17" i="111"/>
  <c r="H17" i="111"/>
  <c r="H16" i="111" s="1"/>
  <c r="J15" i="111"/>
  <c r="H15" i="111"/>
  <c r="J14" i="111"/>
  <c r="H14" i="111"/>
  <c r="J13" i="111"/>
  <c r="H13" i="111"/>
  <c r="J12" i="111"/>
  <c r="H12" i="111"/>
  <c r="J11" i="111"/>
  <c r="H11" i="111"/>
  <c r="J10" i="111"/>
  <c r="H10" i="111"/>
  <c r="J9" i="111"/>
  <c r="H9" i="111"/>
  <c r="H7" i="111" s="1"/>
  <c r="H6" i="111" s="1"/>
  <c r="J8" i="111"/>
  <c r="H8" i="111"/>
  <c r="F7" i="115" l="1"/>
  <c r="F133" i="115" s="1"/>
  <c r="H135" i="115" s="1"/>
  <c r="I7" i="115"/>
  <c r="I134" i="115" s="1"/>
  <c r="O135" i="115"/>
  <c r="J7" i="115"/>
  <c r="J134" i="115" s="1"/>
  <c r="N7" i="115"/>
  <c r="N134" i="115" s="1"/>
  <c r="M7" i="115"/>
  <c r="M134" i="115" s="1"/>
  <c r="L7" i="115"/>
  <c r="L134" i="115" s="1"/>
  <c r="G7" i="115"/>
  <c r="G134" i="115" s="1"/>
  <c r="K7" i="115"/>
  <c r="K134" i="115" s="1"/>
  <c r="P18" i="114"/>
  <c r="K18" i="114"/>
  <c r="J18" i="114"/>
  <c r="H18" i="114"/>
  <c r="H20" i="114" s="1"/>
  <c r="H19" i="114"/>
  <c r="I19" i="114" s="1"/>
  <c r="J19" i="114" s="1"/>
  <c r="K19" i="114" s="1"/>
  <c r="L19" i="114" s="1"/>
  <c r="M19" i="114" s="1"/>
  <c r="N19" i="114" s="1"/>
  <c r="O19" i="114" s="1"/>
  <c r="P19" i="114" s="1"/>
  <c r="I18" i="114"/>
  <c r="I20" i="114"/>
  <c r="M18" i="114"/>
  <c r="O18" i="114"/>
  <c r="N18" i="114"/>
  <c r="L18" i="114"/>
  <c r="H132" i="111"/>
  <c r="I135" i="115" l="1"/>
  <c r="I136" i="115"/>
  <c r="J136" i="115" s="1"/>
  <c r="K136" i="115" s="1"/>
  <c r="L136" i="115" s="1"/>
  <c r="M136" i="115" s="1"/>
  <c r="N136" i="115" s="1"/>
  <c r="O136" i="115" s="1"/>
  <c r="K135" i="115"/>
  <c r="G135" i="115"/>
  <c r="G137" i="115" s="1"/>
  <c r="H137" i="115" s="1"/>
  <c r="G136" i="115"/>
  <c r="H136" i="115" s="1"/>
  <c r="L135" i="115"/>
  <c r="M135" i="115"/>
  <c r="N135" i="115"/>
  <c r="J135" i="115"/>
  <c r="J20" i="114"/>
  <c r="K20" i="114"/>
  <c r="L20" i="114"/>
  <c r="M20" i="114"/>
  <c r="N20" i="114" s="1"/>
  <c r="O20" i="114" s="1"/>
  <c r="P20" i="114" s="1"/>
  <c r="I137" i="115" l="1"/>
  <c r="J137" i="115" s="1"/>
  <c r="K137" i="115" s="1"/>
  <c r="L137" i="115"/>
  <c r="M137" i="115" s="1"/>
  <c r="N137" i="115" s="1"/>
  <c r="O137" i="115" s="1"/>
  <c r="G13" i="110"/>
  <c r="G12" i="110"/>
  <c r="G14" i="110"/>
  <c r="G22" i="110"/>
  <c r="G21" i="110"/>
  <c r="G20" i="110"/>
  <c r="G19" i="110"/>
  <c r="G23" i="110" s="1"/>
  <c r="G11" i="110" s="1"/>
  <c r="G11" i="109"/>
  <c r="G12" i="109"/>
  <c r="G16" i="109"/>
  <c r="G17" i="109" s="1"/>
  <c r="G29" i="109" s="1"/>
  <c r="G31" i="109" s="1"/>
  <c r="G34" i="109" s="1"/>
  <c r="G12" i="108"/>
  <c r="G21" i="108"/>
  <c r="G20" i="108"/>
  <c r="G19" i="108"/>
  <c r="G18" i="108"/>
  <c r="G17" i="108"/>
  <c r="G22" i="108" s="1"/>
  <c r="G13" i="107"/>
  <c r="G21" i="107"/>
  <c r="G11" i="107" s="1"/>
  <c r="G14" i="107" s="1"/>
  <c r="G12" i="107"/>
  <c r="G20" i="107"/>
  <c r="G19" i="107"/>
  <c r="G18" i="107"/>
  <c r="G12" i="106"/>
  <c r="G18" i="106"/>
  <c r="G17" i="106"/>
  <c r="G19" i="106" s="1"/>
  <c r="G11" i="105"/>
  <c r="G12" i="105"/>
  <c r="G20" i="105"/>
  <c r="G19" i="105"/>
  <c r="G18" i="105"/>
  <c r="G21" i="105" s="1"/>
  <c r="G13" i="105" s="1"/>
  <c r="G16" i="104"/>
  <c r="G17" i="104" s="1"/>
  <c r="G11" i="104" s="1"/>
  <c r="G12" i="104" s="1"/>
  <c r="G16" i="103"/>
  <c r="G17" i="103" s="1"/>
  <c r="G11" i="103" s="1"/>
  <c r="G12" i="103" s="1"/>
  <c r="G17" i="102"/>
  <c r="G11" i="102" s="1"/>
  <c r="G12" i="102" s="1"/>
  <c r="G16" i="102"/>
  <c r="G16" i="101"/>
  <c r="G17" i="101" s="1"/>
  <c r="G11" i="101" s="1"/>
  <c r="G12" i="101" s="1"/>
  <c r="G16" i="100"/>
  <c r="G17" i="100" s="1"/>
  <c r="G11" i="100" s="1"/>
  <c r="G12" i="100" s="1"/>
  <c r="G11" i="99"/>
  <c r="G12" i="99"/>
  <c r="G16" i="99"/>
  <c r="G17" i="99"/>
  <c r="G29" i="99" s="1"/>
  <c r="G31" i="99" s="1"/>
  <c r="G34" i="99" s="1"/>
  <c r="G18" i="98"/>
  <c r="G17" i="98"/>
  <c r="G16" i="98"/>
  <c r="G16" i="97"/>
  <c r="G17" i="97" s="1"/>
  <c r="G11" i="97" s="1"/>
  <c r="G12" i="97" s="1"/>
  <c r="G16" i="96"/>
  <c r="G17" i="96" s="1"/>
  <c r="G11" i="96" s="1"/>
  <c r="G12" i="96" s="1"/>
  <c r="G16" i="95"/>
  <c r="G17" i="95" s="1"/>
  <c r="G11" i="95" s="1"/>
  <c r="G12" i="95" s="1"/>
  <c r="G11" i="94"/>
  <c r="G12" i="94" s="1"/>
  <c r="G17" i="94"/>
  <c r="G16" i="94"/>
  <c r="G14" i="93"/>
  <c r="G12" i="93"/>
  <c r="G11" i="93"/>
  <c r="G13" i="93"/>
  <c r="G23" i="93"/>
  <c r="G22" i="93"/>
  <c r="G21" i="93"/>
  <c r="G20" i="93"/>
  <c r="G19" i="93"/>
  <c r="G18" i="92"/>
  <c r="G17" i="92"/>
  <c r="G16" i="92"/>
  <c r="G12" i="91"/>
  <c r="G20" i="91"/>
  <c r="G19" i="91"/>
  <c r="G18" i="91"/>
  <c r="G17" i="91"/>
  <c r="G11" i="90"/>
  <c r="G12" i="90" s="1"/>
  <c r="G16" i="90"/>
  <c r="G17" i="90" s="1"/>
  <c r="G13" i="89"/>
  <c r="G12" i="89"/>
  <c r="G14" i="89"/>
  <c r="G22" i="89"/>
  <c r="G21" i="89"/>
  <c r="G20" i="89"/>
  <c r="G19" i="89"/>
  <c r="G12" i="88"/>
  <c r="G19" i="88"/>
  <c r="G18" i="88"/>
  <c r="G17" i="88"/>
  <c r="G11" i="87"/>
  <c r="G12" i="87" s="1"/>
  <c r="G16" i="87"/>
  <c r="G17" i="87" s="1"/>
  <c r="G12" i="86"/>
  <c r="G21" i="86"/>
  <c r="G20" i="86"/>
  <c r="G19" i="86"/>
  <c r="G18" i="86"/>
  <c r="G17" i="86"/>
  <c r="G17" i="85"/>
  <c r="G16" i="85"/>
  <c r="G12" i="84"/>
  <c r="G19" i="84"/>
  <c r="G18" i="84"/>
  <c r="G17" i="84"/>
  <c r="G12" i="83"/>
  <c r="G13" i="83"/>
  <c r="G21" i="83"/>
  <c r="G20" i="83"/>
  <c r="G19" i="83"/>
  <c r="G18" i="83"/>
  <c r="G13" i="82"/>
  <c r="G12" i="82"/>
  <c r="G20" i="82"/>
  <c r="G19" i="82"/>
  <c r="G18" i="82"/>
  <c r="G12" i="81"/>
  <c r="G21" i="81"/>
  <c r="G20" i="81"/>
  <c r="G19" i="81"/>
  <c r="G18" i="81"/>
  <c r="G17" i="81"/>
  <c r="G12" i="80"/>
  <c r="G21" i="80"/>
  <c r="G20" i="80"/>
  <c r="G19" i="80"/>
  <c r="G18" i="80"/>
  <c r="G17" i="80"/>
  <c r="G12" i="79"/>
  <c r="G21" i="79"/>
  <c r="G20" i="79"/>
  <c r="G19" i="79"/>
  <c r="G18" i="79"/>
  <c r="G17" i="79"/>
  <c r="G12" i="78"/>
  <c r="G19" i="78"/>
  <c r="G18" i="78"/>
  <c r="G17" i="78"/>
  <c r="G17" i="77"/>
  <c r="G16" i="77"/>
  <c r="G13" i="76"/>
  <c r="G12" i="76"/>
  <c r="G20" i="76"/>
  <c r="G19" i="76"/>
  <c r="G18" i="76"/>
  <c r="G16" i="75"/>
  <c r="G17" i="75"/>
  <c r="G16" i="74"/>
  <c r="G17" i="74" s="1"/>
  <c r="G16" i="73"/>
  <c r="G17" i="73" s="1"/>
  <c r="G11" i="73" s="1"/>
  <c r="G12" i="73" s="1"/>
  <c r="G16" i="72"/>
  <c r="G17" i="72"/>
  <c r="G11" i="72" s="1"/>
  <c r="G12" i="72" s="1"/>
  <c r="G16" i="71"/>
  <c r="G17" i="71"/>
  <c r="G11" i="71" s="1"/>
  <c r="G12" i="71" s="1"/>
  <c r="G18" i="70"/>
  <c r="G17" i="70"/>
  <c r="G16" i="70"/>
  <c r="G18" i="69"/>
  <c r="G17" i="69"/>
  <c r="G16" i="69"/>
  <c r="G18" i="68"/>
  <c r="G17" i="68"/>
  <c r="G16" i="68"/>
  <c r="G16" i="67"/>
  <c r="G17" i="67" s="1"/>
  <c r="G11" i="67" s="1"/>
  <c r="G12" i="67" s="1"/>
  <c r="G12" i="66"/>
  <c r="G18" i="66"/>
  <c r="G17" i="66"/>
  <c r="G18" i="65"/>
  <c r="G17" i="65"/>
  <c r="G16" i="65"/>
  <c r="G12" i="64"/>
  <c r="G13" i="64"/>
  <c r="G21" i="64"/>
  <c r="G20" i="64"/>
  <c r="G19" i="64"/>
  <c r="G18" i="64"/>
  <c r="G12" i="63"/>
  <c r="G20" i="63"/>
  <c r="G19" i="63"/>
  <c r="G18" i="63"/>
  <c r="G17" i="63"/>
  <c r="G12" i="62"/>
  <c r="G20" i="62"/>
  <c r="G19" i="62"/>
  <c r="G18" i="62"/>
  <c r="G17" i="62"/>
  <c r="G12" i="61"/>
  <c r="G13" i="61"/>
  <c r="G21" i="61"/>
  <c r="G20" i="61"/>
  <c r="G19" i="61"/>
  <c r="G18" i="61"/>
  <c r="G12" i="60"/>
  <c r="G13" i="60"/>
  <c r="G21" i="60"/>
  <c r="G20" i="60"/>
  <c r="G19" i="60"/>
  <c r="G18" i="60"/>
  <c r="G12" i="59"/>
  <c r="G20" i="59"/>
  <c r="G19" i="59"/>
  <c r="G18" i="59"/>
  <c r="G17" i="59"/>
  <c r="G12" i="58"/>
  <c r="G20" i="58"/>
  <c r="G19" i="58"/>
  <c r="G18" i="58"/>
  <c r="G17" i="58"/>
  <c r="G12" i="57"/>
  <c r="G20" i="57"/>
  <c r="G19" i="57"/>
  <c r="G18" i="57"/>
  <c r="G17" i="57"/>
  <c r="G12" i="56"/>
  <c r="G20" i="56"/>
  <c r="G19" i="56"/>
  <c r="G18" i="56"/>
  <c r="G17" i="56"/>
  <c r="G12" i="55"/>
  <c r="G20" i="55"/>
  <c r="G19" i="55"/>
  <c r="G18" i="55"/>
  <c r="G17" i="55"/>
  <c r="G12" i="54"/>
  <c r="G20" i="54"/>
  <c r="G19" i="54"/>
  <c r="G18" i="54"/>
  <c r="G17" i="54"/>
  <c r="G12" i="53"/>
  <c r="G20" i="53"/>
  <c r="G19" i="53"/>
  <c r="G18" i="53"/>
  <c r="G17" i="53"/>
  <c r="G12" i="52"/>
  <c r="G20" i="52"/>
  <c r="G19" i="52"/>
  <c r="G18" i="52"/>
  <c r="G17" i="52"/>
  <c r="G11" i="51"/>
  <c r="G12" i="51" s="1"/>
  <c r="G16" i="51"/>
  <c r="G17" i="51" s="1"/>
  <c r="G29" i="51" s="1"/>
  <c r="G31" i="51" s="1"/>
  <c r="G34" i="51" s="1"/>
  <c r="G12" i="50"/>
  <c r="G21" i="50"/>
  <c r="G20" i="50"/>
  <c r="G19" i="50"/>
  <c r="G18" i="50"/>
  <c r="G17" i="50"/>
  <c r="G17" i="49"/>
  <c r="G16" i="49"/>
  <c r="G15" i="48"/>
  <c r="G13" i="48"/>
  <c r="G12" i="48"/>
  <c r="G14" i="48"/>
  <c r="G24" i="48"/>
  <c r="G23" i="48"/>
  <c r="G22" i="48"/>
  <c r="G21" i="48"/>
  <c r="G20" i="48"/>
  <c r="G12" i="47"/>
  <c r="G13" i="47"/>
  <c r="G21" i="47"/>
  <c r="G20" i="47"/>
  <c r="G19" i="47"/>
  <c r="G18" i="47"/>
  <c r="G11" i="46"/>
  <c r="G12" i="46" s="1"/>
  <c r="G16" i="46"/>
  <c r="G17" i="46" s="1"/>
  <c r="G13" i="45"/>
  <c r="G12" i="45"/>
  <c r="G14" i="45"/>
  <c r="G22" i="45"/>
  <c r="G21" i="45"/>
  <c r="G20" i="45"/>
  <c r="G19" i="45"/>
  <c r="G18" i="44"/>
  <c r="G17" i="44"/>
  <c r="G16" i="44"/>
  <c r="G17" i="43"/>
  <c r="G16" i="43"/>
  <c r="G17" i="42"/>
  <c r="G16" i="42"/>
  <c r="G18" i="42" s="1"/>
  <c r="G11" i="42" s="1"/>
  <c r="G12" i="42" s="1"/>
  <c r="G12" i="41"/>
  <c r="G13" i="41"/>
  <c r="G21" i="41"/>
  <c r="G20" i="41"/>
  <c r="G19" i="41"/>
  <c r="G18" i="41"/>
  <c r="G12" i="40"/>
  <c r="G19" i="40"/>
  <c r="G18" i="40"/>
  <c r="G17" i="40"/>
  <c r="G17" i="39"/>
  <c r="G16" i="39"/>
  <c r="G17" i="38"/>
  <c r="G16" i="38"/>
  <c r="G17" i="37"/>
  <c r="G16" i="37"/>
  <c r="G12" i="36"/>
  <c r="G13" i="36"/>
  <c r="G21" i="36"/>
  <c r="G20" i="36"/>
  <c r="G19" i="36"/>
  <c r="G18" i="36"/>
  <c r="G11" i="35"/>
  <c r="G12" i="35" s="1"/>
  <c r="G16" i="35"/>
  <c r="G17" i="35" s="1"/>
  <c r="G29" i="35" s="1"/>
  <c r="G31" i="35" s="1"/>
  <c r="G34" i="35" s="1"/>
  <c r="G13" i="34"/>
  <c r="G12" i="34"/>
  <c r="G14" i="34"/>
  <c r="G22" i="34"/>
  <c r="G21" i="34"/>
  <c r="G20" i="34"/>
  <c r="G19" i="34"/>
  <c r="G12" i="33"/>
  <c r="G19" i="33"/>
  <c r="G18" i="33"/>
  <c r="G17" i="33"/>
  <c r="G12" i="32"/>
  <c r="G13" i="32"/>
  <c r="G21" i="32"/>
  <c r="G20" i="32"/>
  <c r="G19" i="32"/>
  <c r="G18" i="32"/>
  <c r="G11" i="31"/>
  <c r="G12" i="31" s="1"/>
  <c r="G16" i="31"/>
  <c r="G17" i="31" s="1"/>
  <c r="G29" i="31" s="1"/>
  <c r="G31" i="31" s="1"/>
  <c r="G34" i="31" s="1"/>
  <c r="G13" i="30"/>
  <c r="G12" i="30"/>
  <c r="G14" i="30"/>
  <c r="G22" i="30"/>
  <c r="G21" i="30"/>
  <c r="G20" i="30"/>
  <c r="G19" i="30"/>
  <c r="G18" i="29"/>
  <c r="G17" i="29"/>
  <c r="G16" i="29"/>
  <c r="G17" i="28"/>
  <c r="G16" i="28"/>
  <c r="G12" i="27"/>
  <c r="G18" i="27"/>
  <c r="G17" i="27"/>
  <c r="G14" i="26"/>
  <c r="G12" i="26"/>
  <c r="G13" i="26"/>
  <c r="G15" i="26"/>
  <c r="G25" i="26"/>
  <c r="G24" i="26"/>
  <c r="G23" i="26"/>
  <c r="G22" i="26"/>
  <c r="G21" i="26"/>
  <c r="G20" i="26"/>
  <c r="G14" i="25"/>
  <c r="G12" i="25"/>
  <c r="G13" i="25"/>
  <c r="G15" i="25"/>
  <c r="G25" i="25"/>
  <c r="G24" i="25"/>
  <c r="G23" i="25"/>
  <c r="G22" i="25"/>
  <c r="G21" i="25"/>
  <c r="G20" i="25"/>
  <c r="G12" i="24"/>
  <c r="G19" i="24"/>
  <c r="G18" i="24"/>
  <c r="G17" i="24"/>
  <c r="G12" i="23"/>
  <c r="G19" i="23"/>
  <c r="G18" i="23"/>
  <c r="G17" i="23"/>
  <c r="G13" i="22"/>
  <c r="G12" i="22"/>
  <c r="G20" i="22"/>
  <c r="G19" i="22"/>
  <c r="G18" i="22"/>
  <c r="G11" i="21"/>
  <c r="G12" i="21" s="1"/>
  <c r="G16" i="21"/>
  <c r="G17" i="21" s="1"/>
  <c r="G13" i="20"/>
  <c r="G12" i="20"/>
  <c r="G14" i="20"/>
  <c r="G22" i="20"/>
  <c r="G21" i="20"/>
  <c r="G20" i="20"/>
  <c r="G19" i="20"/>
  <c r="G13" i="19"/>
  <c r="G12" i="19"/>
  <c r="G20" i="19"/>
  <c r="G19" i="19"/>
  <c r="G18" i="19"/>
  <c r="G12" i="18"/>
  <c r="G18" i="18"/>
  <c r="G17" i="18"/>
  <c r="G19" i="18" s="1"/>
  <c r="G11" i="18" s="1"/>
  <c r="G11" i="17"/>
  <c r="G12" i="17"/>
  <c r="G20" i="17"/>
  <c r="G19" i="17"/>
  <c r="G18" i="17"/>
  <c r="G11" i="16"/>
  <c r="G12" i="16" s="1"/>
  <c r="G16" i="16"/>
  <c r="G17" i="16" s="1"/>
  <c r="G15" i="15"/>
  <c r="G13" i="15"/>
  <c r="G12" i="15"/>
  <c r="G14" i="15"/>
  <c r="G24" i="15"/>
  <c r="G23" i="15"/>
  <c r="G22" i="15"/>
  <c r="G21" i="15"/>
  <c r="G20" i="15"/>
  <c r="G12" i="14"/>
  <c r="G13" i="14"/>
  <c r="G21" i="14"/>
  <c r="G20" i="14"/>
  <c r="G19" i="14"/>
  <c r="G18" i="14"/>
  <c r="G11" i="13"/>
  <c r="G12" i="13" s="1"/>
  <c r="G16" i="13"/>
  <c r="G17" i="13" s="1"/>
  <c r="G12" i="12"/>
  <c r="G13" i="12"/>
  <c r="G21" i="12"/>
  <c r="G20" i="12"/>
  <c r="G19" i="12"/>
  <c r="G18" i="12"/>
  <c r="G13" i="11"/>
  <c r="G12" i="11"/>
  <c r="G14" i="11"/>
  <c r="G22" i="11"/>
  <c r="G21" i="11"/>
  <c r="G20" i="11"/>
  <c r="G19" i="11"/>
  <c r="G17" i="10"/>
  <c r="G15" i="10"/>
  <c r="G13" i="10"/>
  <c r="G11" i="10"/>
  <c r="G14" i="10"/>
  <c r="G16" i="10"/>
  <c r="G28" i="10"/>
  <c r="G27" i="10"/>
  <c r="G26" i="10"/>
  <c r="G25" i="10"/>
  <c r="G24" i="10"/>
  <c r="G23" i="10"/>
  <c r="G22" i="10"/>
  <c r="G11" i="9"/>
  <c r="G12" i="9"/>
  <c r="G16" i="9"/>
  <c r="G17" i="9" s="1"/>
  <c r="G30" i="9" s="1"/>
  <c r="G32" i="9" s="1"/>
  <c r="G35" i="9" s="1"/>
  <c r="G11" i="8"/>
  <c r="G12" i="8" s="1"/>
  <c r="G16" i="8"/>
  <c r="G17" i="8" s="1"/>
  <c r="G13" i="7"/>
  <c r="G12" i="7"/>
  <c r="G14" i="7"/>
  <c r="G22" i="7"/>
  <c r="G21" i="7"/>
  <c r="G20" i="7"/>
  <c r="G19" i="7"/>
  <c r="G13" i="6"/>
  <c r="G12" i="6"/>
  <c r="G20" i="6"/>
  <c r="G19" i="6"/>
  <c r="G18" i="6"/>
  <c r="G12" i="5"/>
  <c r="G18" i="5"/>
  <c r="G17" i="5"/>
  <c r="G15" i="4"/>
  <c r="G13" i="4"/>
  <c r="G11" i="4"/>
  <c r="G14" i="4"/>
  <c r="G24" i="4"/>
  <c r="G23" i="4"/>
  <c r="G22" i="4"/>
  <c r="G21" i="4"/>
  <c r="G20" i="4"/>
  <c r="G11" i="3"/>
  <c r="G12" i="3"/>
  <c r="G20" i="3"/>
  <c r="G19" i="3"/>
  <c r="G18" i="3"/>
  <c r="G15" i="110" l="1"/>
  <c r="G29" i="13"/>
  <c r="G31" i="13" s="1"/>
  <c r="G34" i="13" s="1"/>
  <c r="G29" i="87"/>
  <c r="G31" i="87" s="1"/>
  <c r="G34" i="87" s="1"/>
  <c r="G29" i="90"/>
  <c r="G31" i="90" s="1"/>
  <c r="G34" i="90" s="1"/>
  <c r="G25" i="4"/>
  <c r="G12" i="4" s="1"/>
  <c r="G16" i="4" s="1"/>
  <c r="G23" i="7"/>
  <c r="G11" i="7" s="1"/>
  <c r="G15" i="7" s="1"/>
  <c r="G35" i="7" s="1"/>
  <c r="G37" i="7" s="1"/>
  <c r="G40" i="7" s="1"/>
  <c r="G15" i="93"/>
  <c r="G36" i="93" s="1"/>
  <c r="G38" i="93" s="1"/>
  <c r="G41" i="93" s="1"/>
  <c r="G29" i="46"/>
  <c r="G31" i="46" s="1"/>
  <c r="G34" i="46" s="1"/>
  <c r="G29" i="8"/>
  <c r="G31" i="8" s="1"/>
  <c r="G34" i="8" s="1"/>
  <c r="G14" i="105"/>
  <c r="G29" i="16"/>
  <c r="G31" i="16"/>
  <c r="G34" i="16"/>
  <c r="G29" i="21"/>
  <c r="G31" i="21" s="1"/>
  <c r="G34" i="21" s="1"/>
  <c r="G21" i="3"/>
  <c r="G13" i="3"/>
  <c r="G14" i="3" s="1"/>
  <c r="G21" i="17"/>
  <c r="G13" i="17"/>
  <c r="G14" i="17"/>
  <c r="G18" i="43"/>
  <c r="G11" i="43" s="1"/>
  <c r="G12" i="43" s="1"/>
  <c r="G19" i="44"/>
  <c r="G22" i="50"/>
  <c r="G11" i="50"/>
  <c r="G13" i="50"/>
  <c r="G22" i="61"/>
  <c r="G21" i="62"/>
  <c r="G21" i="63"/>
  <c r="G11" i="63"/>
  <c r="G13" i="63"/>
  <c r="G23" i="89"/>
  <c r="G23" i="11"/>
  <c r="G11" i="11"/>
  <c r="G15" i="11" s="1"/>
  <c r="G21" i="54"/>
  <c r="G11" i="54" s="1"/>
  <c r="G13" i="54" s="1"/>
  <c r="G22" i="60"/>
  <c r="G22" i="86"/>
  <c r="G11" i="86"/>
  <c r="G13" i="86"/>
  <c r="G20" i="88"/>
  <c r="G11" i="88" s="1"/>
  <c r="G13" i="88" s="1"/>
  <c r="G23" i="30"/>
  <c r="G11" i="30" s="1"/>
  <c r="G15" i="30" s="1"/>
  <c r="G19" i="68"/>
  <c r="G11" i="68"/>
  <c r="G12" i="68"/>
  <c r="G19" i="5"/>
  <c r="G13" i="18"/>
  <c r="G31" i="18" s="1"/>
  <c r="G33" i="18" s="1"/>
  <c r="G36" i="18" s="1"/>
  <c r="G20" i="23"/>
  <c r="G11" i="23"/>
  <c r="G13" i="23" s="1"/>
  <c r="G20" i="33"/>
  <c r="G11" i="33"/>
  <c r="G13" i="33"/>
  <c r="G18" i="38"/>
  <c r="G11" i="38" s="1"/>
  <c r="G12" i="38" s="1"/>
  <c r="G18" i="49"/>
  <c r="G11" i="49" s="1"/>
  <c r="G12" i="49" s="1"/>
  <c r="G21" i="56"/>
  <c r="G21" i="57"/>
  <c r="G19" i="65"/>
  <c r="G11" i="65" s="1"/>
  <c r="G12" i="65" s="1"/>
  <c r="G19" i="70"/>
  <c r="G22" i="14"/>
  <c r="G11" i="14"/>
  <c r="G14" i="14"/>
  <c r="G20" i="24"/>
  <c r="G26" i="25"/>
  <c r="G19" i="27"/>
  <c r="G11" i="27" s="1"/>
  <c r="G13" i="27" s="1"/>
  <c r="G26" i="26"/>
  <c r="G11" i="26"/>
  <c r="G16" i="26"/>
  <c r="G19" i="29"/>
  <c r="G11" i="29" s="1"/>
  <c r="G12" i="29" s="1"/>
  <c r="G18" i="39"/>
  <c r="G21" i="53"/>
  <c r="G21" i="58"/>
  <c r="G11" i="58" s="1"/>
  <c r="G13" i="58" s="1"/>
  <c r="G22" i="64"/>
  <c r="G11" i="64" s="1"/>
  <c r="G14" i="64" s="1"/>
  <c r="G19" i="66"/>
  <c r="G20" i="78"/>
  <c r="G21" i="91"/>
  <c r="G19" i="92"/>
  <c r="G11" i="92"/>
  <c r="G12" i="92" s="1"/>
  <c r="G24" i="93"/>
  <c r="G21" i="6"/>
  <c r="G11" i="6"/>
  <c r="G14" i="6"/>
  <c r="G29" i="10"/>
  <c r="G12" i="10" s="1"/>
  <c r="G18" i="10" s="1"/>
  <c r="G18" i="28"/>
  <c r="G11" i="28" s="1"/>
  <c r="G12" i="28" s="1"/>
  <c r="G22" i="36"/>
  <c r="G11" i="36"/>
  <c r="G14" i="36" s="1"/>
  <c r="G20" i="40"/>
  <c r="G11" i="40"/>
  <c r="G13" i="40"/>
  <c r="G23" i="45"/>
  <c r="G11" i="45"/>
  <c r="G15" i="45"/>
  <c r="G25" i="48"/>
  <c r="G21" i="76"/>
  <c r="G11" i="76" s="1"/>
  <c r="G14" i="76" s="1"/>
  <c r="G22" i="79"/>
  <c r="G22" i="81"/>
  <c r="G11" i="81"/>
  <c r="G13" i="81"/>
  <c r="G21" i="82"/>
  <c r="G11" i="82" s="1"/>
  <c r="G14" i="82" s="1"/>
  <c r="G22" i="83"/>
  <c r="G20" i="84"/>
  <c r="G11" i="84" s="1"/>
  <c r="G13" i="84" s="1"/>
  <c r="G18" i="85"/>
  <c r="G18" i="94"/>
  <c r="G30" i="94" s="1"/>
  <c r="G32" i="94" s="1"/>
  <c r="G35" i="94" s="1"/>
  <c r="G19" i="98"/>
  <c r="G11" i="98" s="1"/>
  <c r="G12" i="98" s="1"/>
  <c r="G25" i="15"/>
  <c r="G23" i="20"/>
  <c r="G21" i="22"/>
  <c r="G11" i="22" s="1"/>
  <c r="G14" i="22" s="1"/>
  <c r="G22" i="32"/>
  <c r="G11" i="32" s="1"/>
  <c r="G14" i="32" s="1"/>
  <c r="G23" i="34"/>
  <c r="G22" i="12"/>
  <c r="G21" i="19"/>
  <c r="G11" i="19" s="1"/>
  <c r="G14" i="19" s="1"/>
  <c r="G22" i="41"/>
  <c r="G11" i="41" s="1"/>
  <c r="G14" i="41" s="1"/>
  <c r="G22" i="47"/>
  <c r="G11" i="47"/>
  <c r="G14" i="47" s="1"/>
  <c r="G21" i="52"/>
  <c r="G21" i="59"/>
  <c r="G19" i="69"/>
  <c r="G11" i="69" s="1"/>
  <c r="G12" i="69" s="1"/>
  <c r="G22" i="80"/>
  <c r="G11" i="80"/>
  <c r="G13" i="80" s="1"/>
  <c r="G18" i="37"/>
  <c r="G11" i="37"/>
  <c r="G12" i="37"/>
  <c r="G21" i="55"/>
  <c r="G11" i="55"/>
  <c r="G13" i="55" s="1"/>
  <c r="G11" i="108"/>
  <c r="G13" i="108"/>
  <c r="G34" i="108"/>
  <c r="G36" i="108"/>
  <c r="G39" i="108" s="1"/>
  <c r="G35" i="110"/>
  <c r="G37" i="110"/>
  <c r="G40" i="110" s="1"/>
  <c r="G33" i="107"/>
  <c r="G35" i="107"/>
  <c r="G38" i="107"/>
  <c r="G29" i="71"/>
  <c r="G31" i="71" s="1"/>
  <c r="G34" i="71" s="1"/>
  <c r="G29" i="72"/>
  <c r="G31" i="72"/>
  <c r="G34" i="72" s="1"/>
  <c r="G11" i="75"/>
  <c r="G12" i="75" s="1"/>
  <c r="G30" i="75" s="1"/>
  <c r="G32" i="75" s="1"/>
  <c r="G35" i="75" s="1"/>
  <c r="G29" i="73"/>
  <c r="G31" i="73"/>
  <c r="G34" i="73" s="1"/>
  <c r="G29" i="101"/>
  <c r="G31" i="101" s="1"/>
  <c r="G34" i="101" s="1"/>
  <c r="G29" i="67"/>
  <c r="G31" i="67" s="1"/>
  <c r="G34" i="67" s="1"/>
  <c r="G29" i="100"/>
  <c r="G31" i="100" s="1"/>
  <c r="G34" i="100" s="1"/>
  <c r="G29" i="104"/>
  <c r="G31" i="104" s="1"/>
  <c r="G34" i="104" s="1"/>
  <c r="G33" i="105"/>
  <c r="G35" i="105" s="1"/>
  <c r="G38" i="105" s="1"/>
  <c r="G11" i="74"/>
  <c r="G12" i="74" s="1"/>
  <c r="G29" i="74" s="1"/>
  <c r="G31" i="74" s="1"/>
  <c r="G34" i="74" s="1"/>
  <c r="G11" i="77"/>
  <c r="G12" i="77" s="1"/>
  <c r="G29" i="77" s="1"/>
  <c r="G31" i="77" s="1"/>
  <c r="G34" i="77" s="1"/>
  <c r="G29" i="95"/>
  <c r="G31" i="95"/>
  <c r="G34" i="95" s="1"/>
  <c r="G29" i="96"/>
  <c r="G31" i="96" s="1"/>
  <c r="G34" i="96" s="1"/>
  <c r="G29" i="97"/>
  <c r="G31" i="97"/>
  <c r="G34" i="97" s="1"/>
  <c r="G29" i="103"/>
  <c r="G31" i="103" s="1"/>
  <c r="G34" i="103" s="1"/>
  <c r="G11" i="106"/>
  <c r="G13" i="106" s="1"/>
  <c r="G31" i="106" s="1"/>
  <c r="G33" i="106" s="1"/>
  <c r="G36" i="106" s="1"/>
  <c r="G30" i="42"/>
  <c r="G32" i="42" s="1"/>
  <c r="G35" i="42" s="1"/>
  <c r="G29" i="102"/>
  <c r="G31" i="102" s="1"/>
  <c r="G34" i="102" s="1"/>
  <c r="G37" i="4" l="1"/>
  <c r="G39" i="4" s="1"/>
  <c r="G42" i="4" s="1"/>
  <c r="G33" i="6"/>
  <c r="G35" i="6"/>
  <c r="G38" i="6"/>
  <c r="G36" i="11"/>
  <c r="G38" i="11"/>
  <c r="G41" i="11" s="1"/>
  <c r="G36" i="22"/>
  <c r="G38" i="22" s="1"/>
  <c r="G41" i="22" s="1"/>
  <c r="G11" i="24"/>
  <c r="G13" i="24" s="1"/>
  <c r="G35" i="24" s="1"/>
  <c r="G37" i="24" s="1"/>
  <c r="G40" i="24" s="1"/>
  <c r="G11" i="25"/>
  <c r="G16" i="25" s="1"/>
  <c r="G43" i="25" s="1"/>
  <c r="G45" i="25" s="1"/>
  <c r="G48" i="25" s="1"/>
  <c r="G33" i="33"/>
  <c r="G35" i="33"/>
  <c r="G38" i="33" s="1"/>
  <c r="G30" i="37"/>
  <c r="G32" i="37" s="1"/>
  <c r="G35" i="37" s="1"/>
  <c r="G35" i="45"/>
  <c r="G37" i="45" s="1"/>
  <c r="G40" i="45" s="1"/>
  <c r="G11" i="60"/>
  <c r="G14" i="60" s="1"/>
  <c r="G36" i="60" s="1"/>
  <c r="G38" i="60" s="1"/>
  <c r="G41" i="60" s="1"/>
  <c r="G35" i="14"/>
  <c r="G37" i="14"/>
  <c r="G40" i="14"/>
  <c r="G43" i="26"/>
  <c r="G45" i="26" s="1"/>
  <c r="G48" i="26" s="1"/>
  <c r="G35" i="30"/>
  <c r="G37" i="30" s="1"/>
  <c r="G40" i="30" s="1"/>
  <c r="G35" i="36"/>
  <c r="G37" i="36"/>
  <c r="G40" i="36"/>
  <c r="G11" i="44"/>
  <c r="G12" i="44"/>
  <c r="G31" i="44" s="1"/>
  <c r="G33" i="44" s="1"/>
  <c r="G36" i="44" s="1"/>
  <c r="G11" i="48"/>
  <c r="G16" i="48"/>
  <c r="G40" i="48"/>
  <c r="G42" i="48" s="1"/>
  <c r="G45" i="48" s="1"/>
  <c r="G11" i="61"/>
  <c r="G14" i="61" s="1"/>
  <c r="G36" i="61" s="1"/>
  <c r="G38" i="61" s="1"/>
  <c r="G41" i="61" s="1"/>
  <c r="G39" i="65"/>
  <c r="G41" i="65" s="1"/>
  <c r="G44" i="65" s="1"/>
  <c r="G36" i="69"/>
  <c r="G38" i="69" s="1"/>
  <c r="G41" i="69" s="1"/>
  <c r="G11" i="78"/>
  <c r="G13" i="78"/>
  <c r="G32" i="78"/>
  <c r="G34" i="78"/>
  <c r="G37" i="78"/>
  <c r="G11" i="79"/>
  <c r="G13" i="79" s="1"/>
  <c r="G34" i="79" s="1"/>
  <c r="G36" i="79" s="1"/>
  <c r="G39" i="79" s="1"/>
  <c r="G34" i="80"/>
  <c r="G36" i="80"/>
  <c r="G39" i="80"/>
  <c r="G34" i="81"/>
  <c r="G36" i="81" s="1"/>
  <c r="G39" i="81" s="1"/>
  <c r="G11" i="83"/>
  <c r="G14" i="83"/>
  <c r="G40" i="83"/>
  <c r="G42" i="83" s="1"/>
  <c r="G45" i="83" s="1"/>
  <c r="G33" i="84"/>
  <c r="G35" i="84" s="1"/>
  <c r="G38" i="84" s="1"/>
  <c r="G11" i="85"/>
  <c r="G12" i="85"/>
  <c r="G30" i="85"/>
  <c r="G32" i="85"/>
  <c r="G35" i="85"/>
  <c r="G34" i="86"/>
  <c r="G36" i="86" s="1"/>
  <c r="G39" i="86" s="1"/>
  <c r="G31" i="27"/>
  <c r="G33" i="27"/>
  <c r="G36" i="27"/>
  <c r="G11" i="52"/>
  <c r="G13" i="52"/>
  <c r="G44" i="52" s="1"/>
  <c r="G46" i="52" s="1"/>
  <c r="G49" i="52" s="1"/>
  <c r="G11" i="53"/>
  <c r="G13" i="53"/>
  <c r="G44" i="53" s="1"/>
  <c r="G46" i="53" s="1"/>
  <c r="G49" i="53" s="1"/>
  <c r="G44" i="58"/>
  <c r="G46" i="58" s="1"/>
  <c r="G49" i="58" s="1"/>
  <c r="G11" i="66"/>
  <c r="G13" i="66" s="1"/>
  <c r="G35" i="66" s="1"/>
  <c r="G37" i="66" s="1"/>
  <c r="G40" i="66" s="1"/>
  <c r="G11" i="70"/>
  <c r="G12" i="70" s="1"/>
  <c r="G36" i="70" s="1"/>
  <c r="G38" i="70" s="1"/>
  <c r="G41" i="70" s="1"/>
  <c r="G41" i="10"/>
  <c r="G43" i="10"/>
  <c r="G46" i="10" s="1"/>
  <c r="G11" i="12"/>
  <c r="G14" i="12" s="1"/>
  <c r="G34" i="12" s="1"/>
  <c r="G36" i="12" s="1"/>
  <c r="G39" i="12" s="1"/>
  <c r="G11" i="20"/>
  <c r="G15" i="20"/>
  <c r="G35" i="20"/>
  <c r="G37" i="20" s="1"/>
  <c r="G40" i="20" s="1"/>
  <c r="G30" i="28"/>
  <c r="G32" i="28"/>
  <c r="G35" i="28" s="1"/>
  <c r="G31" i="29"/>
  <c r="G33" i="29" s="1"/>
  <c r="G36" i="29" s="1"/>
  <c r="G33" i="40"/>
  <c r="G35" i="40" s="1"/>
  <c r="G38" i="40" s="1"/>
  <c r="G35" i="47"/>
  <c r="G37" i="47" s="1"/>
  <c r="G40" i="47" s="1"/>
  <c r="G11" i="59"/>
  <c r="G13" i="59"/>
  <c r="G44" i="59" s="1"/>
  <c r="G46" i="59" s="1"/>
  <c r="G49" i="59" s="1"/>
  <c r="G34" i="63"/>
  <c r="G36" i="63" s="1"/>
  <c r="G39" i="63" s="1"/>
  <c r="G36" i="68"/>
  <c r="G38" i="68" s="1"/>
  <c r="G41" i="68" s="1"/>
  <c r="G37" i="76"/>
  <c r="G39" i="76"/>
  <c r="G42" i="76"/>
  <c r="G35" i="88"/>
  <c r="G37" i="88"/>
  <c r="G40" i="88"/>
  <c r="G11" i="89"/>
  <c r="G15" i="89" s="1"/>
  <c r="G35" i="89" s="1"/>
  <c r="G37" i="89" s="1"/>
  <c r="G40" i="89" s="1"/>
  <c r="G11" i="91"/>
  <c r="G13" i="91"/>
  <c r="G33" i="91"/>
  <c r="G35" i="91"/>
  <c r="G38" i="91" s="1"/>
  <c r="G33" i="3"/>
  <c r="G35" i="3"/>
  <c r="G38" i="3"/>
  <c r="G11" i="15"/>
  <c r="G16" i="15" s="1"/>
  <c r="G38" i="15" s="1"/>
  <c r="G40" i="15" s="1"/>
  <c r="G43" i="15" s="1"/>
  <c r="G33" i="17"/>
  <c r="G35" i="17"/>
  <c r="G38" i="17"/>
  <c r="G33" i="19"/>
  <c r="G35" i="19"/>
  <c r="G38" i="19" s="1"/>
  <c r="G33" i="23"/>
  <c r="G35" i="23" s="1"/>
  <c r="G38" i="23" s="1"/>
  <c r="G11" i="34"/>
  <c r="G15" i="34"/>
  <c r="G35" i="34"/>
  <c r="G37" i="34"/>
  <c r="G40" i="34"/>
  <c r="G40" i="41"/>
  <c r="G42" i="41" s="1"/>
  <c r="G45" i="41" s="1"/>
  <c r="G30" i="43"/>
  <c r="G32" i="43"/>
  <c r="G35" i="43"/>
  <c r="G30" i="49"/>
  <c r="G32" i="49"/>
  <c r="G35" i="49"/>
  <c r="G44" i="55"/>
  <c r="G46" i="55" s="1"/>
  <c r="G49" i="55" s="1"/>
  <c r="G36" i="64"/>
  <c r="G38" i="64" s="1"/>
  <c r="G41" i="64" s="1"/>
  <c r="G31" i="92"/>
  <c r="G33" i="92"/>
  <c r="G36" i="92" s="1"/>
  <c r="G11" i="39"/>
  <c r="G12" i="39"/>
  <c r="G30" i="39"/>
  <c r="G32" i="39"/>
  <c r="G35" i="39" s="1"/>
  <c r="G34" i="50"/>
  <c r="G36" i="50"/>
  <c r="G39" i="50" s="1"/>
  <c r="G11" i="56"/>
  <c r="G13" i="56"/>
  <c r="G44" i="56"/>
  <c r="G46" i="56"/>
  <c r="G49" i="56"/>
  <c r="G11" i="57"/>
  <c r="G13" i="57"/>
  <c r="G44" i="57" s="1"/>
  <c r="G46" i="57" s="1"/>
  <c r="G49" i="57" s="1"/>
  <c r="G33" i="82"/>
  <c r="G35" i="82"/>
  <c r="G38" i="82"/>
  <c r="G40" i="98"/>
  <c r="G42" i="98"/>
  <c r="G45" i="98" s="1"/>
  <c r="G11" i="5"/>
  <c r="G13" i="5" s="1"/>
  <c r="G31" i="5" s="1"/>
  <c r="G33" i="5" s="1"/>
  <c r="G36" i="5" s="1"/>
  <c r="G40" i="32"/>
  <c r="G42" i="32"/>
  <c r="G45" i="32" s="1"/>
  <c r="G30" i="38"/>
  <c r="G32" i="38" s="1"/>
  <c r="G35" i="38" s="1"/>
  <c r="G44" i="54"/>
  <c r="G46" i="54" s="1"/>
  <c r="G49" i="54" s="1"/>
  <c r="G11" i="62"/>
  <c r="G13" i="62" s="1"/>
  <c r="G34" i="62" s="1"/>
  <c r="G36" i="62" s="1"/>
  <c r="G39" i="62" s="1"/>
</calcChain>
</file>

<file path=xl/sharedStrings.xml><?xml version="1.0" encoding="utf-8"?>
<sst xmlns="http://schemas.openxmlformats.org/spreadsheetml/2006/main" count="8066" uniqueCount="634">
  <si>
    <t>PRESUPUESTO</t>
  </si>
  <si>
    <t>Ítem</t>
  </si>
  <si>
    <t>Descripción</t>
  </si>
  <si>
    <t>Unidad</t>
  </si>
  <si>
    <t>Cantidad</t>
  </si>
  <si>
    <t>P.Unitario</t>
  </si>
  <si>
    <t>P.Total</t>
  </si>
  <si>
    <t>1</t>
  </si>
  <si>
    <t>PROYECTO INTEGRAL: AMPLIACIÓN Y CONSTRUCCIÓN DE LA CARRETERA PLAYAS - ENGABAO FASE I TRAMO I, CANTÓN PLAYAS DE LA PROVINCIA DEL GUAYAS</t>
  </si>
  <si>
    <t/>
  </si>
  <si>
    <t>1.1</t>
  </si>
  <si>
    <t>MOVIMIENTO DE TIERRA</t>
  </si>
  <si>
    <t>1.1.1</t>
  </si>
  <si>
    <t>DESBROCE, DESBOSQUE Y LIMPIEZA</t>
  </si>
  <si>
    <t>Ha</t>
  </si>
  <si>
    <t>1.1.2</t>
  </si>
  <si>
    <t>EXCAVACION SIN CLASIFICACION (empuje = 60 m) (con % relleno compactado)</t>
  </si>
  <si>
    <t>m3</t>
  </si>
  <si>
    <t>1.1.3</t>
  </si>
  <si>
    <t>Excavación  sin  Clasificar ( a  máquina )</t>
  </si>
  <si>
    <t>1.1.4</t>
  </si>
  <si>
    <t>DESALOJO MATERIAL DE EXCAVACION (distancia hasta 25 km)</t>
  </si>
  <si>
    <t>1.1.5</t>
  </si>
  <si>
    <t>MATERIAL DE PRESTAMO IMPORTADO (*)</t>
  </si>
  <si>
    <t>1.1.6</t>
  </si>
  <si>
    <t>TRANSPORTE DE MATERIAL DE PRESTAMO IMPORTADO, LONGITUD DE ACARREO DE 65-180 KM</t>
  </si>
  <si>
    <t>m3-km</t>
  </si>
  <si>
    <t>1.1.7</t>
  </si>
  <si>
    <t>RIEGO TOPICO SUPERFICIAL DE IMPERMEABILIZACIÓN</t>
  </si>
  <si>
    <t>m2</t>
  </si>
  <si>
    <t>1.1.8</t>
  </si>
  <si>
    <t>MATERIAL DE PRESTAMO LOCAL (*)</t>
  </si>
  <si>
    <t>1.2</t>
  </si>
  <si>
    <t>CALZADA</t>
  </si>
  <si>
    <t>1.2.1</t>
  </si>
  <si>
    <t>CAPA DE RODADURA DE HORMIGÓN ASFÁLTICO TIPO SMA (MEZCLA DISCONTINUA REFORZADA CON FIBRAS), ELABORADA EN PLANTA, ESPESOR 5 CM (2”)</t>
  </si>
  <si>
    <t>1.2.2</t>
  </si>
  <si>
    <t>FRESADA DE CARPETA ASFÁLTICA (Inc. transporte)</t>
  </si>
  <si>
    <t>1.2.3</t>
  </si>
  <si>
    <t>TRANSPORTE DE BASE, SUB-BASE Y H. ASFALTICO LONGITUD DE ACARREO DE 30-110 KM</t>
  </si>
  <si>
    <t>1.2.4</t>
  </si>
  <si>
    <t>Imprimación con emulsión asfáltica CSS-1H, (incluye rejuvenecedor y promotor de adherencia).</t>
  </si>
  <si>
    <t>1.2.5</t>
  </si>
  <si>
    <t>BASE ESTABILIZADA CON EMULSION ASFALTICA  (e=0.15 m) (inc. Transporte de Asfalto)</t>
  </si>
  <si>
    <t>1.2.6</t>
  </si>
  <si>
    <t>1.3</t>
  </si>
  <si>
    <t>PUENTE 5+415</t>
  </si>
  <si>
    <t>1.3.1</t>
  </si>
  <si>
    <t>PRELIMINARES</t>
  </si>
  <si>
    <t>1.3.1.1</t>
  </si>
  <si>
    <t>1.3.2</t>
  </si>
  <si>
    <t>INFRAESTRUCTURA</t>
  </si>
  <si>
    <t>1.3.2.1</t>
  </si>
  <si>
    <t>1.3.2.2</t>
  </si>
  <si>
    <t>1.3.2.3</t>
  </si>
  <si>
    <t>1.3.2.4</t>
  </si>
  <si>
    <t>1.3.2.5</t>
  </si>
  <si>
    <t>HORMIGON PREMEZCLADO f´c=350 kg/cm2   (Inc.encofrado , bomba estacionaria y aditivos)</t>
  </si>
  <si>
    <t>1.3.2.6</t>
  </si>
  <si>
    <t>ACERO DE REFUERZO EN BARRAS (f´y=4200 kg/cm2)</t>
  </si>
  <si>
    <t>Kg</t>
  </si>
  <si>
    <t>1.3.2.7</t>
  </si>
  <si>
    <t>HORMIGON NO ESTRUCTURAL CLASE "E"  (f´c=180 kg/cm2) PARA REPLANTILLOS</t>
  </si>
  <si>
    <t>1.3.2.8</t>
  </si>
  <si>
    <t>PILOTE PREBARRENADO   D = 800 mm f´c= 350 kg/cm2 (INC INHIBIDOR CORROSION)</t>
  </si>
  <si>
    <t>m</t>
  </si>
  <si>
    <t>1.3.2.9</t>
  </si>
  <si>
    <t>PILOTE PREBARRENADO   D = 600 mm f´c= 350 kg/cm2 (INC INHIBIDOR CORROSION)</t>
  </si>
  <si>
    <t>1.3.2.10</t>
  </si>
  <si>
    <t>PIEDRA TRITURADA (SUB-DREN) (inc. Transporte)</t>
  </si>
  <si>
    <t>1.3.2.11</t>
  </si>
  <si>
    <t>GEOTEXTIL 1600NT</t>
  </si>
  <si>
    <t>1.3.2.12</t>
  </si>
  <si>
    <t>TUBOS PVC 4" (drenes)</t>
  </si>
  <si>
    <t>1.3.3</t>
  </si>
  <si>
    <t>VIAS DE APROXIMACION</t>
  </si>
  <si>
    <t>1.3.3.1</t>
  </si>
  <si>
    <t>1.3.3.2</t>
  </si>
  <si>
    <t>1.3.3.3</t>
  </si>
  <si>
    <t>HORMIGON ESTRUCTURAL CLASE "A"  (f´c=280 kg/cm2) (INC. INHIBIDOR DE CORROSION Y ENCOFRADO)</t>
  </si>
  <si>
    <t>1.3.3.4</t>
  </si>
  <si>
    <t>1.3.3.5</t>
  </si>
  <si>
    <t>CAPA DE RODADURA DE HORM. ASF. MEZCLADO EN PLANTA E=5 cm (2")</t>
  </si>
  <si>
    <t>1.3.3.6</t>
  </si>
  <si>
    <t>1.3.3.7</t>
  </si>
  <si>
    <t>1.3.4</t>
  </si>
  <si>
    <t>SUPERESTRUCTURA</t>
  </si>
  <si>
    <t>1.3.4.1</t>
  </si>
  <si>
    <t>PLACAS DE NEOPRENO (40x30x4.8cm) (incl. transporte)</t>
  </si>
  <si>
    <t>u</t>
  </si>
  <si>
    <t>1.3.4.2</t>
  </si>
  <si>
    <t>PLACAS DE NEOPRENO (30x65x2cm) (incl. transporte)</t>
  </si>
  <si>
    <t>1.3.4.3</t>
  </si>
  <si>
    <t>SUMINISTRO DE VIGA TIPO CALIFORNIA H=1.20 M L=21.10 (Inc. Transporte y montaje)</t>
  </si>
  <si>
    <t>1.3.4.4</t>
  </si>
  <si>
    <t>1.3.4.5</t>
  </si>
  <si>
    <t>1.3.4.6</t>
  </si>
  <si>
    <t>JUNTA DE DILATACION  MODULOS DE (274x40x1830)MM (DESPLAZAMIENTO MEDIO)</t>
  </si>
  <si>
    <t>1.3.4.7</t>
  </si>
  <si>
    <t>PERNO DE FIJACIÓN (ø 36 MM A325) INC. TUERCA Y ANILLOS</t>
  </si>
  <si>
    <t>1.3.4.8</t>
  </si>
  <si>
    <t>1.3.4.9</t>
  </si>
  <si>
    <t>1.3.4.10</t>
  </si>
  <si>
    <t>1.3.4.11</t>
  </si>
  <si>
    <t>1.3.4.12</t>
  </si>
  <si>
    <t>MUROS TIPO JERSEY DE HORMIGON PREMEZCLADO fc=280kg/cm2 (INCL. ENCOFRADO Y ADITIVOS)</t>
  </si>
  <si>
    <t>1.3.5</t>
  </si>
  <si>
    <t>PROTECCIÓN DE CAUCE</t>
  </si>
  <si>
    <t>1.3.5.1</t>
  </si>
  <si>
    <t>1.3.5.2</t>
  </si>
  <si>
    <t>ENROCADO PARA PROTECCIÓN DE PUENTES Y RIVERAS DE RIOS</t>
  </si>
  <si>
    <t>1.3.5.3</t>
  </si>
  <si>
    <t>TRANSPORTE DE MATERIAL ENROCADO-PIEDRA, LONGITUD DE ACARREO DE 75-180 KM</t>
  </si>
  <si>
    <t>1.4</t>
  </si>
  <si>
    <t>SEÑALETICA</t>
  </si>
  <si>
    <t>1.4.1</t>
  </si>
  <si>
    <t>VERTICAL</t>
  </si>
  <si>
    <t>1.4.1.1</t>
  </si>
  <si>
    <t>Señales al lado de la carretera (900x900)</t>
  </si>
  <si>
    <t>1.4.1.2</t>
  </si>
  <si>
    <t>Señales al lado de la carretera (300x900)</t>
  </si>
  <si>
    <t>1.4.1.3</t>
  </si>
  <si>
    <t>Señales al lado de la carretera (450x600)</t>
  </si>
  <si>
    <t>1.4.1.4</t>
  </si>
  <si>
    <t>Señales al lado de la carretera (750x750)</t>
  </si>
  <si>
    <t>1.4.1.5</t>
  </si>
  <si>
    <t>Señales al lado de la carretera (750x900)</t>
  </si>
  <si>
    <t>1.4.1.6</t>
  </si>
  <si>
    <t>SEÑALES AL LADO DE LA CARRETERA (1100X800)</t>
  </si>
  <si>
    <t>1.4.1.7</t>
  </si>
  <si>
    <t>SEÑALES AL LADO DE LA CARRETERA (1500X1200)</t>
  </si>
  <si>
    <t>1.4.1.8</t>
  </si>
  <si>
    <t>SEÑALES AL LADO DE LA CARRETERA (2440X1220)</t>
  </si>
  <si>
    <t>1.4.2</t>
  </si>
  <si>
    <t>HORIZONTAL</t>
  </si>
  <si>
    <t>1.4.2.1</t>
  </si>
  <si>
    <t>SEÑALIZACION HORIZONTAL SEGMENTADA(PINTADA DE VIA 15 CM AMARILLA O BLANCA/microesferas)</t>
  </si>
  <si>
    <t>1.4.2.2</t>
  </si>
  <si>
    <t>SEÑALIZACION HORIZONTAL CONTINUA (PINTADA DE VIA 15 CM AMARILLA O BLANCA/microesferas)</t>
  </si>
  <si>
    <t>1.4.2.3</t>
  </si>
  <si>
    <t>MARCADORES DE PAVIMENTO RETROREFLEJANTES (TACHAS) (bidireccionales)</t>
  </si>
  <si>
    <t>1.4.2.4</t>
  </si>
  <si>
    <t>MARCADORES DE PAVIMENTO RETROREFLEJANTES (TACHAS) (unidereccionales)</t>
  </si>
  <si>
    <t>1.4.2.5</t>
  </si>
  <si>
    <t>MARCAS DE PAVIMENTO (Pintura+Microesferas)  "PASOS CEBRA, FLECHAS, LEYENDAS"</t>
  </si>
  <si>
    <t>1.4.2.6</t>
  </si>
  <si>
    <t>GUARDA CAMINO TIPO VIGA METALICA (doble).</t>
  </si>
  <si>
    <t>1.4.3</t>
  </si>
  <si>
    <t>SEGURIDAD VIAL</t>
  </si>
  <si>
    <t>1.4.3.1</t>
  </si>
  <si>
    <t>SUMINISTRO E INSTALACION DE TUBO METALICO CUADRADO DE 2"</t>
  </si>
  <si>
    <t>1.4.3.2</t>
  </si>
  <si>
    <t>CINTA PLASTICA DE PELIGRO (1 LINEA)</t>
  </si>
  <si>
    <t>1.4.3.3</t>
  </si>
  <si>
    <t>BARRICADA DE MADERA (0,6X1.1)M C/2TABLONES C/ CINTA REFLECTIVA</t>
  </si>
  <si>
    <t>1.4.3.4</t>
  </si>
  <si>
    <t>BARRICADA DE MADERA (1.20 X 1.50)M C/3 TABL.C/CINTA REFLECTIVA</t>
  </si>
  <si>
    <t>1.4.3.5</t>
  </si>
  <si>
    <t>BARRICADA DE MADERA (2.40 X 1.50)M C/3 TABL.C/CINTA REFLECTIVA</t>
  </si>
  <si>
    <t>1.4.3.6</t>
  </si>
  <si>
    <t>TANQUE PROTECTOR VIAL  DE POLIETILENO H=1,02M D=0,62M (INC. BASE)</t>
  </si>
  <si>
    <t>1.4.3.7</t>
  </si>
  <si>
    <t>DISPOSITIVO SEÑAL LUMINOSA DE PREVENCION ( H=0,3,A=0,2)M CON BATERIA DE 6 VOLTIOS</t>
  </si>
  <si>
    <t>1.4.3.8</t>
  </si>
  <si>
    <t>CONOS REFLECTIVOS (H=90 CM).</t>
  </si>
  <si>
    <t>1.4.3.9</t>
  </si>
  <si>
    <t>PARANTE VIAL DE POLIETILENO DE H=1,41M; D=0,74M (INC.BASE)</t>
  </si>
  <si>
    <t>1.4.3.10</t>
  </si>
  <si>
    <t>MALLA PLASTICA DE SEGURIDAD (COLOR)</t>
  </si>
  <si>
    <t>1.4.3.11</t>
  </si>
  <si>
    <t>CONSTRUCCION E INSTALACION DE LETRERO METALICO REFLECTIVO SEÑALIZACION</t>
  </si>
  <si>
    <t>1.4.3.12</t>
  </si>
  <si>
    <t>CONOS REFLECTIVOS (H=60 CM).</t>
  </si>
  <si>
    <t>1.5</t>
  </si>
  <si>
    <t>ALCANTARILLAS</t>
  </si>
  <si>
    <t>1.5.1</t>
  </si>
  <si>
    <t>REMOCION DE HORMIGON (estructuras menores)</t>
  </si>
  <si>
    <t>1.5.2</t>
  </si>
  <si>
    <t>REMOCION DE TUBERIA H.A.</t>
  </si>
  <si>
    <t>1.5.3</t>
  </si>
  <si>
    <t>TUBERIA H.A. 48"</t>
  </si>
  <si>
    <t>1.5.4</t>
  </si>
  <si>
    <t>TUBERIA H.A. 60"</t>
  </si>
  <si>
    <t>1.5.5</t>
  </si>
  <si>
    <t>EXCAVACION Y RELLENO PARA ESTRUCTURAS, LONGITUD DE ACARREO DE 100-180 KM</t>
  </si>
  <si>
    <t>1.5.6</t>
  </si>
  <si>
    <t>1.5.7</t>
  </si>
  <si>
    <t>1.5.8</t>
  </si>
  <si>
    <t>JUNTAS IMPERMEABLES DE PVC 18 CM</t>
  </si>
  <si>
    <t>1.5.9</t>
  </si>
  <si>
    <t>1.5.10</t>
  </si>
  <si>
    <t>1.5.11</t>
  </si>
  <si>
    <t>1.5.12</t>
  </si>
  <si>
    <t>1.5.13</t>
  </si>
  <si>
    <t>1.6</t>
  </si>
  <si>
    <t>ELECTRICO</t>
  </si>
  <si>
    <t>1.6.1</t>
  </si>
  <si>
    <t>VIAS/PUENTES/VIADUCTOS</t>
  </si>
  <si>
    <t>1.6.1.1</t>
  </si>
  <si>
    <t>POSTE HORMIGON ARMADO DE 12 M  x 500KG</t>
  </si>
  <si>
    <t>1.6.1.2</t>
  </si>
  <si>
    <t>LUMINARIA SOLAR TIPO LED 100W / 220 VOLT</t>
  </si>
  <si>
    <t>1.7</t>
  </si>
  <si>
    <t>MEDIDAS AMBIENTALES</t>
  </si>
  <si>
    <t>1.7.1</t>
  </si>
  <si>
    <t>ESCOMBRERAS (DISPOSICIÓN FINAL Y TRATAMIENTO PAISAJISTICO DE ZONAS DE DEPOSITO)</t>
  </si>
  <si>
    <t>1.7.2</t>
  </si>
  <si>
    <t>Agua para control de polvo</t>
  </si>
  <si>
    <t>1.7.3</t>
  </si>
  <si>
    <t>BATERIA SANITARIA PORTATIL ( unidad x  mes)</t>
  </si>
  <si>
    <t>1.7.4</t>
  </si>
  <si>
    <t>TANQUE DE 55 GALONES (PARA BASURA)</t>
  </si>
  <si>
    <t>1.7.5</t>
  </si>
  <si>
    <t>MONITOREO DE RUIDO</t>
  </si>
  <si>
    <t>1.7.6</t>
  </si>
  <si>
    <t>SEÑALES PREVENTIVAS TEMPORALES</t>
  </si>
  <si>
    <t>1.7.7</t>
  </si>
  <si>
    <t>Reunion informativa con la comunidad</t>
  </si>
  <si>
    <t>1.7.8</t>
  </si>
  <si>
    <t>Monitoreo de Calidad de aire (material particulado PM10)</t>
  </si>
  <si>
    <t>1.7.9</t>
  </si>
  <si>
    <t>Monitoreo de Calidad de aire (material particulado PM2.5)</t>
  </si>
  <si>
    <t>1.7.10</t>
  </si>
  <si>
    <t>MONITOREO DE CALIDAD DE AIRE AMBIENTE</t>
  </si>
  <si>
    <t>1.7.11</t>
  </si>
  <si>
    <t>ANALISIS QUIMICO DE CALIDAD DE AGUA</t>
  </si>
  <si>
    <t>1.7.12</t>
  </si>
  <si>
    <t>REFORESTACIÓN Y MANTENIMIENTO DE ESPECIES NATIVAS (Árboles de la especie Cascol, Palo Santo, Pata de vaca, Algarrobo y Tecoma. Tamaño: Aprox. 1m de altura.)</t>
  </si>
  <si>
    <t>1.8</t>
  </si>
  <si>
    <t>VÍA PROVISIONAL</t>
  </si>
  <si>
    <t>1.8.1</t>
  </si>
  <si>
    <t>1.8.2</t>
  </si>
  <si>
    <t>1.8.3</t>
  </si>
  <si>
    <t>1.8.4</t>
  </si>
  <si>
    <t>1.8.5</t>
  </si>
  <si>
    <t>1.8.6</t>
  </si>
  <si>
    <t>SUBTOTAL</t>
  </si>
  <si>
    <t>IVA</t>
  </si>
  <si>
    <t>15 %</t>
  </si>
  <si>
    <t>TOTAL</t>
  </si>
  <si>
    <t>Son:</t>
  </si>
  <si>
    <t>Rubro:</t>
  </si>
  <si>
    <t>Unidad:</t>
  </si>
  <si>
    <t>COSTOS DIRECTOS</t>
  </si>
  <si>
    <t>Maquinaria y equipos</t>
  </si>
  <si>
    <t>Precio</t>
  </si>
  <si>
    <t>Rendim.</t>
  </si>
  <si>
    <t>Total</t>
  </si>
  <si>
    <t>TRACTOR DE ORUGAS  175 HP</t>
  </si>
  <si>
    <t>Hora</t>
  </si>
  <si>
    <t>MOTOSIERRA 7 HP</t>
  </si>
  <si>
    <t>HERRAMIENTA MENOR (5% M.O.)</t>
  </si>
  <si>
    <t>%MO</t>
  </si>
  <si>
    <t>5%MO</t>
  </si>
  <si>
    <t>Mano de Obra</t>
  </si>
  <si>
    <t>Número</t>
  </si>
  <si>
    <t>S.R.H.</t>
  </si>
  <si>
    <t>OP. TRACTOR CARRIL (E.O.C1) (GRUPO I)</t>
  </si>
  <si>
    <t>ENGRASADOR O ABASTECEDOR RESPONSABLE (E.O.D2)</t>
  </si>
  <si>
    <t>PEON/ AYUDANTE (albañil, carpintero,electricista, fierrero, plomero) (E.O.E2)</t>
  </si>
  <si>
    <t>Materiales</t>
  </si>
  <si>
    <t>Transporte</t>
  </si>
  <si>
    <t>Tarifa/U</t>
  </si>
  <si>
    <t>Distancia</t>
  </si>
  <si>
    <t>TOTAL DE COSTOS IRECTOS</t>
  </si>
  <si>
    <t>COSTOS INDIRECTOS</t>
  </si>
  <si>
    <t>17 %</t>
  </si>
  <si>
    <t>Precio Unitario Total .................................................................................................</t>
  </si>
  <si>
    <t>CIENTO SESENTA Y  CUATRO  CON 41/100 DÓLARES DE LOS ESTADOS UNIDOS DE AMÉRICA</t>
  </si>
  <si>
    <t>MOTONIVELADORA 135 HP</t>
  </si>
  <si>
    <t>RODILLO P.C.VIBRATORIO 150 HP</t>
  </si>
  <si>
    <t>TANQUERO 8TN</t>
  </si>
  <si>
    <t>OP. MOTONIVELADORA (E.O.C1) (GRUPO I)</t>
  </si>
  <si>
    <t>OP. RODILLO AUTOPROPULSADO (E.O.C2)</t>
  </si>
  <si>
    <t>CHOFER: Tanqueros (E.O.C1)</t>
  </si>
  <si>
    <t>UNO  CON 46/100 DÓLARES DE LOS ESTADOS UNIDOS DE AMÉRICA</t>
  </si>
  <si>
    <t>RETROEXCAVADORA 85 HP (SOBRE NEUMATICOS)</t>
  </si>
  <si>
    <t>OP. EXCAVADORA (E.O.C1) (GRUPO I)</t>
  </si>
  <si>
    <t>UNO  CON 50/100 DÓLARES DE LOS ESTADOS UNIDOS DE AMÉRICA</t>
  </si>
  <si>
    <t>VOLQUETA  (12Ton)</t>
  </si>
  <si>
    <t>CARGADORA 170 HP/3 m3</t>
  </si>
  <si>
    <t>OP. CARGADORA FRONTAL (E.O.C1) (GRUPO I)</t>
  </si>
  <si>
    <t>CHOFER: Volquetas (E.O.C1)</t>
  </si>
  <si>
    <t>OCHO  CON 15/100 DÓLARES DE LOS ESTADOS UNIDOS DE AMÉRICA</t>
  </si>
  <si>
    <t>RODILLO P.C.VIBRATORIO 125 HP</t>
  </si>
  <si>
    <t>TANQUERO 10TN</t>
  </si>
  <si>
    <t>MATERIAL PETREO</t>
  </si>
  <si>
    <t>CINCO  CON 84/100 DÓLARES DE LOS ESTADOS UNIDOS DE AMÉRICA</t>
  </si>
  <si>
    <t>CERO  CON 32/100 DÓLARES DE LOS ESTADOS UNIDOS DE AMÉRICA</t>
  </si>
  <si>
    <t>AGUA</t>
  </si>
  <si>
    <t>Aditivo para impermeabilización del suelo</t>
  </si>
  <si>
    <t>kg</t>
  </si>
  <si>
    <t>UNO  CON 73/100 DÓLARES DE LOS ESTADOS UNIDOS DE AMÉRICA</t>
  </si>
  <si>
    <t>DOS  CON 21/100 DÓLARES DE LOS ESTADOS UNIDOS DE AMÉRICA</t>
  </si>
  <si>
    <t>RODILLO NEUMATICO 96 HP</t>
  </si>
  <si>
    <t>FINISHER</t>
  </si>
  <si>
    <t>RODILLO TANDEM 119 HP</t>
  </si>
  <si>
    <t>OP. ACABADORA DE PAVIMENTO ASFÁLTICO (E.O.C2) (GRUPO II)</t>
  </si>
  <si>
    <t>HORMIGON ASFALTICO</t>
  </si>
  <si>
    <t>FIBRA DE CELULOSA</t>
  </si>
  <si>
    <t>OCHO  CON 73/100 DÓLARES DE LOS ESTADOS UNIDOS DE AMÉRICA</t>
  </si>
  <si>
    <t>RECUPERADORA DE ASFALTO 460HP</t>
  </si>
  <si>
    <t>OP. FRESADORA DE PAVIMENTO ASFÁLTICO (E.O.C1 )</t>
  </si>
  <si>
    <t>UNO  CON 59/100 DÓLARES DE LOS ESTADOS UNIDOS DE AMÉRICA</t>
  </si>
  <si>
    <t>ESCOBA AUTOPROPULSADA</t>
  </si>
  <si>
    <t>DISTRIBUIDOR DE ASFALTO 6TN</t>
  </si>
  <si>
    <t>OP. DISTRIBUIDOR DE ASFALTO (E.O.C2) (GRUPO II)</t>
  </si>
  <si>
    <t>OP. DE BARREDORA AUTOPROPULSADA (E.O.C2) (GRUPO II)</t>
  </si>
  <si>
    <t>DIESEL</t>
  </si>
  <si>
    <t>I</t>
  </si>
  <si>
    <t>Emulsion Asfaltica Catiónica de rotura lenta CSS-1h con rejuvenecedor y promotor de adherencia (AUX) (LA CANTIDAD DE EMULSION ES VARIABLE DEPENDIENDO DE LOS RESULTADOS DE LABORATORIO DE SUELOS)</t>
  </si>
  <si>
    <t>l</t>
  </si>
  <si>
    <t>CERO  CON 76/100 DÓLARES DE LOS ESTADOS UNIDOS DE AMÉRICA</t>
  </si>
  <si>
    <t>RODILLO VIBRATORIO LISO 142 HP</t>
  </si>
  <si>
    <t>MAT.UNIF.MEDIANO (BASE)</t>
  </si>
  <si>
    <t>EMULSION ASFALTICA</t>
  </si>
  <si>
    <t>CINCUENTA  Y SEIS  CON 56/100 DÓLARES DE LOS ESTADOS UNIDOS DE AMÉRICA</t>
  </si>
  <si>
    <t>Vibrador de hormigón 1HP</t>
  </si>
  <si>
    <t>Bomba Estacionaria (Inc. tuberia)</t>
  </si>
  <si>
    <t>MAESTRO MAYOR EN EJECUCIÓN DE OBRAS CIVILES (E.O.C1)</t>
  </si>
  <si>
    <t>ALBAÑIL (E.O.D2)</t>
  </si>
  <si>
    <t>Hormigón premezclado f´c=350 kg/cm2- bombeable</t>
  </si>
  <si>
    <t>CARBOXILATO DE AMINA  - HORMIGON MEZCLA</t>
  </si>
  <si>
    <t>lt</t>
  </si>
  <si>
    <t>ADITIVOS (plastificante, acelerante, impermeabilizante)</t>
  </si>
  <si>
    <t>Gbl</t>
  </si>
  <si>
    <t>ENCOFRADO (estructuras)</t>
  </si>
  <si>
    <t>Glb</t>
  </si>
  <si>
    <t>DOSCIENTOS NOVENTA Y  NUEVE  CON 66/100 DÓLARES DE LOS ESTADOS UNIDOS DE AMÉRICA</t>
  </si>
  <si>
    <t>CORTADORA-DOBLADORA</t>
  </si>
  <si>
    <t>FIERRERO (E.O.D2)</t>
  </si>
  <si>
    <t>ALAMBRE RECOCIDO # 18</t>
  </si>
  <si>
    <t>ACERO  DE REFUERZO</t>
  </si>
  <si>
    <t>DOS  CON 06/100 DÓLARES DE LOS ESTADOS UNIDOS DE AMÉRICA</t>
  </si>
  <si>
    <t>Concretera de 1 saco (13hp)</t>
  </si>
  <si>
    <t>PIEDRA # 4</t>
  </si>
  <si>
    <t>ARENA</t>
  </si>
  <si>
    <t>CEMENTO</t>
  </si>
  <si>
    <t>CIENTO CUARENTA Y  DOS  CON 19/100 DÓLARES DE LOS ESTADOS UNIDOS DE AMÉRICA</t>
  </si>
  <si>
    <t>GRUA DE ORUGAS (45 T)</t>
  </si>
  <si>
    <t>EQUIPO DE BARRENADO</t>
  </si>
  <si>
    <t>TUBERIA  TREMIE</t>
  </si>
  <si>
    <t>Grua de Servicio</t>
  </si>
  <si>
    <t>TECNICO ELECTROMECANICO DE CONSTRUCCION (E.O.D2)</t>
  </si>
  <si>
    <t>OP. GRUA - TELESCOPICA (E.O.C1) (GRUPO I)</t>
  </si>
  <si>
    <t>BENTONITA</t>
  </si>
  <si>
    <t>HORMIGON PREMEZCLADO f´c = 350 kg/cm2 BOMBEABLE</t>
  </si>
  <si>
    <t>VARIOS( AGUA,CAMISA METAL-BOCA, ETC.).</t>
  </si>
  <si>
    <t>SEISCIENTOS VEINTE  CON 01/100 DÓLARES DE LOS ESTADOS UNIDOS DE AMÉRICA</t>
  </si>
  <si>
    <t>CUATROCIENTOS CUARENTA  CON 38/100 DÓLARES DE LOS ESTADOS UNIDOS DE AMÉRICA</t>
  </si>
  <si>
    <t>COMPACTADOR MED. MANUAL</t>
  </si>
  <si>
    <t>PIEDRA  #3/8</t>
  </si>
  <si>
    <t>TREINTA  CON 77/100 DÓLARES DE LOS ESTADOS UNIDOS DE AMÉRICA</t>
  </si>
  <si>
    <t>Geotextil ( No tejido 1600 )</t>
  </si>
  <si>
    <t>M2</t>
  </si>
  <si>
    <t>TRES  CON 18/100 DÓLARES DE LOS ESTADOS UNIDOS DE AMÉRICA</t>
  </si>
  <si>
    <t>PLOMERO  ( E.O.D2)</t>
  </si>
  <si>
    <t>TUBO PVC DRENAJE CORRUGADO ø 4"</t>
  </si>
  <si>
    <t>SEIS  CON 66/100 DÓLARES DE LOS ESTADOS UNIDOS DE AMÉRICA</t>
  </si>
  <si>
    <t>CARPINTERO (E.O.D2)</t>
  </si>
  <si>
    <t>ADITIVO ACELERANTE PLASTIFICANTE</t>
  </si>
  <si>
    <t>INHIBIDOR DE CORROSION - CARBOXILATO DE AMINA - HORMIGON MEZCLA</t>
  </si>
  <si>
    <t>DOSCIENTOS OCHENTA Y  SIETE  CON 56/100 DÓLARES DE LOS ESTADOS UNIDOS DE AMÉRICA</t>
  </si>
  <si>
    <t>SIETE  CON 30/100 DÓLARES DE LOS ESTADOS UNIDOS DE AMÉRICA</t>
  </si>
  <si>
    <t>PLACAS DE NEOPRENO (40x30x4.8 cm) (incl. transporte)</t>
  </si>
  <si>
    <t>DOSCIENTOS  SIETE  CON 37/100 DÓLARES DE LOS ESTADOS UNIDOS DE AMÉRICA</t>
  </si>
  <si>
    <t>PLACAS DE NEOPRENO (30x65x2 cm) (incl. transporte)</t>
  </si>
  <si>
    <t>CIENTO  NUEVE  CON 09/100 DÓLARES DE LOS ESTADOS UNIDOS DE AMÉRICA</t>
  </si>
  <si>
    <t>VIGA TIPO CALIFORNIA H=1.20 M L=21.10 (Inc. Transporte y montaje)</t>
  </si>
  <si>
    <t>SIETE MIL SETECIENTOS TREINTA Y  DOS  CON 96/100 DÓLARES DE LOS ESTADOS UNIDOS DE AMÉRICA</t>
  </si>
  <si>
    <t>JUNTA DILATACION DE NEOPRENO MODULOS DE (274x40x1830)MM</t>
  </si>
  <si>
    <t>DOSCIENTOS NOVENTA Y  UNO  CON 79/100 DÓLARES DE LOS ESTADOS UNIDOS DE AMÉRICA</t>
  </si>
  <si>
    <t>TORNILLO DE FIJACIÓN (ø 36 MM A325) INC. TUERCA Y ANILLOS</t>
  </si>
  <si>
    <t>DOSCIENTOS SESENTA Y  UNO  CON 44/100 DÓLARES DE LOS ESTADOS UNIDOS DE AMÉRICA</t>
  </si>
  <si>
    <t>1%MO</t>
  </si>
  <si>
    <t>ENCOFRADO METALICO*</t>
  </si>
  <si>
    <t>CURADOR</t>
  </si>
  <si>
    <t>Hormigón premezclado f´c=280 kg/cm2 diseño vaciado directo</t>
  </si>
  <si>
    <t>CIENTO SESENTA Y  SIETE  CON 06/100 DÓLARES DE LOS ESTADOS UNIDOS DE AMÉRICA</t>
  </si>
  <si>
    <t>EXCAVADORA 128 HP</t>
  </si>
  <si>
    <t>ENROCADO (hasta D=60cm)</t>
  </si>
  <si>
    <t>VEINTE  Y CUATRO  CON 25/100 DÓLARES DE LOS ESTADOS UNIDOS DE AMÉRICA</t>
  </si>
  <si>
    <t>CERO  CON 40/100 DÓLARES DE LOS ESTADOS UNIDOS DE AMÉRICA</t>
  </si>
  <si>
    <t>SOLDADORA</t>
  </si>
  <si>
    <t>TECNICO OBRAS CIVILES (E.O.C2)</t>
  </si>
  <si>
    <t>PLATINA REF/ALUM. 1.1/2"x1/8"</t>
  </si>
  <si>
    <t>REMACHES</t>
  </si>
  <si>
    <t>PINTURA PRIMER GRIS</t>
  </si>
  <si>
    <t>gal</t>
  </si>
  <si>
    <t>FONDO PARA SEÑAL</t>
  </si>
  <si>
    <t>PATA TUBO HG (2"x2 mm)</t>
  </si>
  <si>
    <t>ACCESORIOS</t>
  </si>
  <si>
    <t>PLACA / ALUMINIO e=2 mm</t>
  </si>
  <si>
    <t>PAPEL REFLEC. GRADO/ DIAMANTE.( LEYENDA  )</t>
  </si>
  <si>
    <t>BLOQUE DE ANCLAJE H.S. f´c=210kg/cm2 (40x40x40)</t>
  </si>
  <si>
    <t>Soldadura 6011, 1/8" ( 1 kg = 38.0 palillos )</t>
  </si>
  <si>
    <t>PERNO DE REFUERZO</t>
  </si>
  <si>
    <t>Base/Sop.Plancha 1.22x2.44x3 mm , 70.10 kg/plancha</t>
  </si>
  <si>
    <t>DOSCIENTOS QUINCE  CON 55/100 DÓLARES DE LOS ESTADOS UNIDOS DE AMÉRICA</t>
  </si>
  <si>
    <t>Bloque de anclaje H.S. f´c=210kg/cm2 (40x40x40cm)</t>
  </si>
  <si>
    <t>SETENTA  Y SIETE  CON 65/100 DÓLARES DE LOS ESTADOS UNIDOS DE AMÉRICA</t>
  </si>
  <si>
    <t>CIENTO ONCE  CON 44/100 DÓLARES DE LOS ESTADOS UNIDOS DE AMÉRICA</t>
  </si>
  <si>
    <t>CIENTO CINCUENTA Y  OCHO  CON 18/100 DÓLARES DE LOS ESTADOS UNIDOS DE AMÉRICA</t>
  </si>
  <si>
    <t>CIENTO NOVENTA Y  SIETE  CON 46/100 DÓLARES DE LOS ESTADOS UNIDOS DE AMÉRICA</t>
  </si>
  <si>
    <t>DOSCIENTOS CUARENTA Y  CUATRO  CON 67/100 DÓLARES DE LOS ESTADOS UNIDOS DE AMÉRICA</t>
  </si>
  <si>
    <t>QUINIENTOS  NUEVE  CON 90/100 DÓLARES DE LOS ESTADOS UNIDOS DE AMÉRICA</t>
  </si>
  <si>
    <t>OCHOCIENTOS TRECE  CON 50/100 DÓLARES DE LOS ESTADOS UNIDOS DE AMÉRICA</t>
  </si>
  <si>
    <t>FRANJADORA</t>
  </si>
  <si>
    <t>OP. COMPRESOR (E.O.C2) (GRUPO II)</t>
  </si>
  <si>
    <t>PINTURA REFLECTIVA ( sin perlas )</t>
  </si>
  <si>
    <t>DILUYENTE</t>
  </si>
  <si>
    <t>MICROESFERAS</t>
  </si>
  <si>
    <t>UNO  CON 09/100 DÓLARES DE LOS ESTADOS UNIDOS DE AMÉRICA</t>
  </si>
  <si>
    <t>UNO  CON 71/100 DÓLARES DE LOS ESTADOS UNIDOS DE AMÉRICA</t>
  </si>
  <si>
    <t>EQUIPO MEZCLA BITUMINOSA (TACHA)</t>
  </si>
  <si>
    <t>OP. DE EQUIPO LIVIANO (E.O.D2)</t>
  </si>
  <si>
    <t>INSTALADOR DE REVESTIMIENTO EN GENERAL (E.O.D2)</t>
  </si>
  <si>
    <t>ADHESIVO  BITUMINOSO</t>
  </si>
  <si>
    <t>lb</t>
  </si>
  <si>
    <t>MARCADOR DE PAVIMENTO BIDIRECCIONAL (SIN ESPIGO)</t>
  </si>
  <si>
    <t>SEIS  CON 80/100 DÓLARES DE LOS ESTADOS UNIDOS DE AMÉRICA</t>
  </si>
  <si>
    <t>MARCADOR DE PAVIMENTO UNIDIRECCIONAL (SIN ESPIGO)</t>
  </si>
  <si>
    <t>CINCO  CON 77/100 DÓLARES DE LOS ESTADOS UNIDOS DE AMÉRICA</t>
  </si>
  <si>
    <t>PERFIL TIPO  W  12.1/2 PIES ( 3.81 m )</t>
  </si>
  <si>
    <t>U</t>
  </si>
  <si>
    <t>Terminal de guardavia ( e = 2.5 mm )</t>
  </si>
  <si>
    <t>Postes de HG (h= 1.8m) - Guardacamino</t>
  </si>
  <si>
    <t>Pernos de 5/8"X 1.1/4</t>
  </si>
  <si>
    <t>Pintura univ. metal primer gris</t>
  </si>
  <si>
    <t>gl</t>
  </si>
  <si>
    <t>Cemento tipo GU</t>
  </si>
  <si>
    <t>ARENA GRUESA</t>
  </si>
  <si>
    <t>NOVENTA  CON 78/100 DÓLARES DE LOS ESTADOS UNIDOS DE AMÉRICA</t>
  </si>
  <si>
    <t>ANTICORROSIVO CROMATO 5 (CO)</t>
  </si>
  <si>
    <t>Tubo cuadrado 2"x2mmx6m (2,93Kg)</t>
  </si>
  <si>
    <t>PINTURA DE ESMALTE</t>
  </si>
  <si>
    <t>gln</t>
  </si>
  <si>
    <t>DIECINUEVE  CON 74/100 DÓLARES DE LOS ESTADOS UNIDOS DE AMÉRICA</t>
  </si>
  <si>
    <t>CINTA PELIGRO</t>
  </si>
  <si>
    <t>M</t>
  </si>
  <si>
    <t>CERO  CON 12/100 DÓLARES DE LOS ESTADOS UNIDOS DE AMÉRICA</t>
  </si>
  <si>
    <t>CUARTON SEMIDURO (ENCOFRADO)</t>
  </si>
  <si>
    <t>TIRA ENCOFRADO SEMIDURA</t>
  </si>
  <si>
    <t>TABLA ENCOFRADO SEMIDURA</t>
  </si>
  <si>
    <t>Platina 1 1/2"x1/8" (3 mm) , 0.90 kg/m, 6 m</t>
  </si>
  <si>
    <t>Perno galv. de 5/8" x 4" (incluye 2 anillos)</t>
  </si>
  <si>
    <t>PINTURA REFLECTIVA ( con perlas )</t>
  </si>
  <si>
    <t>CIENTO CINCUENTA Y  NUEVE  CON 80/100 DÓLARES DE LOS ESTADOS UNIDOS DE AMÉRICA</t>
  </si>
  <si>
    <t>CIENTO OCHENTA Y  UNO  CON 98/100 DÓLARES DE LOS ESTADOS UNIDOS DE AMÉRICA</t>
  </si>
  <si>
    <t>DOSCIENTOS  CON 48/100 DÓLARES DE LOS ESTADOS UNIDOS DE AMÉRICA</t>
  </si>
  <si>
    <t>TANQUE PROTECTOR VIAL  DE POLIETILENO  INC. BASE</t>
  </si>
  <si>
    <t>NOVENTA  Y SIETE  CON 11/100 DÓLARES DE LOS ESTADOS UNIDOS DE AMÉRICA</t>
  </si>
  <si>
    <t>ELECTRICISTA (E.O.D2)</t>
  </si>
  <si>
    <t>SEÑAL LUMINOSA (0.30x0.20m) inc.bateria 6V</t>
  </si>
  <si>
    <t>CINCUENTA  Y CUATRO  CON 80/100 DÓLARES DE LOS ESTADOS UNIDOS DE AMÉRICA</t>
  </si>
  <si>
    <t>CONO C/CINTA REFLECTIVA h=90cm</t>
  </si>
  <si>
    <t>TREINTA  Y UNO  CON 73/100 DÓLARES DE LOS ESTADOS UNIDOS DE AMÉRICA</t>
  </si>
  <si>
    <t>PARANTE VIAL DE POLIETILENO ENROSCABLE DE H= 1.41M D=0,74 M</t>
  </si>
  <si>
    <t>CUARENTA  Y NUEVE  CON 42/100 DÓLARES DE LOS ESTADOS UNIDOS DE AMÉRICA</t>
  </si>
  <si>
    <t>TIRRAJE PLASTICO</t>
  </si>
  <si>
    <t>CINCO  CON 29/100 DÓLARES DE LOS ESTADOS UNIDOS DE AMÉRICA</t>
  </si>
  <si>
    <t>DOSCIENTOS VEINTE Y  UNO  CON 60/100 DÓLARES DE LOS ESTADOS UNIDOS DE AMÉRICA</t>
  </si>
  <si>
    <t>DIECIOCHO  CON 45/100 DÓLARES DE LOS ESTADOS UNIDOS DE AMÉRICA</t>
  </si>
  <si>
    <t>COMPRESOR DE AIRE</t>
  </si>
  <si>
    <t>VEINTE  Y SEIS  CON 06/100 DÓLARES DE LOS ESTADOS UNIDOS DE AMÉRICA</t>
  </si>
  <si>
    <t>EXCAVADORA 222 HP</t>
  </si>
  <si>
    <t>OCHENTA  Y SIETE  CON 27/100 DÓLARES DE LOS ESTADOS UNIDOS DE AMÉRICA</t>
  </si>
  <si>
    <t>TUBO H.A. ø 48" CLASE V (2.50m) (INC./JUNTA NEOPRENO)</t>
  </si>
  <si>
    <t>NOVECIENTOS  CON 53/100 DÓLARES DE LOS ESTADOS UNIDOS DE AMÉRICA</t>
  </si>
  <si>
    <t>GRUA 30 Ton</t>
  </si>
  <si>
    <t>TUBO H.A. ø 60" CLASE V (2.50m) (INC./JUNTA NEOPRENO)</t>
  </si>
  <si>
    <t>UNO MIL TRESCIENTOS  OCHO  CON 26/100 DÓLARES DE LOS ESTADOS UNIDOS DE AMÉRICA</t>
  </si>
  <si>
    <t>COMPACTADOR PES. MANUAL 5HP</t>
  </si>
  <si>
    <t>CASCAJO MEDIANO</t>
  </si>
  <si>
    <t>SIETE  CON 06/100 DÓLARES DE LOS ESTADOS UNIDOS DE AMÉRICA</t>
  </si>
  <si>
    <t>JUNTA INTEGRAL PVC 0-18</t>
  </si>
  <si>
    <t>CATORCE  CON 25/100 DÓLARES DE LOS ESTADOS UNIDOS DE AMÉRICA</t>
  </si>
  <si>
    <t>OP. GRUA (E.O.C1) (GRUPO I)</t>
  </si>
  <si>
    <t>MAESTRO ELECTRICO/LINIERO/SUBESTACION (E.O.C1)</t>
  </si>
  <si>
    <t>Poste de hormigon 12mts x 500Kg</t>
  </si>
  <si>
    <t>CUATROCIENTOS TREINTA Y  CUATRO  CON 63/100 DÓLARES DE LOS ESTADOS UNIDOS DE AMÉRICA</t>
  </si>
  <si>
    <t>LUMINARIA SOLAR TIPO LED (100 WATT/220V, con eficencia mayor 90Lumenes/W</t>
  </si>
  <si>
    <t>UNO MIL DOSCIENTOS OCHENTA Y  CINCO  CON 60/100 DÓLARES DE LOS ESTADOS UNIDOS DE AMÉRICA</t>
  </si>
  <si>
    <t>CERO  CON 41/100 DÓLARES DE LOS ESTADOS UNIDOS DE AMÉRICA</t>
  </si>
  <si>
    <t>TANQUERO 14TN</t>
  </si>
  <si>
    <t>UNO  CON 94/100 DÓLARES DE LOS ESTADOS UNIDOS DE AMÉRICA</t>
  </si>
  <si>
    <t>CABINA SANITARIA PORTATIL</t>
  </si>
  <si>
    <t>mes</t>
  </si>
  <si>
    <t>DOSCIENTOS CINCUENTA Y  SIETE  CON 40/100 DÓLARES DE LOS ESTADOS UNIDOS DE AMÉRICA</t>
  </si>
  <si>
    <t>Tanque metalico c/tapa 55gl</t>
  </si>
  <si>
    <t>DIECIOCHO  CON 72/100 DÓLARES DE LOS ESTADOS UNIDOS DE AMÉRICA</t>
  </si>
  <si>
    <t>TOMA DE MUESTRA CON SONOMETRO (MUESTREO POR DIA)</t>
  </si>
  <si>
    <t>CUARENTA  Y SIETE  CON 43/100 DÓLARES DE LOS ESTADOS UNIDOS DE AMÉRICA</t>
  </si>
  <si>
    <t>BASE/SOP.PLANCHA 1.22x2.44x3mm</t>
  </si>
  <si>
    <t>TUBO HG ( 2"x2 mm )</t>
  </si>
  <si>
    <t>LAMINA GALVANIZADA 1/16"</t>
  </si>
  <si>
    <t>PLATINA REF H.G. 3/4"x1/8"</t>
  </si>
  <si>
    <t>BLOQUE DE ANCLAJE H.S. f´c=210kg/cm2 (25x25x60)</t>
  </si>
  <si>
    <t>CIENTO SETENTA Y  CINCO  CON 02/100 DÓLARES DE LOS ESTADOS UNIDOS DE AMÉRICA</t>
  </si>
  <si>
    <t>CAMIONETA DC 4X2</t>
  </si>
  <si>
    <t>CHOFER (E.O.C1)</t>
  </si>
  <si>
    <t>MATERIAL DIDACTICO</t>
  </si>
  <si>
    <t>GBL</t>
  </si>
  <si>
    <t>CUATROCIENTOS SESENTA  CON 31/100 DÓLARES DE LOS ESTADOS UNIDOS DE AMÉRICA</t>
  </si>
  <si>
    <t>Material particulado PM10</t>
  </si>
  <si>
    <t>DOSCIENTOS DIEZ  CON 60/100 DÓLARES DE LOS ESTADOS UNIDOS DE AMÉRICA</t>
  </si>
  <si>
    <t>Material particulado PM2.5</t>
  </si>
  <si>
    <t>Calidad de Aire Ambiente - Monitoreo, de Monóxido de Carbono CO (8horas), Dióxido de Nitrogeno NO2 (1 hora), Dióxido de Azufre SO2 (24 horas), y Ozono O3 (8 horas).</t>
  </si>
  <si>
    <t>UNO MIL TRESCIENTOS TREINTA Y  TRES  CON 80/100 DÓLARES DE LOS ESTADOS UNIDOS DE AMÉRICA</t>
  </si>
  <si>
    <t>MONITOREO DE CALIDAD DE AGUA</t>
  </si>
  <si>
    <t>SEISCIENTOS CUARENTA Y  NUEVE  CON 35/100 DÓLARES DE LOS ESTADOS UNIDOS DE AMÉRICA</t>
  </si>
  <si>
    <t>NUEVE  CON 57/100 DÓLARES DE LOS ESTADOS UNIDOS DE AMÉRICA</t>
  </si>
  <si>
    <t>1.5 TABLA DE DESCRIPCIÓN DE RUBROS, UNIDADES, CANTIDADES Y PRECIOS</t>
  </si>
  <si>
    <t>Oferente:</t>
  </si>
  <si>
    <t>CONCRETO Y PREFABRICADOS CIA. LTDA.</t>
  </si>
  <si>
    <t>Proceso:</t>
  </si>
  <si>
    <t>LPI-PG-CAF-2025-002</t>
  </si>
  <si>
    <t>Obra::</t>
  </si>
  <si>
    <t>PROYECTO INTEGRAL: AMPLIACION Y RECONSTRUCCION DE LA CARRETERA PLAYAS-ENGABAO FASE 1 TRAMO 1, CANTON PLAYAS DE LA PROVINCIA DEL GUAYAS</t>
  </si>
  <si>
    <t>PRESUPUESTO PROYECTO INTEGRAL: AMPLIACION Y CONSTRUCCION DE LA CARRETERA PLAYAS - ENGABAO FASE 1 TRAMO 1, CANTÓN PLAYAS DE LA PROVINCIA DEL GUAYAS</t>
  </si>
  <si>
    <t>Nro.</t>
  </si>
  <si>
    <t>Item</t>
  </si>
  <si>
    <t>Codigo</t>
  </si>
  <si>
    <t>Rubro/Descripción</t>
  </si>
  <si>
    <t>Precio Unitario</t>
  </si>
  <si>
    <t>Precio Total</t>
  </si>
  <si>
    <t>302-1</t>
  </si>
  <si>
    <t>303-2(1)</t>
  </si>
  <si>
    <t>MR-8(1)*5</t>
  </si>
  <si>
    <t>304-1(2)*</t>
  </si>
  <si>
    <t>309-4(2)*p8</t>
  </si>
  <si>
    <t>304-1(1)*</t>
  </si>
  <si>
    <t>406-8(1)</t>
  </si>
  <si>
    <t>309-6(3)*B8</t>
  </si>
  <si>
    <t>404-4(1)d</t>
  </si>
  <si>
    <t>503(6)*10*</t>
  </si>
  <si>
    <t>504(1)</t>
  </si>
  <si>
    <t>503-(3)C</t>
  </si>
  <si>
    <t>501(16)*80B</t>
  </si>
  <si>
    <t>501(16)*60b</t>
  </si>
  <si>
    <t>606-1(1B)</t>
  </si>
  <si>
    <t>606-1(1A)4</t>
  </si>
  <si>
    <t>503 (1)*</t>
  </si>
  <si>
    <t>405-5*E2</t>
  </si>
  <si>
    <t>505(4)J2</t>
  </si>
  <si>
    <t>PERNO DE FIJACIÓN (ø 36 MM A325) INC. TUERCA, ANILLOS Y PLACAS</t>
  </si>
  <si>
    <t>508-(4)</t>
  </si>
  <si>
    <t>309-6(3)*e9</t>
  </si>
  <si>
    <t>708-5 (1)F4</t>
  </si>
  <si>
    <t>708-5 (1)B3</t>
  </si>
  <si>
    <t>708-5 (1)C1</t>
  </si>
  <si>
    <t>708-5 (1)E2</t>
  </si>
  <si>
    <t>708-5 (1)E8</t>
  </si>
  <si>
    <t>708-5 (1)G15</t>
  </si>
  <si>
    <t>708-5 (1)H11</t>
  </si>
  <si>
    <t>708-5 (1)N4</t>
  </si>
  <si>
    <t>705-(1)C2</t>
  </si>
  <si>
    <t>705-(1)C1</t>
  </si>
  <si>
    <t>705-(4)</t>
  </si>
  <si>
    <t>705-(4)*2</t>
  </si>
  <si>
    <t xml:space="preserve"> 705-(3)A1</t>
  </si>
  <si>
    <t>703-(1)*2</t>
  </si>
  <si>
    <t>710-(3)</t>
  </si>
  <si>
    <t>AUX-004</t>
  </si>
  <si>
    <t>710-5</t>
  </si>
  <si>
    <t>AUX-003</t>
  </si>
  <si>
    <t>301-3(1)A</t>
  </si>
  <si>
    <t>301-2.06(1)H</t>
  </si>
  <si>
    <t>601-(1A)48</t>
  </si>
  <si>
    <t>601-(1A)60</t>
  </si>
  <si>
    <t>307-2(1)i</t>
  </si>
  <si>
    <t>310-(1)</t>
  </si>
  <si>
    <t>205-(1)</t>
  </si>
  <si>
    <t>201-(1)</t>
  </si>
  <si>
    <t>PMD-01</t>
  </si>
  <si>
    <t>217 (1 )</t>
  </si>
  <si>
    <t>710-(4)</t>
  </si>
  <si>
    <t>220-(02)</t>
  </si>
  <si>
    <t>216-(3)</t>
  </si>
  <si>
    <t>216-(4)</t>
  </si>
  <si>
    <t>215-(1)</t>
  </si>
  <si>
    <t>Técnico Ambiental</t>
  </si>
  <si>
    <t>Técnico Estructural</t>
  </si>
  <si>
    <t>Técnico en pavimento</t>
  </si>
  <si>
    <t>Residente de Obra</t>
  </si>
  <si>
    <t>Superintendente de Obra</t>
  </si>
  <si>
    <t>30 DIAS</t>
  </si>
  <si>
    <t>MES 9</t>
  </si>
  <si>
    <t>MES 8</t>
  </si>
  <si>
    <t>MES 7</t>
  </si>
  <si>
    <t>MES 6</t>
  </si>
  <si>
    <t>MES 5</t>
  </si>
  <si>
    <t>MES 4</t>
  </si>
  <si>
    <t>MES 3</t>
  </si>
  <si>
    <t>MES 2</t>
  </si>
  <si>
    <t>MES 1</t>
  </si>
  <si>
    <t>TIEMPO EN DOSCIENTOS SETENTA (270) DIAS</t>
  </si>
  <si>
    <t>EQUIPO</t>
  </si>
  <si>
    <t>PROYECTO INTEGRAL: AMPLIACIÓN Y CONSTRUCCIÓN DE LA CARRETERA PLAYAS-ENGABAO FASE 1 TRAMO 1, CANTÓN PLAYAS EN LA PROVINCIA DEL GUAYAS</t>
  </si>
  <si>
    <t>PROYECTO:</t>
  </si>
  <si>
    <t>CRONOGRAMA  DE  UTILIZACION DE PERSONAL TECNICO</t>
  </si>
  <si>
    <t>CRONOGRAMA  DE  UTILIZACION DE EQUIPO</t>
  </si>
  <si>
    <t>Concreto y Orefabricadios Cia. Ltda.</t>
  </si>
  <si>
    <t>Gerente</t>
  </si>
  <si>
    <t>Ab. Vittorio Caputi Lapentty</t>
  </si>
  <si>
    <t>AVANCE ACUMULADO DEL ANTICIPO EN %</t>
  </si>
  <si>
    <t>AMORTIZACION ACUMULADO DEL ANTICIPO</t>
  </si>
  <si>
    <t>AVANCE PARCIAL DEL ANTICIPO EN %</t>
  </si>
  <si>
    <t>AMORTIZACION DEL ANTICIPO MENSUAL</t>
  </si>
  <si>
    <t xml:space="preserve">TOTAL </t>
  </si>
  <si>
    <t>ANTICIPO DEL CONTRATO (20%):</t>
  </si>
  <si>
    <t>VALOR DEL CONTRATO :</t>
  </si>
  <si>
    <t>VALOR DEL MES</t>
  </si>
  <si>
    <t>DOLARES</t>
  </si>
  <si>
    <t>PRECIO</t>
  </si>
  <si>
    <t>D  E  S  C  R  I  P  C  I  O  N</t>
  </si>
  <si>
    <t>RUBRO</t>
  </si>
  <si>
    <t>CRONOGRAMA DE AMORTIZACION DEL ANTICIPO (20 %) DEL CONTRATO</t>
  </si>
  <si>
    <t>PROCESO #. :</t>
  </si>
  <si>
    <t>OFERENTE: CONCRETO Y PREFABRICADOS CIA. LTDA.</t>
  </si>
  <si>
    <t>CONTRATANTE: GOBIERNO PROVINCIAL DEL GUAYAS</t>
  </si>
  <si>
    <t>1.6 ANALISIS DE PRECIO UNITARIO</t>
  </si>
  <si>
    <t>Proceso No.:</t>
  </si>
  <si>
    <t>Descripcion</t>
  </si>
  <si>
    <t>P.Unit.</t>
  </si>
  <si>
    <t>TOTAL:</t>
  </si>
  <si>
    <t>INVERSION MENSUAL</t>
  </si>
  <si>
    <t>AVANCE PARCIAL EN  %</t>
  </si>
  <si>
    <t>INVERSION ACUMULADA</t>
  </si>
  <si>
    <t>AVANCE ACUMULADO EN %</t>
  </si>
  <si>
    <t>1.8  CRONOGRAMA VALORADO</t>
  </si>
  <si>
    <t>PERIODO EN DOSCIENTOS SETENTA (270) DIAS</t>
  </si>
  <si>
    <t>FIRMA DEL OFERENTE</t>
  </si>
  <si>
    <t>OCHO MILLONES CUARENTA Y  SIETE MIL SEISCIENTOS CUARENTA Y OCHO CON 16/100 DÓLARES DE LOS ESTADOS UNIDOS DE AMÉRICA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</si>
</sst>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164" formatCode="#,##0.0000"/>
    <numFmt numFmtId="165" formatCode="#,##0.00000"/>
    <numFmt numFmtId="166" formatCode="&quot;Cuenca,  &quot;d&quot; de &quot;mmmm&quot; de &quot;yyyy"/>
    <numFmt numFmtId="167" formatCode="#,##0.0000_ ;\-#,##0.0000\ "/>
    <numFmt numFmtId="168" formatCode="#,##0.0_);\(#,##0.0\)"/>
    <numFmt numFmtId="169" formatCode="_ &quot;$&quot;* #,##0.00_ ;_ &quot;$&quot;* \-#,##0.00_ ;_ &quot;$&quot;* &quot;-&quot;??_ ;_ @_ "/>
  </numFmts>
  <fonts count="39" x14ac:knownFonts="1">
    <font>
      <sz val="11"/>
      <name val="Calibri"/>
      <family val="2"/>
      <scheme val="minor"/>
    </font>
    <font>
      <sz val="11"/>
      <color theme="1"/>
      <name val="Calibri"/>
      <family val="2"/>
      <scheme val="minor"/>
    </font>
    <font>
      <b/>
      <sz val="9"/>
      <name val="Arial"/>
    </font>
    <font>
      <sz val="9"/>
      <name val="Arial"/>
    </font>
    <font>
      <b/>
      <sz val="11"/>
      <name val="Arial"/>
    </font>
    <font>
      <sz val="11"/>
      <name val="Calibri"/>
      <family val="2"/>
      <scheme val="minor"/>
    </font>
    <font>
      <b/>
      <sz val="20"/>
      <name val="Arial"/>
      <family val="2"/>
    </font>
    <font>
      <b/>
      <sz val="11"/>
      <name val="Calibri"/>
      <family val="2"/>
      <scheme val="minor"/>
    </font>
    <font>
      <b/>
      <sz val="9"/>
      <name val="Arial"/>
      <family val="2"/>
    </font>
    <font>
      <b/>
      <sz val="12"/>
      <color rgb="FF000000"/>
      <name val="Calibri"/>
      <family val="2"/>
      <scheme val="minor"/>
    </font>
    <font>
      <b/>
      <sz val="9"/>
      <color theme="1"/>
      <name val="Arial"/>
      <family val="2"/>
    </font>
    <font>
      <sz val="9"/>
      <name val="Arial"/>
      <family val="2"/>
    </font>
    <font>
      <b/>
      <sz val="12"/>
      <color theme="0"/>
      <name val="Arial"/>
      <family val="2"/>
    </font>
    <font>
      <sz val="9"/>
      <color theme="1"/>
      <name val="Arial"/>
      <family val="2"/>
    </font>
    <font>
      <sz val="10"/>
      <name val="Arial"/>
      <family val="2"/>
    </font>
    <font>
      <b/>
      <sz val="9"/>
      <color rgb="FF000000"/>
      <name val="Arial"/>
      <family val="2"/>
    </font>
    <font>
      <b/>
      <sz val="9"/>
      <color indexed="8"/>
      <name val="Arial"/>
      <family val="2"/>
    </font>
    <font>
      <sz val="12"/>
      <name val="Arial"/>
      <family val="2"/>
    </font>
    <font>
      <sz val="18"/>
      <color indexed="8"/>
      <name val="Times New Roman"/>
      <family val="1"/>
    </font>
    <font>
      <b/>
      <sz val="24"/>
      <color indexed="8"/>
      <name val="Times New Roman"/>
      <family val="1"/>
    </font>
    <font>
      <b/>
      <sz val="14"/>
      <color indexed="8"/>
      <name val="Times New Roman"/>
      <family val="1"/>
    </font>
    <font>
      <b/>
      <sz val="18"/>
      <color indexed="8"/>
      <name val="Times New Roman"/>
      <family val="1"/>
    </font>
    <font>
      <b/>
      <sz val="16"/>
      <color rgb="FF000000"/>
      <name val="Times New Roman"/>
      <family val="1"/>
    </font>
    <font>
      <b/>
      <sz val="16"/>
      <color indexed="8"/>
      <name val="Times New Roman"/>
      <family val="1"/>
    </font>
    <font>
      <sz val="20"/>
      <color indexed="8"/>
      <name val="Times New Roman"/>
      <family val="1"/>
    </font>
    <font>
      <b/>
      <sz val="20"/>
      <name val="Calibri"/>
      <family val="2"/>
      <scheme val="minor"/>
    </font>
    <font>
      <b/>
      <sz val="28"/>
      <color indexed="8"/>
      <name val="Times New Roman"/>
      <family val="1"/>
    </font>
    <font>
      <sz val="12"/>
      <name val="Times New Roman"/>
      <family val="1"/>
    </font>
    <font>
      <sz val="12"/>
      <color indexed="8"/>
      <name val="Times New Roman"/>
      <family val="1"/>
    </font>
    <font>
      <b/>
      <sz val="22"/>
      <color indexed="8"/>
      <name val="Times New Roman"/>
      <family val="1"/>
    </font>
    <font>
      <sz val="14"/>
      <color indexed="8"/>
      <name val="Times New Roman"/>
      <family val="1"/>
    </font>
    <font>
      <b/>
      <sz val="36"/>
      <color indexed="8"/>
      <name val="Times New Roman"/>
      <family val="1"/>
    </font>
    <font>
      <sz val="16"/>
      <color indexed="8"/>
      <name val="Times New Roman"/>
      <family val="1"/>
    </font>
    <font>
      <sz val="16"/>
      <color rgb="FF000000"/>
      <name val="Times New Roman"/>
      <family val="1"/>
    </font>
    <font>
      <b/>
      <sz val="11"/>
      <name val="Arial"/>
      <family val="2"/>
    </font>
    <font>
      <b/>
      <sz val="12"/>
      <color rgb="FF000000"/>
      <name val="Times New Roman"/>
      <family val="1"/>
    </font>
    <font>
      <b/>
      <sz val="18"/>
      <name val="Arial"/>
      <family val="2"/>
    </font>
    <font>
      <b/>
      <sz val="18"/>
      <color theme="1"/>
      <name val="Times New Roman"/>
      <family val="1"/>
    </font>
    <font>
      <b/>
      <sz val="18"/>
      <name val="Times New Roman"/>
      <family val="1"/>
    </font>
  </fonts>
  <fills count="15">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9"/>
      </patternFill>
    </fill>
    <fill>
      <patternFill patternType="solid">
        <fgColor rgb="FFFFFF00"/>
        <bgColor indexed="9"/>
      </patternFill>
    </fill>
    <fill>
      <patternFill patternType="solid">
        <fgColor rgb="FF00B050"/>
        <bgColor indexed="9"/>
      </patternFill>
    </fill>
    <fill>
      <patternFill patternType="solid">
        <fgColor theme="3" tint="0.79998168889431442"/>
        <bgColor indexed="9"/>
      </patternFill>
    </fill>
    <fill>
      <patternFill patternType="solid">
        <fgColor theme="5" tint="0.59999389629810485"/>
        <bgColor indexed="9"/>
      </patternFill>
    </fill>
    <fill>
      <patternFill patternType="solid">
        <fgColor theme="3" tint="0.39997558519241921"/>
        <bgColor indexed="9"/>
      </patternFill>
    </fill>
    <fill>
      <patternFill patternType="solid">
        <fgColor theme="0"/>
        <bgColor indexed="64"/>
      </patternFill>
    </fill>
    <fill>
      <patternFill patternType="solid">
        <fgColor indexed="9"/>
        <bgColor indexed="9"/>
      </patternFill>
    </fill>
  </fills>
  <borders count="8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double">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double">
        <color indexed="8"/>
      </left>
      <right style="thin">
        <color indexed="8"/>
      </right>
      <top style="thin">
        <color indexed="8"/>
      </top>
      <bottom style="double">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double">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uble">
        <color indexed="8"/>
      </left>
      <right style="thin">
        <color indexed="8"/>
      </right>
      <top style="double">
        <color indexed="8"/>
      </top>
      <bottom style="thin">
        <color indexed="8"/>
      </bottom>
      <diagonal/>
    </border>
    <border>
      <left style="thin">
        <color indexed="8"/>
      </left>
      <right style="double">
        <color indexed="8"/>
      </right>
      <top style="thin">
        <color indexed="8"/>
      </top>
      <bottom/>
      <diagonal/>
    </border>
    <border>
      <left style="thin">
        <color indexed="8"/>
      </left>
      <right style="thin">
        <color indexed="8"/>
      </right>
      <top style="thin">
        <color indexed="8"/>
      </top>
      <bottom/>
      <diagonal/>
    </border>
    <border>
      <left style="double">
        <color indexed="8"/>
      </left>
      <right style="double">
        <color indexed="8"/>
      </right>
      <top/>
      <bottom style="double">
        <color indexed="8"/>
      </bottom>
      <diagonal/>
    </border>
    <border>
      <left style="double">
        <color indexed="8"/>
      </left>
      <right style="double">
        <color indexed="8"/>
      </right>
      <top/>
      <bottom/>
      <diagonal/>
    </border>
    <border>
      <left/>
      <right style="double">
        <color indexed="8"/>
      </right>
      <top style="double">
        <color indexed="8"/>
      </top>
      <bottom style="thin">
        <color indexed="8"/>
      </bottom>
      <diagonal/>
    </border>
    <border>
      <left/>
      <right/>
      <top style="double">
        <color indexed="8"/>
      </top>
      <bottom style="thin">
        <color indexed="8"/>
      </bottom>
      <diagonal/>
    </border>
    <border>
      <left style="double">
        <color indexed="8"/>
      </left>
      <right/>
      <top style="double">
        <color indexed="8"/>
      </top>
      <bottom style="thin">
        <color indexed="8"/>
      </bottom>
      <diagonal/>
    </border>
    <border>
      <left style="double">
        <color indexed="8"/>
      </left>
      <right style="double">
        <color indexed="8"/>
      </right>
      <top style="double">
        <color indexed="8"/>
      </top>
      <bottom/>
      <diagonal/>
    </border>
    <border>
      <left style="thin">
        <color indexed="8"/>
      </left>
      <right style="double">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top style="thin">
        <color auto="1"/>
      </top>
      <bottom/>
      <diagonal/>
    </border>
    <border>
      <left style="thin">
        <color indexed="8"/>
      </left>
      <right style="double">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right/>
      <top/>
      <bottom style="double">
        <color indexed="8"/>
      </bottom>
      <diagonal/>
    </border>
    <border>
      <left style="double">
        <color indexed="8"/>
      </left>
      <right/>
      <top/>
      <bottom style="double">
        <color indexed="8"/>
      </bottom>
      <diagonal/>
    </border>
    <border>
      <left style="double">
        <color indexed="8"/>
      </left>
      <right/>
      <top/>
      <bottom/>
      <diagonal/>
    </border>
    <border>
      <left/>
      <right/>
      <top style="double">
        <color indexed="8"/>
      </top>
      <bottom/>
      <diagonal/>
    </border>
    <border>
      <left style="double">
        <color indexed="8"/>
      </left>
      <right/>
      <top style="double">
        <color indexed="8"/>
      </top>
      <bottom/>
      <diagonal/>
    </border>
    <border>
      <left style="thin">
        <color indexed="8"/>
      </left>
      <right style="double">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double">
        <color indexed="8"/>
      </left>
      <right/>
      <top/>
      <bottom style="thin">
        <color indexed="8"/>
      </bottom>
      <diagonal/>
    </border>
    <border>
      <left/>
      <right style="thin">
        <color indexed="8"/>
      </right>
      <top style="thin">
        <color indexed="8"/>
      </top>
      <bottom/>
      <diagonal/>
    </border>
    <border>
      <left style="double">
        <color indexed="8"/>
      </left>
      <right/>
      <top style="thin">
        <color indexed="8"/>
      </top>
      <bottom/>
      <diagonal/>
    </border>
    <border>
      <left/>
      <right style="thin">
        <color indexed="8"/>
      </right>
      <top/>
      <bottom/>
      <diagonal/>
    </border>
    <border>
      <left style="thin">
        <color indexed="8"/>
      </left>
      <right/>
      <top/>
      <bottom/>
      <diagonal/>
    </border>
    <border>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bottom style="double">
        <color indexed="8"/>
      </bottom>
      <diagonal/>
    </border>
    <border>
      <left style="thin">
        <color indexed="8"/>
      </left>
      <right/>
      <top/>
      <bottom style="double">
        <color indexed="8"/>
      </bottom>
      <diagonal/>
    </border>
    <border>
      <left style="double">
        <color indexed="8"/>
      </left>
      <right style="thin">
        <color indexed="8"/>
      </right>
      <top/>
      <bottom style="double">
        <color indexed="8"/>
      </bottom>
      <diagonal/>
    </border>
    <border>
      <left style="thin">
        <color indexed="8"/>
      </left>
      <right style="thin">
        <color indexed="8"/>
      </right>
      <top/>
      <bottom/>
      <diagonal/>
    </border>
    <border>
      <left style="double">
        <color indexed="8"/>
      </left>
      <right style="thin">
        <color indexed="8"/>
      </right>
      <top/>
      <bottom/>
      <diagonal/>
    </border>
    <border>
      <left/>
      <right style="double">
        <color indexed="8"/>
      </right>
      <top style="double">
        <color indexed="8"/>
      </top>
      <bottom/>
      <diagonal/>
    </border>
    <border>
      <left style="thin">
        <color indexed="8"/>
      </left>
      <right style="thin">
        <color indexed="8"/>
      </right>
      <top style="double">
        <color indexed="8"/>
      </top>
      <bottom/>
      <diagonal/>
    </border>
    <border>
      <left style="thin">
        <color indexed="8"/>
      </left>
      <right/>
      <top style="double">
        <color indexed="8"/>
      </top>
      <bottom/>
      <diagonal/>
    </border>
    <border>
      <left style="double">
        <color indexed="8"/>
      </left>
      <right style="thin">
        <color indexed="8"/>
      </right>
      <top style="double">
        <color indexed="8"/>
      </top>
      <bottom/>
      <diagonal/>
    </border>
    <border>
      <left style="thin">
        <color rgb="FF000000"/>
      </left>
      <right style="double">
        <color rgb="FF000000"/>
      </right>
      <top style="thin">
        <color indexed="8"/>
      </top>
      <bottom style="thin">
        <color indexed="8"/>
      </bottom>
      <diagonal/>
    </border>
  </borders>
  <cellStyleXfs count="7">
    <xf numFmtId="0" fontId="0" fillId="0" borderId="0"/>
    <xf numFmtId="0" fontId="5" fillId="0" borderId="1"/>
    <xf numFmtId="0" fontId="14" fillId="0" borderId="1"/>
    <xf numFmtId="0" fontId="5" fillId="0" borderId="1"/>
    <xf numFmtId="0" fontId="17" fillId="0" borderId="1"/>
    <xf numFmtId="0" fontId="5" fillId="0" borderId="1"/>
    <xf numFmtId="0" fontId="1" fillId="0" borderId="1"/>
  </cellStyleXfs>
  <cellXfs count="386">
    <xf numFmtId="0" fontId="0" fillId="0" borderId="0" xfId="0"/>
    <xf numFmtId="0" fontId="2" fillId="0" borderId="0" xfId="0" applyFont="1"/>
    <xf numFmtId="0" fontId="3" fillId="0" borderId="0" xfId="0" applyFont="1"/>
    <xf numFmtId="49" fontId="2" fillId="0" borderId="2" xfId="0" applyNumberFormat="1" applyFont="1" applyBorder="1" applyAlignment="1">
      <alignment horizontal="center" vertical="center"/>
    </xf>
    <xf numFmtId="4" fontId="2" fillId="0" borderId="2" xfId="0" applyNumberFormat="1" applyFont="1" applyBorder="1" applyAlignment="1">
      <alignment horizontal="center" vertical="center"/>
    </xf>
    <xf numFmtId="4" fontId="2" fillId="0" borderId="2" xfId="0" applyNumberFormat="1" applyFont="1" applyBorder="1" applyAlignment="1">
      <alignment horizontal="right" vertical="center"/>
    </xf>
    <xf numFmtId="49" fontId="2" fillId="0" borderId="2" xfId="0" applyNumberFormat="1" applyFont="1" applyBorder="1" applyAlignment="1">
      <alignment horizontal="left" vertical="center"/>
    </xf>
    <xf numFmtId="49" fontId="2" fillId="0" borderId="2" xfId="0" applyNumberFormat="1" applyFont="1" applyBorder="1" applyAlignment="1">
      <alignment horizontal="lef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xf>
    <xf numFmtId="49" fontId="3" fillId="0" borderId="2" xfId="0" applyNumberFormat="1" applyFont="1" applyBorder="1" applyAlignment="1">
      <alignment horizontal="left" vertical="center" wrapText="1"/>
    </xf>
    <xf numFmtId="49" fontId="3" fillId="0" borderId="2" xfId="0" applyNumberFormat="1" applyFont="1" applyBorder="1" applyAlignment="1">
      <alignment horizontal="center" vertical="center"/>
    </xf>
    <xf numFmtId="4" fontId="3" fillId="0" borderId="2" xfId="0" applyNumberFormat="1" applyFont="1" applyBorder="1" applyAlignment="1">
      <alignment horizontal="right" vertical="center"/>
    </xf>
    <xf numFmtId="4" fontId="3" fillId="0" borderId="4" xfId="0" applyNumberFormat="1" applyFont="1" applyBorder="1" applyAlignment="1">
      <alignment horizontal="right" vertical="center"/>
    </xf>
    <xf numFmtId="4" fontId="2" fillId="0" borderId="5" xfId="0" applyNumberFormat="1" applyFont="1" applyBorder="1" applyAlignment="1">
      <alignment horizontal="right" vertical="center"/>
    </xf>
    <xf numFmtId="0" fontId="3" fillId="0" borderId="1" xfId="0" applyFont="1" applyBorder="1" applyAlignment="1">
      <alignment horizontal="left" vertical="center"/>
    </xf>
    <xf numFmtId="4" fontId="2" fillId="0" borderId="7" xfId="0" applyNumberFormat="1" applyFont="1" applyBorder="1" applyAlignment="1">
      <alignment horizontal="right" vertical="center"/>
    </xf>
    <xf numFmtId="4" fontId="3" fillId="0" borderId="9" xfId="0" applyNumberFormat="1" applyFont="1" applyBorder="1" applyAlignment="1">
      <alignment horizontal="right" vertical="center"/>
    </xf>
    <xf numFmtId="4" fontId="2" fillId="0" borderId="10" xfId="0" applyNumberFormat="1" applyFont="1" applyBorder="1" applyAlignment="1">
      <alignment horizontal="right" vertical="center"/>
    </xf>
    <xf numFmtId="49" fontId="3" fillId="0" borderId="1" xfId="0" applyNumberFormat="1" applyFont="1" applyBorder="1" applyAlignment="1">
      <alignment horizontal="left" vertical="top"/>
    </xf>
    <xf numFmtId="49" fontId="3" fillId="0" borderId="1" xfId="0" applyNumberFormat="1" applyFont="1" applyBorder="1" applyAlignment="1">
      <alignment horizontal="left"/>
    </xf>
    <xf numFmtId="49" fontId="3" fillId="0" borderId="1" xfId="0" applyNumberFormat="1" applyFont="1" applyBorder="1" applyAlignment="1">
      <alignment horizontal="center"/>
    </xf>
    <xf numFmtId="4" fontId="3" fillId="0" borderId="1" xfId="0" applyNumberFormat="1" applyFont="1" applyBorder="1" applyAlignment="1">
      <alignment horizontal="right"/>
    </xf>
    <xf numFmtId="49" fontId="3" fillId="0" borderId="1" xfId="0" applyNumberFormat="1" applyFont="1" applyBorder="1" applyAlignment="1">
      <alignment vertical="top"/>
    </xf>
    <xf numFmtId="49" fontId="2" fillId="0" borderId="1" xfId="0" applyNumberFormat="1" applyFont="1" applyBorder="1" applyAlignment="1">
      <alignment horizontal="left"/>
    </xf>
    <xf numFmtId="0" fontId="3" fillId="0" borderId="1" xfId="0" applyFont="1" applyBorder="1"/>
    <xf numFmtId="49" fontId="2" fillId="0" borderId="1" xfId="0" applyNumberFormat="1" applyFont="1" applyBorder="1" applyAlignment="1">
      <alignment horizontal="center"/>
    </xf>
    <xf numFmtId="164" fontId="2" fillId="0" borderId="1" xfId="0" applyNumberFormat="1" applyFont="1" applyBorder="1" applyAlignment="1">
      <alignment horizontal="right"/>
    </xf>
    <xf numFmtId="4" fontId="2" fillId="0" borderId="1" xfId="0" applyNumberFormat="1" applyFont="1" applyBorder="1" applyAlignment="1">
      <alignment horizontal="right"/>
    </xf>
    <xf numFmtId="49" fontId="2" fillId="0" borderId="17" xfId="0" applyNumberFormat="1" applyFont="1" applyBorder="1" applyAlignment="1">
      <alignment horizontal="center"/>
    </xf>
    <xf numFmtId="49" fontId="2" fillId="0" borderId="2" xfId="0" applyNumberFormat="1" applyFont="1" applyBorder="1" applyAlignment="1">
      <alignment horizontal="center"/>
    </xf>
    <xf numFmtId="164" fontId="2" fillId="0" borderId="2" xfId="0" applyNumberFormat="1" applyFont="1" applyBorder="1" applyAlignment="1">
      <alignment horizontal="center"/>
    </xf>
    <xf numFmtId="4" fontId="2" fillId="0" borderId="2" xfId="0" applyNumberFormat="1" applyFont="1" applyBorder="1" applyAlignment="1">
      <alignment horizontal="center"/>
    </xf>
    <xf numFmtId="4" fontId="2" fillId="0" borderId="18" xfId="0" applyNumberFormat="1" applyFont="1" applyBorder="1" applyAlignment="1">
      <alignment horizontal="center"/>
    </xf>
    <xf numFmtId="49" fontId="3" fillId="0" borderId="17" xfId="0" applyNumberFormat="1" applyFont="1" applyBorder="1" applyAlignment="1">
      <alignment horizontal="left" vertical="center" wrapText="1"/>
    </xf>
    <xf numFmtId="165" fontId="3" fillId="0" borderId="2" xfId="0" applyNumberFormat="1" applyFont="1" applyBorder="1" applyAlignment="1">
      <alignment horizontal="center" vertical="center"/>
    </xf>
    <xf numFmtId="4" fontId="3" fillId="0" borderId="2" xfId="0" applyNumberFormat="1" applyFont="1" applyBorder="1" applyAlignment="1">
      <alignment horizontal="center" vertical="center"/>
    </xf>
    <xf numFmtId="4" fontId="3" fillId="0" borderId="18" xfId="0" applyNumberFormat="1" applyFont="1" applyBorder="1" applyAlignment="1">
      <alignment horizontal="center" vertical="center"/>
    </xf>
    <xf numFmtId="49" fontId="3" fillId="0" borderId="19" xfId="0" applyNumberFormat="1" applyFont="1" applyBorder="1" applyAlignment="1">
      <alignment horizontal="left" vertical="center" wrapText="1" indent="1"/>
    </xf>
    <xf numFmtId="49" fontId="3" fillId="0" borderId="20" xfId="0" applyNumberFormat="1" applyFont="1" applyBorder="1" applyAlignment="1">
      <alignment horizontal="center" vertical="center"/>
    </xf>
    <xf numFmtId="165" fontId="3" fillId="0" borderId="20" xfId="0" applyNumberFormat="1" applyFont="1" applyBorder="1" applyAlignment="1">
      <alignment horizontal="center" vertical="center"/>
    </xf>
    <xf numFmtId="4" fontId="3" fillId="0" borderId="20" xfId="0" applyNumberFormat="1" applyFont="1" applyBorder="1" applyAlignment="1">
      <alignment horizontal="center" vertical="center"/>
    </xf>
    <xf numFmtId="4" fontId="3" fillId="0" borderId="21" xfId="0" applyNumberFormat="1" applyFont="1" applyBorder="1" applyAlignment="1">
      <alignment horizontal="center" vertical="center"/>
    </xf>
    <xf numFmtId="4" fontId="3" fillId="0" borderId="24" xfId="0" applyNumberFormat="1" applyFont="1" applyBorder="1" applyAlignment="1">
      <alignment horizontal="center" vertical="center"/>
    </xf>
    <xf numFmtId="49" fontId="3" fillId="0" borderId="1" xfId="0" applyNumberFormat="1" applyFont="1" applyBorder="1" applyAlignment="1">
      <alignment horizontal="right"/>
    </xf>
    <xf numFmtId="49" fontId="2" fillId="0" borderId="18" xfId="0" applyNumberFormat="1" applyFont="1" applyBorder="1" applyAlignment="1">
      <alignment horizontal="center"/>
    </xf>
    <xf numFmtId="49" fontId="3" fillId="0" borderId="19" xfId="0" applyNumberFormat="1" applyFont="1" applyBorder="1" applyAlignment="1">
      <alignment horizontal="left" vertical="center" wrapText="1"/>
    </xf>
    <xf numFmtId="49" fontId="2" fillId="0" borderId="1" xfId="0" applyNumberFormat="1" applyFont="1" applyBorder="1" applyAlignment="1">
      <alignment horizontal="right"/>
    </xf>
    <xf numFmtId="164" fontId="2" fillId="0" borderId="2" xfId="0" applyNumberFormat="1" applyFont="1" applyBorder="1" applyAlignment="1">
      <alignment horizontal="right"/>
    </xf>
    <xf numFmtId="16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3" fillId="0" borderId="20" xfId="0" applyNumberFormat="1" applyFont="1" applyBorder="1" applyAlignment="1">
      <alignment horizontal="center"/>
    </xf>
    <xf numFmtId="4" fontId="2" fillId="0" borderId="20" xfId="0" applyNumberFormat="1" applyFont="1" applyBorder="1" applyAlignment="1">
      <alignment horizontal="center"/>
    </xf>
    <xf numFmtId="4" fontId="2" fillId="0" borderId="21" xfId="0" applyNumberFormat="1" applyFont="1" applyBorder="1" applyAlignment="1">
      <alignment horizontal="right"/>
    </xf>
    <xf numFmtId="2" fontId="2" fillId="0" borderId="13" xfId="0" applyNumberFormat="1" applyFont="1" applyBorder="1" applyAlignment="1">
      <alignment horizontal="right"/>
    </xf>
    <xf numFmtId="49" fontId="3" fillId="0" borderId="1" xfId="0" applyNumberFormat="1" applyFont="1" applyBorder="1"/>
    <xf numFmtId="49" fontId="2" fillId="0" borderId="1" xfId="0" applyNumberFormat="1" applyFont="1" applyBorder="1"/>
    <xf numFmtId="49" fontId="2" fillId="0" borderId="11" xfId="0" applyNumberFormat="1" applyFont="1" applyBorder="1"/>
    <xf numFmtId="49" fontId="2" fillId="0" borderId="12" xfId="0" applyNumberFormat="1" applyFont="1" applyBorder="1"/>
    <xf numFmtId="2" fontId="2" fillId="0" borderId="12" xfId="0" applyNumberFormat="1" applyFont="1" applyBorder="1" applyAlignment="1">
      <alignment horizontal="right"/>
    </xf>
    <xf numFmtId="0" fontId="3" fillId="0" borderId="0" xfId="0" applyFont="1" applyAlignment="1">
      <alignment horizontal="left"/>
    </xf>
    <xf numFmtId="0" fontId="3" fillId="0" borderId="0" xfId="0" applyFont="1" applyAlignment="1">
      <alignment horizontal="center"/>
    </xf>
    <xf numFmtId="164" fontId="3" fillId="0" borderId="0" xfId="0" applyNumberFormat="1" applyFont="1" applyAlignment="1">
      <alignment horizontal="right"/>
    </xf>
    <xf numFmtId="4" fontId="3" fillId="0" borderId="0" xfId="0" applyNumberFormat="1" applyFont="1" applyAlignment="1">
      <alignment horizontal="right"/>
    </xf>
    <xf numFmtId="49" fontId="2" fillId="0" borderId="0" xfId="0" applyNumberFormat="1" applyFont="1" applyAlignment="1">
      <alignment horizontal="left" indent="1"/>
    </xf>
    <xf numFmtId="164" fontId="2" fillId="0" borderId="2" xfId="0" applyNumberFormat="1" applyFont="1" applyBorder="1" applyAlignment="1">
      <alignment horizontal="center" vertical="center"/>
    </xf>
    <xf numFmtId="49" fontId="7"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xf>
    <xf numFmtId="0" fontId="10" fillId="0" borderId="1" xfId="1" applyFont="1" applyAlignment="1">
      <alignment horizontal="center" vertical="top"/>
    </xf>
    <xf numFmtId="0" fontId="11" fillId="0" borderId="1" xfId="1" applyFont="1"/>
    <xf numFmtId="0" fontId="11" fillId="2" borderId="1" xfId="1" applyFont="1" applyFill="1" applyAlignment="1">
      <alignment horizontal="center"/>
    </xf>
    <xf numFmtId="0" fontId="10" fillId="0" borderId="1" xfId="1" applyFont="1"/>
    <xf numFmtId="0" fontId="10" fillId="0" borderId="1" xfId="1" applyFont="1" applyAlignment="1">
      <alignment horizontal="left" vertical="top"/>
    </xf>
    <xf numFmtId="0" fontId="10" fillId="4" borderId="2" xfId="1" applyFont="1" applyFill="1" applyBorder="1" applyAlignment="1">
      <alignment horizontal="center"/>
    </xf>
    <xf numFmtId="0" fontId="10" fillId="4" borderId="20" xfId="1" applyFont="1" applyFill="1" applyBorder="1" applyAlignment="1">
      <alignment horizontal="center"/>
    </xf>
    <xf numFmtId="49" fontId="10" fillId="0" borderId="2" xfId="1" applyNumberFormat="1" applyFont="1" applyBorder="1" applyAlignment="1">
      <alignment horizontal="center" vertical="center" wrapText="1"/>
    </xf>
    <xf numFmtId="0" fontId="10" fillId="0" borderId="2" xfId="1" applyFont="1" applyBorder="1" applyAlignment="1">
      <alignment horizontal="left" vertical="center" wrapText="1"/>
    </xf>
    <xf numFmtId="0" fontId="10" fillId="0" borderId="11" xfId="1" applyFont="1" applyBorder="1" applyAlignment="1">
      <alignment horizontal="center" vertical="center"/>
    </xf>
    <xf numFmtId="4" fontId="10" fillId="0" borderId="28" xfId="1" applyNumberFormat="1" applyFont="1" applyBorder="1" applyAlignment="1">
      <alignment horizontal="right"/>
    </xf>
    <xf numFmtId="165" fontId="10" fillId="0" borderId="28" xfId="1" applyNumberFormat="1" applyFont="1" applyBorder="1" applyAlignment="1">
      <alignment horizontal="right"/>
    </xf>
    <xf numFmtId="0" fontId="8" fillId="0" borderId="1" xfId="1" applyFont="1"/>
    <xf numFmtId="49" fontId="10" fillId="5" borderId="2" xfId="1" applyNumberFormat="1" applyFont="1" applyFill="1" applyBorder="1" applyAlignment="1">
      <alignment horizontal="center" vertical="center" wrapText="1"/>
    </xf>
    <xf numFmtId="0" fontId="10" fillId="5" borderId="2" xfId="1" applyFont="1" applyFill="1" applyBorder="1" applyAlignment="1">
      <alignment horizontal="left" vertical="center" wrapText="1"/>
    </xf>
    <xf numFmtId="0" fontId="10" fillId="5" borderId="11" xfId="1" applyFont="1" applyFill="1" applyBorder="1" applyAlignment="1">
      <alignment horizontal="center" vertical="center"/>
    </xf>
    <xf numFmtId="4" fontId="10" fillId="5" borderId="28" xfId="1" applyNumberFormat="1" applyFont="1" applyFill="1" applyBorder="1" applyAlignment="1">
      <alignment horizontal="right"/>
    </xf>
    <xf numFmtId="165" fontId="10" fillId="5" borderId="28" xfId="1" applyNumberFormat="1" applyFont="1" applyFill="1" applyBorder="1" applyAlignment="1">
      <alignment horizontal="right"/>
    </xf>
    <xf numFmtId="49" fontId="13" fillId="0" borderId="2" xfId="1" applyNumberFormat="1" applyFont="1" applyBorder="1" applyAlignment="1">
      <alignment horizontal="center" vertical="center" wrapText="1"/>
    </xf>
    <xf numFmtId="0" fontId="13" fillId="0" borderId="2" xfId="1" applyFont="1" applyBorder="1" applyAlignment="1">
      <alignment horizontal="left" vertical="center" wrapText="1"/>
    </xf>
    <xf numFmtId="0" fontId="13" fillId="0" borderId="11" xfId="1" applyFont="1" applyBorder="1" applyAlignment="1">
      <alignment horizontal="center" vertical="center"/>
    </xf>
    <xf numFmtId="4" fontId="13" fillId="0" borderId="28" xfId="1" applyNumberFormat="1" applyFont="1" applyBorder="1" applyAlignment="1">
      <alignment horizontal="right"/>
    </xf>
    <xf numFmtId="165" fontId="13" fillId="0" borderId="28" xfId="1" applyNumberFormat="1" applyFont="1" applyBorder="1" applyAlignment="1">
      <alignment horizontal="right"/>
    </xf>
    <xf numFmtId="0" fontId="11" fillId="0" borderId="1" xfId="1" applyFont="1" applyAlignment="1">
      <alignment horizontal="left"/>
    </xf>
    <xf numFmtId="49" fontId="10" fillId="6" borderId="2" xfId="1" applyNumberFormat="1" applyFont="1" applyFill="1" applyBorder="1" applyAlignment="1">
      <alignment horizontal="center" vertical="center" wrapText="1"/>
    </xf>
    <xf numFmtId="0" fontId="10" fillId="6" borderId="2" xfId="1" applyFont="1" applyFill="1" applyBorder="1" applyAlignment="1">
      <alignment horizontal="left" vertical="center" wrapText="1"/>
    </xf>
    <xf numFmtId="0" fontId="10" fillId="6" borderId="11" xfId="1" applyFont="1" applyFill="1" applyBorder="1" applyAlignment="1">
      <alignment horizontal="center" vertical="center"/>
    </xf>
    <xf numFmtId="4" fontId="10" fillId="6" borderId="28" xfId="1" applyNumberFormat="1" applyFont="1" applyFill="1" applyBorder="1" applyAlignment="1">
      <alignment horizontal="right"/>
    </xf>
    <xf numFmtId="165" fontId="10" fillId="6" borderId="28" xfId="1" applyNumberFormat="1" applyFont="1" applyFill="1" applyBorder="1" applyAlignment="1">
      <alignment horizontal="right"/>
    </xf>
    <xf numFmtId="165" fontId="10" fillId="0" borderId="28" xfId="1" applyNumberFormat="1" applyFont="1" applyBorder="1" applyAlignment="1">
      <alignment horizontal="right" wrapText="1"/>
    </xf>
    <xf numFmtId="0" fontId="15" fillId="0" borderId="1" xfId="2" applyFont="1"/>
    <xf numFmtId="0" fontId="16" fillId="0" borderId="1" xfId="1" applyFont="1"/>
    <xf numFmtId="0" fontId="13" fillId="0" borderId="1" xfId="1" applyFont="1"/>
    <xf numFmtId="49" fontId="8" fillId="0" borderId="1" xfId="1" applyNumberFormat="1" applyFont="1" applyAlignment="1">
      <alignment horizontal="center"/>
    </xf>
    <xf numFmtId="4" fontId="8" fillId="0" borderId="1" xfId="1" applyNumberFormat="1" applyFont="1" applyAlignment="1">
      <alignment horizontal="center"/>
    </xf>
    <xf numFmtId="164" fontId="8" fillId="0" borderId="1" xfId="1" applyNumberFormat="1" applyFont="1" applyAlignment="1">
      <alignment horizontal="center"/>
    </xf>
    <xf numFmtId="49" fontId="11" fillId="0" borderId="1" xfId="1" applyNumberFormat="1" applyFont="1"/>
    <xf numFmtId="4" fontId="11" fillId="0" borderId="1" xfId="1" applyNumberFormat="1" applyFont="1" applyAlignment="1">
      <alignment horizontal="center"/>
    </xf>
    <xf numFmtId="164" fontId="11" fillId="0" borderId="1" xfId="1" applyNumberFormat="1" applyFont="1" applyAlignment="1">
      <alignment horizontal="right"/>
    </xf>
    <xf numFmtId="4" fontId="11" fillId="0" borderId="1" xfId="1" applyNumberFormat="1" applyFont="1" applyAlignment="1">
      <alignment horizontal="right"/>
    </xf>
    <xf numFmtId="164" fontId="8" fillId="0" borderId="1" xfId="1" applyNumberFormat="1" applyFont="1" applyAlignment="1">
      <alignment horizontal="right"/>
    </xf>
    <xf numFmtId="49" fontId="11" fillId="0" borderId="1" xfId="1" applyNumberFormat="1" applyFont="1" applyAlignment="1">
      <alignment horizontal="right"/>
    </xf>
    <xf numFmtId="49" fontId="8" fillId="0" borderId="1" xfId="1" applyNumberFormat="1" applyFont="1" applyAlignment="1">
      <alignment horizontal="left"/>
    </xf>
    <xf numFmtId="4" fontId="8" fillId="0" borderId="1" xfId="1" applyNumberFormat="1" applyFont="1" applyAlignment="1">
      <alignment horizontal="left"/>
    </xf>
    <xf numFmtId="4" fontId="8" fillId="0" borderId="1" xfId="1" applyNumberFormat="1" applyFont="1" applyAlignment="1">
      <alignment horizontal="right"/>
    </xf>
    <xf numFmtId="49" fontId="11" fillId="0" borderId="1" xfId="1" applyNumberFormat="1" applyFont="1" applyAlignment="1">
      <alignment horizontal="left" indent="1"/>
    </xf>
    <xf numFmtId="10" fontId="11" fillId="0" borderId="1" xfId="1" applyNumberFormat="1" applyFont="1" applyAlignment="1">
      <alignment horizontal="right"/>
    </xf>
    <xf numFmtId="0" fontId="15" fillId="0" borderId="1" xfId="1" applyFont="1"/>
    <xf numFmtId="166" fontId="11" fillId="0" borderId="1" xfId="1" applyNumberFormat="1" applyFont="1" applyAlignment="1">
      <alignment horizontal="left" indent="1"/>
    </xf>
    <xf numFmtId="0" fontId="15" fillId="0" borderId="1" xfId="1" applyFont="1" applyAlignment="1">
      <alignment horizontal="center"/>
    </xf>
    <xf numFmtId="0" fontId="5" fillId="0" borderId="1" xfId="3"/>
    <xf numFmtId="4" fontId="18" fillId="7" borderId="1" xfId="4" applyNumberFormat="1" applyFont="1" applyFill="1" applyAlignment="1">
      <alignment horizontal="center"/>
    </xf>
    <xf numFmtId="4" fontId="18" fillId="7" borderId="1" xfId="4" applyNumberFormat="1" applyFont="1" applyFill="1" applyAlignment="1">
      <alignment horizontal="left"/>
    </xf>
    <xf numFmtId="4" fontId="19" fillId="7" borderId="33" xfId="4" applyNumberFormat="1" applyFont="1" applyFill="1" applyBorder="1" applyAlignment="1" applyProtection="1">
      <alignment horizontal="left" vertical="center" wrapText="1"/>
      <protection locked="0"/>
    </xf>
    <xf numFmtId="4" fontId="18" fillId="8" borderId="34" xfId="4" applyNumberFormat="1" applyFont="1" applyFill="1" applyBorder="1" applyAlignment="1">
      <alignment horizontal="center"/>
    </xf>
    <xf numFmtId="4" fontId="18" fillId="8" borderId="35" xfId="4" applyNumberFormat="1" applyFont="1" applyFill="1" applyBorder="1" applyAlignment="1">
      <alignment horizontal="center"/>
    </xf>
    <xf numFmtId="4" fontId="18" fillId="7" borderId="36" xfId="4" applyNumberFormat="1" applyFont="1" applyFill="1" applyBorder="1" applyAlignment="1" applyProtection="1">
      <alignment horizontal="left" vertical="center" wrapText="1"/>
      <protection locked="0"/>
    </xf>
    <xf numFmtId="4" fontId="18" fillId="9" borderId="34" xfId="4" applyNumberFormat="1" applyFont="1" applyFill="1" applyBorder="1" applyAlignment="1">
      <alignment horizontal="center"/>
    </xf>
    <xf numFmtId="4" fontId="18" fillId="9" borderId="35" xfId="4" applyNumberFormat="1" applyFont="1" applyFill="1" applyBorder="1" applyAlignment="1">
      <alignment horizontal="center"/>
    </xf>
    <xf numFmtId="4" fontId="18" fillId="10" borderId="34" xfId="4" applyNumberFormat="1" applyFont="1" applyFill="1" applyBorder="1" applyAlignment="1">
      <alignment horizontal="center"/>
    </xf>
    <xf numFmtId="4" fontId="18" fillId="10" borderId="35" xfId="4" applyNumberFormat="1" applyFont="1" applyFill="1" applyBorder="1" applyAlignment="1">
      <alignment horizontal="center"/>
    </xf>
    <xf numFmtId="4" fontId="18" fillId="11" borderId="34" xfId="4" applyNumberFormat="1" applyFont="1" applyFill="1" applyBorder="1" applyAlignment="1">
      <alignment horizontal="center"/>
    </xf>
    <xf numFmtId="4" fontId="18" fillId="11" borderId="37" xfId="4" applyNumberFormat="1" applyFont="1" applyFill="1" applyBorder="1" applyAlignment="1">
      <alignment horizontal="center"/>
    </xf>
    <xf numFmtId="4" fontId="18" fillId="11" borderId="35" xfId="4" applyNumberFormat="1" applyFont="1" applyFill="1" applyBorder="1" applyAlignment="1">
      <alignment horizontal="center"/>
    </xf>
    <xf numFmtId="4" fontId="18" fillId="11" borderId="38" xfId="4" applyNumberFormat="1" applyFont="1" applyFill="1" applyBorder="1" applyAlignment="1">
      <alignment horizontal="center"/>
    </xf>
    <xf numFmtId="4" fontId="18" fillId="12" borderId="34" xfId="4" applyNumberFormat="1" applyFont="1" applyFill="1" applyBorder="1" applyAlignment="1">
      <alignment horizontal="center"/>
    </xf>
    <xf numFmtId="4" fontId="18" fillId="12" borderId="35" xfId="4" applyNumberFormat="1" applyFont="1" applyFill="1" applyBorder="1" applyAlignment="1">
      <alignment horizontal="center"/>
    </xf>
    <xf numFmtId="4" fontId="20" fillId="7" borderId="39" xfId="4" applyNumberFormat="1" applyFont="1" applyFill="1" applyBorder="1" applyAlignment="1">
      <alignment horizontal="center"/>
    </xf>
    <xf numFmtId="4" fontId="20" fillId="7" borderId="40" xfId="4" applyNumberFormat="1" applyFont="1" applyFill="1" applyBorder="1" applyAlignment="1">
      <alignment horizontal="center"/>
    </xf>
    <xf numFmtId="4" fontId="18" fillId="7" borderId="41" xfId="4" applyNumberFormat="1" applyFont="1" applyFill="1" applyBorder="1" applyAlignment="1" applyProtection="1">
      <alignment vertical="center" wrapText="1"/>
      <protection locked="0"/>
    </xf>
    <xf numFmtId="4" fontId="20" fillId="13" borderId="42" xfId="4" applyNumberFormat="1" applyFont="1" applyFill="1" applyBorder="1" applyAlignment="1">
      <alignment horizontal="center"/>
    </xf>
    <xf numFmtId="4" fontId="20" fillId="13" borderId="43" xfId="4" applyNumberFormat="1" applyFont="1" applyFill="1" applyBorder="1" applyAlignment="1">
      <alignment horizontal="center"/>
    </xf>
    <xf numFmtId="4" fontId="21" fillId="7" borderId="44" xfId="4" applyNumberFormat="1" applyFont="1" applyFill="1" applyBorder="1"/>
    <xf numFmtId="4" fontId="20" fillId="13" borderId="34" xfId="4" applyNumberFormat="1" applyFont="1" applyFill="1" applyBorder="1" applyAlignment="1">
      <alignment horizontal="center"/>
    </xf>
    <xf numFmtId="4" fontId="21" fillId="7" borderId="45" xfId="4" applyNumberFormat="1" applyFont="1" applyFill="1" applyBorder="1"/>
    <xf numFmtId="4" fontId="21" fillId="7" borderId="49" xfId="4" applyNumberFormat="1" applyFont="1" applyFill="1" applyBorder="1" applyAlignment="1">
      <alignment horizontal="center"/>
    </xf>
    <xf numFmtId="4" fontId="18" fillId="7" borderId="1" xfId="4" applyNumberFormat="1" applyFont="1" applyFill="1"/>
    <xf numFmtId="0" fontId="23" fillId="0" borderId="1" xfId="4" applyFont="1"/>
    <xf numFmtId="4" fontId="24" fillId="7" borderId="1" xfId="4" applyNumberFormat="1" applyFont="1" applyFill="1"/>
    <xf numFmtId="49" fontId="25" fillId="0" borderId="1" xfId="3" applyNumberFormat="1" applyFont="1" applyAlignment="1">
      <alignment horizontal="left" vertical="center"/>
    </xf>
    <xf numFmtId="49" fontId="25" fillId="0" borderId="1" xfId="3" applyNumberFormat="1" applyFont="1" applyAlignment="1">
      <alignment horizontal="left" vertical="center" wrapText="1"/>
    </xf>
    <xf numFmtId="0" fontId="5" fillId="0" borderId="1" xfId="1"/>
    <xf numFmtId="4" fontId="18" fillId="12" borderId="50" xfId="4" applyNumberFormat="1" applyFont="1" applyFill="1" applyBorder="1" applyAlignment="1">
      <alignment horizontal="center"/>
    </xf>
    <xf numFmtId="4" fontId="18" fillId="12" borderId="51" xfId="4" applyNumberFormat="1" applyFont="1" applyFill="1" applyBorder="1" applyAlignment="1">
      <alignment horizontal="center"/>
    </xf>
    <xf numFmtId="49" fontId="11" fillId="0" borderId="17" xfId="1" applyNumberFormat="1" applyFont="1" applyBorder="1" applyAlignment="1">
      <alignment horizontal="left" vertical="center" wrapText="1"/>
    </xf>
    <xf numFmtId="4" fontId="18" fillId="7" borderId="50" xfId="4" applyNumberFormat="1" applyFont="1" applyFill="1" applyBorder="1" applyAlignment="1">
      <alignment horizontal="center"/>
    </xf>
    <xf numFmtId="4" fontId="18" fillId="7" borderId="35" xfId="4" applyNumberFormat="1" applyFont="1" applyFill="1" applyBorder="1" applyAlignment="1">
      <alignment horizontal="center"/>
    </xf>
    <xf numFmtId="4" fontId="18" fillId="7" borderId="51" xfId="4" applyNumberFormat="1" applyFont="1" applyFill="1" applyBorder="1" applyAlignment="1">
      <alignment horizontal="center"/>
    </xf>
    <xf numFmtId="49" fontId="11" fillId="0" borderId="19" xfId="1" applyNumberFormat="1" applyFont="1" applyBorder="1" applyAlignment="1">
      <alignment horizontal="left" vertical="center" wrapText="1" indent="1"/>
    </xf>
    <xf numFmtId="49" fontId="25" fillId="0" borderId="1" xfId="1" applyNumberFormat="1" applyFont="1" applyAlignment="1">
      <alignment horizontal="left" vertical="center"/>
    </xf>
    <xf numFmtId="49" fontId="25" fillId="0" borderId="1" xfId="1" applyNumberFormat="1" applyFont="1" applyAlignment="1">
      <alignment horizontal="left" vertical="center" wrapText="1"/>
    </xf>
    <xf numFmtId="0" fontId="27" fillId="0" borderId="1" xfId="4" applyFont="1"/>
    <xf numFmtId="0" fontId="28" fillId="0" borderId="1" xfId="4" applyFont="1"/>
    <xf numFmtId="0" fontId="28" fillId="13" borderId="1" xfId="4" applyFont="1" applyFill="1"/>
    <xf numFmtId="0" fontId="18" fillId="0" borderId="1" xfId="4" applyFont="1"/>
    <xf numFmtId="0" fontId="29" fillId="13" borderId="1" xfId="4" applyFont="1" applyFill="1" applyAlignment="1">
      <alignment horizontal="center"/>
    </xf>
    <xf numFmtId="0" fontId="30" fillId="0" borderId="1" xfId="4" applyFont="1"/>
    <xf numFmtId="0" fontId="29" fillId="13" borderId="52" xfId="4" applyFont="1" applyFill="1" applyBorder="1" applyAlignment="1">
      <alignment horizontal="center"/>
    </xf>
    <xf numFmtId="0" fontId="30" fillId="13" borderId="1" xfId="4" applyFont="1" applyFill="1"/>
    <xf numFmtId="0" fontId="20" fillId="0" borderId="1" xfId="4" applyFont="1"/>
    <xf numFmtId="167" fontId="24" fillId="0" borderId="1" xfId="4" applyNumberFormat="1" applyFont="1" applyAlignment="1">
      <alignment horizontal="center"/>
    </xf>
    <xf numFmtId="4" fontId="30" fillId="0" borderId="1" xfId="4" applyNumberFormat="1" applyFont="1"/>
    <xf numFmtId="0" fontId="30" fillId="0" borderId="1" xfId="4" applyFont="1" applyAlignment="1">
      <alignment horizontal="center"/>
    </xf>
    <xf numFmtId="10" fontId="21" fillId="0" borderId="53" xfId="4" applyNumberFormat="1" applyFont="1" applyBorder="1" applyAlignment="1">
      <alignment horizontal="center"/>
    </xf>
    <xf numFmtId="10" fontId="21" fillId="0" borderId="54" xfId="4" applyNumberFormat="1" applyFont="1" applyBorder="1" applyAlignment="1">
      <alignment horizontal="center"/>
    </xf>
    <xf numFmtId="0" fontId="18" fillId="0" borderId="55" xfId="4" applyFont="1" applyBorder="1" applyAlignment="1">
      <alignment horizontal="center"/>
    </xf>
    <xf numFmtId="39" fontId="18" fillId="0" borderId="55" xfId="4" applyNumberFormat="1" applyFont="1" applyBorder="1" applyAlignment="1">
      <alignment horizontal="center"/>
    </xf>
    <xf numFmtId="168" fontId="18" fillId="0" borderId="55" xfId="4" applyNumberFormat="1" applyFont="1" applyBorder="1" applyAlignment="1">
      <alignment horizontal="center"/>
    </xf>
    <xf numFmtId="0" fontId="20" fillId="0" borderId="55" xfId="4" applyFont="1" applyBorder="1"/>
    <xf numFmtId="0" fontId="20" fillId="13" borderId="55" xfId="4" applyFont="1" applyFill="1" applyBorder="1"/>
    <xf numFmtId="0" fontId="20" fillId="0" borderId="56" xfId="4" applyFont="1" applyBorder="1" applyAlignment="1">
      <alignment horizontal="center"/>
    </xf>
    <xf numFmtId="39" fontId="21" fillId="0" borderId="34" xfId="4" applyNumberFormat="1" applyFont="1" applyBorder="1" applyAlignment="1">
      <alignment horizontal="center"/>
    </xf>
    <xf numFmtId="39" fontId="21" fillId="0" borderId="35" xfId="4" applyNumberFormat="1" applyFont="1" applyBorder="1" applyAlignment="1">
      <alignment horizontal="center"/>
    </xf>
    <xf numFmtId="0" fontId="18" fillId="0" borderId="1" xfId="4" applyFont="1" applyAlignment="1">
      <alignment horizontal="center"/>
    </xf>
    <xf numFmtId="39" fontId="18" fillId="0" borderId="1" xfId="4" applyNumberFormat="1" applyFont="1" applyAlignment="1">
      <alignment horizontal="center"/>
    </xf>
    <xf numFmtId="168" fontId="18" fillId="0" borderId="1" xfId="4" applyNumberFormat="1" applyFont="1" applyAlignment="1">
      <alignment horizontal="center"/>
    </xf>
    <xf numFmtId="0" fontId="20" fillId="13" borderId="1" xfId="4" applyFont="1" applyFill="1"/>
    <xf numFmtId="0" fontId="20" fillId="0" borderId="57" xfId="4" applyFont="1" applyBorder="1" applyAlignment="1">
      <alignment horizontal="center"/>
    </xf>
    <xf numFmtId="10" fontId="21" fillId="0" borderId="34" xfId="4" applyNumberFormat="1" applyFont="1" applyBorder="1" applyAlignment="1">
      <alignment horizontal="center"/>
    </xf>
    <xf numFmtId="10" fontId="21" fillId="0" borderId="35" xfId="4" applyNumberFormat="1" applyFont="1" applyBorder="1" applyAlignment="1">
      <alignment horizontal="center"/>
    </xf>
    <xf numFmtId="39" fontId="21" fillId="0" borderId="39" xfId="4" applyNumberFormat="1" applyFont="1" applyBorder="1" applyAlignment="1">
      <alignment horizontal="center"/>
    </xf>
    <xf numFmtId="39" fontId="21" fillId="0" borderId="40" xfId="4" applyNumberFormat="1" applyFont="1" applyBorder="1" applyAlignment="1">
      <alignment horizontal="center"/>
    </xf>
    <xf numFmtId="39" fontId="18" fillId="0" borderId="58" xfId="4" applyNumberFormat="1" applyFont="1" applyBorder="1" applyAlignment="1">
      <alignment horizontal="center"/>
    </xf>
    <xf numFmtId="168" fontId="18" fillId="0" borderId="58" xfId="4" applyNumberFormat="1" applyFont="1" applyBorder="1" applyAlignment="1">
      <alignment horizontal="center"/>
    </xf>
    <xf numFmtId="0" fontId="20" fillId="0" borderId="58" xfId="4" applyFont="1" applyBorder="1"/>
    <xf numFmtId="0" fontId="20" fillId="13" borderId="58" xfId="4" applyFont="1" applyFill="1" applyBorder="1"/>
    <xf numFmtId="0" fontId="20" fillId="0" borderId="59" xfId="4" applyFont="1" applyBorder="1" applyAlignment="1">
      <alignment horizontal="center"/>
    </xf>
    <xf numFmtId="39" fontId="18" fillId="0" borderId="60" xfId="4" applyNumberFormat="1" applyFont="1" applyBorder="1" applyAlignment="1">
      <alignment horizontal="center"/>
    </xf>
    <xf numFmtId="39" fontId="18" fillId="0" borderId="61" xfId="4" applyNumberFormat="1" applyFont="1" applyBorder="1" applyAlignment="1">
      <alignment horizontal="center"/>
    </xf>
    <xf numFmtId="39" fontId="26" fillId="0" borderId="61" xfId="4" applyNumberFormat="1" applyFont="1" applyBorder="1" applyAlignment="1">
      <alignment horizontal="center"/>
    </xf>
    <xf numFmtId="39" fontId="21" fillId="0" borderId="61" xfId="4" applyNumberFormat="1" applyFont="1" applyBorder="1" applyAlignment="1">
      <alignment horizontal="center"/>
    </xf>
    <xf numFmtId="168" fontId="21" fillId="0" borderId="62" xfId="4" applyNumberFormat="1" applyFont="1" applyBorder="1" applyAlignment="1">
      <alignment horizontal="center"/>
    </xf>
    <xf numFmtId="168" fontId="20" fillId="0" borderId="62" xfId="4" applyNumberFormat="1" applyFont="1" applyBorder="1" applyAlignment="1">
      <alignment horizontal="center"/>
    </xf>
    <xf numFmtId="168" fontId="20" fillId="13" borderId="63" xfId="4" applyNumberFormat="1" applyFont="1" applyFill="1" applyBorder="1" applyAlignment="1">
      <alignment horizontal="center"/>
    </xf>
    <xf numFmtId="0" fontId="21" fillId="14" borderId="64" xfId="4" applyFont="1" applyFill="1" applyBorder="1" applyAlignment="1" applyProtection="1">
      <alignment horizontal="left" vertical="center" wrapText="1"/>
      <protection locked="0"/>
    </xf>
    <xf numFmtId="39" fontId="28" fillId="0" borderId="1" xfId="4" applyNumberFormat="1" applyFont="1"/>
    <xf numFmtId="0" fontId="21" fillId="14" borderId="43" xfId="4" applyFont="1" applyFill="1" applyBorder="1" applyAlignment="1" applyProtection="1">
      <alignment horizontal="left" vertical="center" wrapText="1"/>
      <protection locked="0"/>
    </xf>
    <xf numFmtId="10" fontId="28" fillId="0" borderId="1" xfId="4" applyNumberFormat="1" applyFont="1"/>
    <xf numFmtId="10" fontId="18" fillId="0" borderId="34" xfId="4" applyNumberFormat="1" applyFont="1" applyBorder="1" applyAlignment="1">
      <alignment horizontal="center"/>
    </xf>
    <xf numFmtId="10" fontId="18" fillId="0" borderId="35" xfId="4" applyNumberFormat="1" applyFont="1" applyBorder="1" applyAlignment="1">
      <alignment horizontal="center"/>
    </xf>
    <xf numFmtId="0" fontId="17" fillId="0" borderId="69" xfId="4" applyBorder="1"/>
    <xf numFmtId="0" fontId="17" fillId="0" borderId="1" xfId="4"/>
    <xf numFmtId="0" fontId="20" fillId="0" borderId="1" xfId="4" applyFont="1" applyAlignment="1">
      <alignment horizontal="left"/>
    </xf>
    <xf numFmtId="0" fontId="20" fillId="13" borderId="70" xfId="4" applyFont="1" applyFill="1" applyBorder="1" applyAlignment="1">
      <alignment horizontal="left"/>
    </xf>
    <xf numFmtId="0" fontId="20" fillId="0" borderId="57" xfId="4" applyFont="1" applyBorder="1"/>
    <xf numFmtId="39" fontId="18" fillId="0" borderId="39" xfId="4" applyNumberFormat="1" applyFont="1" applyBorder="1" applyAlignment="1">
      <alignment horizontal="center"/>
    </xf>
    <xf numFmtId="39" fontId="18" fillId="0" borderId="40" xfId="4" applyNumberFormat="1" applyFont="1" applyBorder="1" applyAlignment="1">
      <alignment horizontal="center"/>
    </xf>
    <xf numFmtId="0" fontId="17" fillId="0" borderId="71" xfId="4" applyBorder="1"/>
    <xf numFmtId="0" fontId="17" fillId="0" borderId="47" xfId="4" applyBorder="1"/>
    <xf numFmtId="0" fontId="20" fillId="0" borderId="47" xfId="4" applyFont="1" applyBorder="1" applyAlignment="1">
      <alignment horizontal="left"/>
    </xf>
    <xf numFmtId="0" fontId="20" fillId="13" borderId="72" xfId="4" applyFont="1" applyFill="1" applyBorder="1" applyAlignment="1">
      <alignment horizontal="left"/>
    </xf>
    <xf numFmtId="0" fontId="20" fillId="0" borderId="41" xfId="4" applyFont="1" applyBorder="1"/>
    <xf numFmtId="0" fontId="20" fillId="0" borderId="42" xfId="4" applyFont="1" applyBorder="1" applyAlignment="1">
      <alignment horizontal="center"/>
    </xf>
    <xf numFmtId="0" fontId="20" fillId="0" borderId="43" xfId="4" applyFont="1" applyBorder="1" applyAlignment="1">
      <alignment horizontal="center"/>
    </xf>
    <xf numFmtId="0" fontId="20" fillId="0" borderId="73" xfId="4" applyFont="1" applyBorder="1" applyAlignment="1">
      <alignment horizontal="center"/>
    </xf>
    <xf numFmtId="0" fontId="20" fillId="0" borderId="74" xfId="4" applyFont="1" applyBorder="1"/>
    <xf numFmtId="0" fontId="20" fillId="13" borderId="74" xfId="4" applyFont="1" applyFill="1" applyBorder="1"/>
    <xf numFmtId="0" fontId="20" fillId="0" borderId="75" xfId="4" applyFont="1" applyBorder="1"/>
    <xf numFmtId="0" fontId="20" fillId="0" borderId="76" xfId="4" applyFont="1" applyBorder="1" applyAlignment="1">
      <alignment horizontal="center"/>
    </xf>
    <xf numFmtId="0" fontId="20" fillId="0" borderId="70" xfId="4" applyFont="1" applyBorder="1"/>
    <xf numFmtId="0" fontId="20" fillId="13" borderId="70" xfId="4" applyFont="1" applyFill="1" applyBorder="1"/>
    <xf numFmtId="0" fontId="20" fillId="0" borderId="77" xfId="4" applyFont="1" applyBorder="1"/>
    <xf numFmtId="0" fontId="20" fillId="0" borderId="79" xfId="4" applyFont="1" applyBorder="1" applyAlignment="1">
      <alignment horizontal="center"/>
    </xf>
    <xf numFmtId="0" fontId="20" fillId="0" borderId="80" xfId="4" applyFont="1" applyBorder="1" applyAlignment="1">
      <alignment horizontal="center"/>
    </xf>
    <xf numFmtId="0" fontId="20" fillId="13" borderId="80" xfId="4" applyFont="1" applyFill="1" applyBorder="1" applyAlignment="1">
      <alignment horizontal="center"/>
    </xf>
    <xf numFmtId="0" fontId="20" fillId="0" borderId="81" xfId="4" applyFont="1" applyBorder="1" applyAlignment="1">
      <alignment horizontal="center"/>
    </xf>
    <xf numFmtId="0" fontId="30" fillId="0" borderId="1" xfId="4" applyFont="1" applyAlignment="1">
      <alignment horizontal="centerContinuous"/>
    </xf>
    <xf numFmtId="0" fontId="31" fillId="0" borderId="1" xfId="4" applyFont="1"/>
    <xf numFmtId="0" fontId="26" fillId="13" borderId="1" xfId="4" applyFont="1" applyFill="1"/>
    <xf numFmtId="0" fontId="21" fillId="0" borderId="1" xfId="4" applyFont="1" applyAlignment="1">
      <alignment horizontal="left"/>
    </xf>
    <xf numFmtId="0" fontId="21" fillId="0" borderId="1" xfId="4" applyFont="1"/>
    <xf numFmtId="0" fontId="32" fillId="0" borderId="1" xfId="4" applyFont="1"/>
    <xf numFmtId="0" fontId="33" fillId="0" borderId="1" xfId="1" applyFont="1"/>
    <xf numFmtId="0" fontId="21" fillId="0" borderId="1" xfId="4" applyFont="1" applyAlignment="1">
      <alignment horizontal="centerContinuous"/>
    </xf>
    <xf numFmtId="0" fontId="26" fillId="0" borderId="1" xfId="4" applyFont="1"/>
    <xf numFmtId="49" fontId="34" fillId="0" borderId="1" xfId="0" applyNumberFormat="1" applyFont="1" applyBorder="1" applyAlignment="1">
      <alignment horizontal="center" vertical="center"/>
    </xf>
    <xf numFmtId="0" fontId="35" fillId="0" borderId="0" xfId="0" applyFont="1" applyAlignment="1">
      <alignment vertical="center"/>
    </xf>
    <xf numFmtId="49" fontId="34" fillId="0" borderId="1" xfId="0" applyNumberFormat="1" applyFont="1" applyBorder="1" applyAlignment="1">
      <alignment horizontal="left" vertical="center"/>
    </xf>
    <xf numFmtId="0" fontId="11" fillId="13" borderId="0" xfId="0" applyFont="1" applyFill="1"/>
    <xf numFmtId="0" fontId="13" fillId="13" borderId="2" xfId="1" applyFont="1" applyFill="1" applyBorder="1" applyAlignment="1">
      <alignment horizontal="left" vertical="center" wrapText="1"/>
    </xf>
    <xf numFmtId="0" fontId="11" fillId="0" borderId="1" xfId="5" applyFont="1"/>
    <xf numFmtId="0" fontId="8" fillId="0" borderId="1" xfId="5" applyFont="1" applyAlignment="1">
      <alignment horizontal="center"/>
    </xf>
    <xf numFmtId="0" fontId="10" fillId="0" borderId="1" xfId="5" applyFont="1"/>
    <xf numFmtId="169" fontId="11" fillId="0" borderId="1" xfId="5" applyNumberFormat="1" applyFont="1"/>
    <xf numFmtId="0" fontId="10" fillId="0" borderId="2" xfId="5" applyFont="1" applyBorder="1" applyAlignment="1">
      <alignment horizontal="center"/>
    </xf>
    <xf numFmtId="49" fontId="10" fillId="0" borderId="2" xfId="5" applyNumberFormat="1" applyFont="1" applyBorder="1" applyAlignment="1">
      <alignment horizontal="left" vertical="center" wrapText="1"/>
    </xf>
    <xf numFmtId="0" fontId="10" fillId="0" borderId="2" xfId="5" applyFont="1" applyBorder="1" applyAlignment="1">
      <alignment horizontal="left" vertical="center" wrapText="1"/>
    </xf>
    <xf numFmtId="0" fontId="10" fillId="0" borderId="2" xfId="5" applyFont="1" applyBorder="1" applyAlignment="1">
      <alignment vertical="center"/>
    </xf>
    <xf numFmtId="4" fontId="10" fillId="0" borderId="2" xfId="5" applyNumberFormat="1" applyFont="1" applyBorder="1" applyAlignment="1">
      <alignment vertical="center"/>
    </xf>
    <xf numFmtId="169" fontId="10" fillId="0" borderId="2" xfId="5" applyNumberFormat="1" applyFont="1" applyBorder="1" applyAlignment="1">
      <alignment vertical="center"/>
    </xf>
    <xf numFmtId="0" fontId="8" fillId="0" borderId="1" xfId="5" applyFont="1" applyAlignment="1">
      <alignment horizontal="right"/>
    </xf>
    <xf numFmtId="0" fontId="8" fillId="0" borderId="1" xfId="5" applyFont="1"/>
    <xf numFmtId="0" fontId="10" fillId="0" borderId="2" xfId="5" applyFont="1" applyBorder="1" applyAlignment="1">
      <alignment horizontal="center" vertical="center"/>
    </xf>
    <xf numFmtId="4" fontId="10" fillId="0" borderId="2" xfId="5" applyNumberFormat="1" applyFont="1" applyBorder="1" applyAlignment="1">
      <alignment horizontal="right"/>
    </xf>
    <xf numFmtId="169" fontId="10" fillId="0" borderId="2" xfId="5" applyNumberFormat="1" applyFont="1" applyBorder="1" applyAlignment="1">
      <alignment horizontal="right"/>
    </xf>
    <xf numFmtId="169" fontId="8" fillId="0" borderId="2" xfId="5" applyNumberFormat="1" applyFont="1" applyBorder="1" applyAlignment="1">
      <alignment horizontal="right"/>
    </xf>
    <xf numFmtId="49" fontId="13" fillId="0" borderId="2" xfId="5" applyNumberFormat="1" applyFont="1" applyBorder="1" applyAlignment="1">
      <alignment horizontal="left" vertical="center" wrapText="1"/>
    </xf>
    <xf numFmtId="0" fontId="13" fillId="0" borderId="2" xfId="5" applyFont="1" applyBorder="1" applyAlignment="1">
      <alignment horizontal="left" vertical="center" wrapText="1"/>
    </xf>
    <xf numFmtId="0" fontId="13" fillId="0" borderId="2" xfId="5" applyFont="1" applyBorder="1" applyAlignment="1">
      <alignment horizontal="center" vertical="center"/>
    </xf>
    <xf numFmtId="4" fontId="13" fillId="0" borderId="2" xfId="5" applyNumberFormat="1" applyFont="1" applyBorder="1" applyAlignment="1">
      <alignment horizontal="right" vertical="center"/>
    </xf>
    <xf numFmtId="169" fontId="13" fillId="0" borderId="2" xfId="5" applyNumberFormat="1" applyFont="1" applyBorder="1" applyAlignment="1">
      <alignment horizontal="right" vertical="center"/>
    </xf>
    <xf numFmtId="169" fontId="13" fillId="0" borderId="2" xfId="5" applyNumberFormat="1" applyFont="1" applyBorder="1" applyAlignment="1">
      <alignment horizontal="right"/>
    </xf>
    <xf numFmtId="169" fontId="11" fillId="0" borderId="2" xfId="5" applyNumberFormat="1" applyFont="1" applyBorder="1" applyAlignment="1">
      <alignment horizontal="right"/>
    </xf>
    <xf numFmtId="0" fontId="11" fillId="0" borderId="1" xfId="5" applyFont="1" applyAlignment="1">
      <alignment horizontal="right"/>
    </xf>
    <xf numFmtId="4" fontId="10" fillId="0" borderId="2" xfId="5" applyNumberFormat="1" applyFont="1" applyBorder="1" applyAlignment="1">
      <alignment horizontal="right" vertical="center"/>
    </xf>
    <xf numFmtId="169" fontId="10" fillId="0" borderId="2" xfId="5" applyNumberFormat="1" applyFont="1" applyBorder="1" applyAlignment="1">
      <alignment horizontal="right" vertical="center"/>
    </xf>
    <xf numFmtId="40" fontId="8" fillId="0" borderId="2" xfId="2" applyNumberFormat="1" applyFont="1" applyBorder="1" applyAlignment="1">
      <alignment horizontal="right"/>
    </xf>
    <xf numFmtId="169" fontId="13" fillId="0" borderId="1" xfId="5" applyNumberFormat="1" applyFont="1" applyAlignment="1">
      <alignment horizontal="right"/>
    </xf>
    <xf numFmtId="4" fontId="8" fillId="0" borderId="1" xfId="2" applyNumberFormat="1" applyFont="1" applyAlignment="1">
      <alignment horizontal="right"/>
    </xf>
    <xf numFmtId="0" fontId="10" fillId="0" borderId="1" xfId="5" applyFont="1" applyAlignment="1">
      <alignment horizontal="center"/>
    </xf>
    <xf numFmtId="0" fontId="10" fillId="0" borderId="1" xfId="5" applyFont="1" applyAlignment="1">
      <alignment horizontal="right"/>
    </xf>
    <xf numFmtId="0" fontId="10" fillId="0" borderId="9" xfId="5" applyFont="1" applyBorder="1" applyAlignment="1">
      <alignment horizontal="right"/>
    </xf>
    <xf numFmtId="0" fontId="11" fillId="0" borderId="9" xfId="5" applyFont="1" applyBorder="1"/>
    <xf numFmtId="0" fontId="8" fillId="0" borderId="1" xfId="2" applyFont="1"/>
    <xf numFmtId="49" fontId="11" fillId="0" borderId="1" xfId="5" applyNumberFormat="1" applyFont="1" applyAlignment="1">
      <alignment horizontal="right"/>
    </xf>
    <xf numFmtId="4" fontId="11" fillId="0" borderId="1" xfId="5" applyNumberFormat="1" applyFont="1" applyAlignment="1">
      <alignment horizontal="right"/>
    </xf>
    <xf numFmtId="49" fontId="8" fillId="0" borderId="1" xfId="5" applyNumberFormat="1" applyFont="1" applyAlignment="1">
      <alignment horizontal="left"/>
    </xf>
    <xf numFmtId="49" fontId="8" fillId="0" borderId="1" xfId="5" applyNumberFormat="1" applyFont="1" applyAlignment="1">
      <alignment horizontal="center"/>
    </xf>
    <xf numFmtId="4" fontId="8" fillId="0" borderId="1" xfId="5" applyNumberFormat="1" applyFont="1" applyAlignment="1">
      <alignment horizontal="center"/>
    </xf>
    <xf numFmtId="164" fontId="8" fillId="0" borderId="1" xfId="5" applyNumberFormat="1" applyFont="1" applyAlignment="1">
      <alignment horizontal="center"/>
    </xf>
    <xf numFmtId="49" fontId="11" fillId="0" borderId="1" xfId="5" applyNumberFormat="1" applyFont="1"/>
    <xf numFmtId="4" fontId="11" fillId="0" borderId="1" xfId="5" applyNumberFormat="1" applyFont="1" applyAlignment="1">
      <alignment horizontal="center"/>
    </xf>
    <xf numFmtId="164" fontId="11" fillId="0" borderId="1" xfId="5" applyNumberFormat="1" applyFont="1" applyAlignment="1">
      <alignment horizontal="right"/>
    </xf>
    <xf numFmtId="164" fontId="8" fillId="0" borderId="1" xfId="5" applyNumberFormat="1" applyFont="1" applyAlignment="1">
      <alignment horizontal="right"/>
    </xf>
    <xf numFmtId="4" fontId="8" fillId="0" borderId="1" xfId="5" applyNumberFormat="1" applyFont="1" applyAlignment="1">
      <alignment horizontal="left"/>
    </xf>
    <xf numFmtId="4" fontId="8" fillId="0" borderId="1" xfId="5" applyNumberFormat="1" applyFont="1" applyAlignment="1">
      <alignment horizontal="right"/>
    </xf>
    <xf numFmtId="49" fontId="11" fillId="0" borderId="1" xfId="5" applyNumberFormat="1" applyFont="1" applyAlignment="1">
      <alignment horizontal="left" indent="1"/>
    </xf>
    <xf numFmtId="10" fontId="11" fillId="0" borderId="1" xfId="5" applyNumberFormat="1" applyFont="1" applyAlignment="1">
      <alignment horizontal="right"/>
    </xf>
    <xf numFmtId="0" fontId="15" fillId="0" borderId="1" xfId="5" applyFont="1"/>
    <xf numFmtId="166" fontId="11" fillId="0" borderId="1" xfId="5" applyNumberFormat="1" applyFont="1" applyAlignment="1">
      <alignment horizontal="left" indent="1"/>
    </xf>
    <xf numFmtId="0" fontId="15" fillId="0" borderId="1" xfId="5" applyFont="1" applyAlignment="1">
      <alignment horizontal="center"/>
    </xf>
    <xf numFmtId="0" fontId="8" fillId="0" borderId="2" xfId="1" applyFont="1" applyBorder="1" applyAlignment="1">
      <alignment horizontal="center"/>
    </xf>
    <xf numFmtId="0" fontId="10" fillId="0" borderId="2" xfId="1" applyFont="1" applyBorder="1" applyAlignment="1">
      <alignment horizontal="center"/>
    </xf>
    <xf numFmtId="169" fontId="10" fillId="0" borderId="28" xfId="5" applyNumberFormat="1" applyFont="1" applyBorder="1"/>
    <xf numFmtId="169" fontId="8" fillId="0" borderId="28" xfId="5" applyNumberFormat="1" applyFont="1" applyBorder="1"/>
    <xf numFmtId="10" fontId="10" fillId="0" borderId="28" xfId="5" applyNumberFormat="1" applyFont="1" applyBorder="1"/>
    <xf numFmtId="10" fontId="8" fillId="0" borderId="28" xfId="5" applyNumberFormat="1" applyFont="1" applyBorder="1"/>
    <xf numFmtId="169" fontId="37" fillId="0" borderId="28" xfId="5" applyNumberFormat="1" applyFont="1" applyBorder="1"/>
    <xf numFmtId="169" fontId="38" fillId="0" borderId="28" xfId="5" applyNumberFormat="1" applyFont="1" applyBorder="1"/>
    <xf numFmtId="169" fontId="38" fillId="0" borderId="82" xfId="5" applyNumberFormat="1" applyFont="1" applyBorder="1"/>
    <xf numFmtId="4" fontId="3" fillId="0" borderId="0" xfId="0" applyNumberFormat="1" applyFont="1"/>
    <xf numFmtId="0" fontId="12" fillId="3" borderId="1" xfId="1" applyFont="1" applyFill="1" applyAlignment="1">
      <alignment horizontal="center" vertical="center" wrapText="1"/>
    </xf>
    <xf numFmtId="0" fontId="12" fillId="3" borderId="9" xfId="1" applyFont="1" applyFill="1" applyBorder="1" applyAlignment="1">
      <alignment horizontal="center" vertical="center" wrapText="1"/>
    </xf>
    <xf numFmtId="0" fontId="10" fillId="0" borderId="2" xfId="1" applyFont="1" applyBorder="1" applyAlignment="1">
      <alignment horizontal="center" wrapText="1"/>
    </xf>
    <xf numFmtId="0" fontId="10" fillId="0" borderId="29" xfId="1" applyFont="1" applyBorder="1" applyAlignment="1">
      <alignment horizontal="center" wrapText="1"/>
    </xf>
    <xf numFmtId="0" fontId="10" fillId="0" borderId="8" xfId="1" applyFont="1" applyBorder="1" applyAlignment="1">
      <alignment horizontal="center" wrapText="1"/>
    </xf>
    <xf numFmtId="165" fontId="10" fillId="0" borderId="1" xfId="1" applyNumberFormat="1" applyFont="1" applyAlignment="1">
      <alignment horizontal="right"/>
    </xf>
    <xf numFmtId="49" fontId="8" fillId="0" borderId="1" xfId="0" applyNumberFormat="1" applyFont="1" applyBorder="1" applyAlignment="1">
      <alignment horizontal="left" vertical="top" wrapText="1"/>
    </xf>
    <xf numFmtId="49" fontId="6"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9" fillId="0" borderId="9" xfId="0" applyFont="1" applyBorder="1" applyAlignment="1">
      <alignment wrapText="1"/>
    </xf>
    <xf numFmtId="0" fontId="0" fillId="0" borderId="9" xfId="0" applyBorder="1" applyAlignment="1">
      <alignment wrapText="1"/>
    </xf>
    <xf numFmtId="0" fontId="8" fillId="0" borderId="2" xfId="6" applyFont="1" applyBorder="1" applyAlignment="1">
      <alignment horizontal="left" vertical="top"/>
    </xf>
    <xf numFmtId="0" fontId="8" fillId="0" borderId="11" xfId="6" applyFont="1" applyBorder="1" applyAlignment="1">
      <alignment horizontal="left" vertical="top"/>
    </xf>
    <xf numFmtId="0" fontId="36" fillId="0" borderId="1" xfId="5" applyFont="1" applyAlignment="1">
      <alignment horizontal="center"/>
    </xf>
    <xf numFmtId="0" fontId="8" fillId="0" borderId="2" xfId="1" applyFont="1" applyBorder="1" applyAlignment="1">
      <alignment horizontal="center"/>
    </xf>
    <xf numFmtId="49" fontId="8" fillId="0" borderId="11" xfId="2" applyNumberFormat="1" applyFont="1" applyBorder="1" applyAlignment="1">
      <alignment horizontal="right" vertical="top"/>
    </xf>
    <xf numFmtId="49" fontId="8" fillId="0" borderId="12" xfId="2" applyNumberFormat="1" applyFont="1" applyBorder="1" applyAlignment="1">
      <alignment horizontal="right" vertical="top"/>
    </xf>
    <xf numFmtId="49" fontId="8" fillId="0" borderId="13" xfId="2" applyNumberFormat="1" applyFont="1" applyBorder="1" applyAlignment="1">
      <alignment horizontal="right" vertical="top"/>
    </xf>
    <xf numFmtId="4" fontId="19" fillId="13" borderId="48" xfId="4" applyNumberFormat="1" applyFont="1" applyFill="1" applyBorder="1" applyAlignment="1">
      <alignment horizontal="center"/>
    </xf>
    <xf numFmtId="4" fontId="19" fillId="13" borderId="47" xfId="4" applyNumberFormat="1" applyFont="1" applyFill="1" applyBorder="1" applyAlignment="1">
      <alignment horizontal="center"/>
    </xf>
    <xf numFmtId="4" fontId="19" fillId="13" borderId="46" xfId="4" applyNumberFormat="1" applyFont="1" applyFill="1" applyBorder="1" applyAlignment="1">
      <alignment horizontal="center"/>
    </xf>
    <xf numFmtId="4" fontId="19" fillId="7" borderId="32" xfId="4" applyNumberFormat="1" applyFont="1" applyFill="1" applyBorder="1" applyAlignment="1">
      <alignment horizontal="center"/>
    </xf>
    <xf numFmtId="4" fontId="19" fillId="7" borderId="31" xfId="4" applyNumberFormat="1" applyFont="1" applyFill="1" applyBorder="1" applyAlignment="1">
      <alignment horizontal="center"/>
    </xf>
    <xf numFmtId="4" fontId="19" fillId="7" borderId="30" xfId="4" applyNumberFormat="1" applyFont="1" applyFill="1" applyBorder="1" applyAlignment="1">
      <alignment horizontal="center"/>
    </xf>
    <xf numFmtId="4" fontId="26" fillId="7" borderId="1" xfId="4" applyNumberFormat="1" applyFont="1" applyFill="1" applyAlignment="1">
      <alignment horizontal="center"/>
    </xf>
    <xf numFmtId="0" fontId="22" fillId="0" borderId="1" xfId="1" applyFont="1" applyAlignment="1">
      <alignment wrapText="1"/>
    </xf>
    <xf numFmtId="0" fontId="7" fillId="0" borderId="1" xfId="3" applyFont="1" applyAlignment="1">
      <alignment wrapText="1"/>
    </xf>
    <xf numFmtId="0" fontId="7" fillId="0" borderId="1" xfId="1" applyFont="1" applyAlignment="1">
      <alignment wrapText="1"/>
    </xf>
    <xf numFmtId="0" fontId="29" fillId="0" borderId="72" xfId="4" applyFont="1" applyBorder="1" applyAlignment="1">
      <alignment horizontal="center"/>
    </xf>
    <xf numFmtId="0" fontId="29" fillId="0" borderId="47" xfId="4" applyFont="1" applyBorder="1" applyAlignment="1">
      <alignment horizontal="center"/>
    </xf>
    <xf numFmtId="0" fontId="29" fillId="0" borderId="58" xfId="4" applyFont="1" applyBorder="1" applyAlignment="1">
      <alignment horizontal="center"/>
    </xf>
    <xf numFmtId="0" fontId="29" fillId="0" borderId="78" xfId="4" applyFont="1" applyBorder="1" applyAlignment="1">
      <alignment horizontal="center"/>
    </xf>
    <xf numFmtId="0" fontId="18" fillId="14" borderId="68" xfId="4" applyFont="1" applyFill="1" applyBorder="1" applyAlignment="1" applyProtection="1">
      <alignment horizontal="center" vertical="center"/>
      <protection locked="0"/>
    </xf>
    <xf numFmtId="0" fontId="18" fillId="14" borderId="66" xfId="4" applyFont="1" applyFill="1" applyBorder="1" applyAlignment="1" applyProtection="1">
      <alignment horizontal="center" vertical="center"/>
      <protection locked="0"/>
    </xf>
    <xf numFmtId="0" fontId="21" fillId="7" borderId="43" xfId="4" applyFont="1" applyFill="1" applyBorder="1" applyAlignment="1" applyProtection="1">
      <alignment horizontal="left" vertical="center" wrapText="1"/>
      <protection locked="0"/>
    </xf>
    <xf numFmtId="0" fontId="21" fillId="7" borderId="64" xfId="4" applyFont="1" applyFill="1" applyBorder="1" applyAlignment="1" applyProtection="1">
      <alignment horizontal="left" vertical="center" wrapText="1"/>
      <protection locked="0"/>
    </xf>
    <xf numFmtId="4" fontId="18" fillId="14" borderId="43" xfId="4" applyNumberFormat="1" applyFont="1" applyFill="1" applyBorder="1" applyAlignment="1" applyProtection="1">
      <alignment horizontal="center" vertical="center"/>
      <protection locked="0"/>
    </xf>
    <xf numFmtId="4" fontId="18" fillId="14" borderId="64" xfId="4" applyNumberFormat="1" applyFont="1" applyFill="1" applyBorder="1" applyAlignment="1" applyProtection="1">
      <alignment horizontal="center" vertical="center"/>
      <protection locked="0"/>
    </xf>
    <xf numFmtId="4" fontId="18" fillId="14" borderId="67" xfId="4" applyNumberFormat="1" applyFont="1" applyFill="1" applyBorder="1" applyAlignment="1" applyProtection="1">
      <alignment horizontal="center" vertical="center"/>
      <protection locked="0"/>
    </xf>
    <xf numFmtId="4" fontId="18" fillId="14" borderId="65" xfId="4" applyNumberFormat="1" applyFont="1" applyFill="1" applyBorder="1" applyAlignment="1" applyProtection="1">
      <alignment horizontal="center" vertical="center"/>
      <protection locked="0"/>
    </xf>
    <xf numFmtId="39" fontId="21" fillId="0" borderId="43" xfId="4" applyNumberFormat="1" applyFont="1" applyBorder="1" applyAlignment="1">
      <alignment horizontal="center" vertical="center"/>
    </xf>
    <xf numFmtId="39" fontId="21" fillId="0" borderId="64" xfId="4" applyNumberFormat="1" applyFont="1" applyBorder="1" applyAlignment="1">
      <alignment horizontal="center" vertical="center"/>
    </xf>
    <xf numFmtId="0" fontId="3" fillId="0" borderId="0" xfId="0" applyFont="1" applyAlignment="1">
      <alignment horizontal="left" wrapText="1"/>
    </xf>
    <xf numFmtId="49" fontId="2" fillId="0" borderId="25" xfId="0" applyNumberFormat="1" applyFont="1" applyBorder="1" applyAlignment="1">
      <alignment horizontal="center"/>
    </xf>
    <xf numFmtId="49" fontId="2" fillId="0" borderId="26" xfId="0" applyNumberFormat="1" applyFont="1" applyBorder="1" applyAlignment="1">
      <alignment horizontal="center"/>
    </xf>
    <xf numFmtId="49" fontId="2" fillId="0" borderId="27" xfId="0" applyNumberFormat="1" applyFont="1" applyBorder="1" applyAlignment="1">
      <alignment horizontal="center"/>
    </xf>
    <xf numFmtId="49" fontId="2" fillId="0" borderId="22" xfId="0" applyNumberFormat="1" applyFont="1" applyBorder="1" applyAlignment="1">
      <alignment horizontal="right"/>
    </xf>
    <xf numFmtId="49" fontId="2" fillId="0" borderId="23" xfId="0" applyNumberFormat="1" applyFont="1" applyBorder="1" applyAlignment="1">
      <alignment horizontal="right"/>
    </xf>
    <xf numFmtId="49" fontId="3" fillId="0" borderId="17"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2" fillId="0" borderId="11" xfId="0" applyNumberFormat="1" applyFont="1" applyBorder="1" applyAlignment="1">
      <alignment horizontal="left"/>
    </xf>
    <xf numFmtId="49" fontId="2" fillId="0" borderId="12" xfId="0" applyNumberFormat="1" applyFont="1" applyBorder="1" applyAlignment="1">
      <alignment horizontal="left"/>
    </xf>
    <xf numFmtId="49" fontId="3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2" fillId="0" borderId="11" xfId="0" applyNumberFormat="1" applyFont="1" applyBorder="1" applyAlignment="1">
      <alignment horizontal="center"/>
    </xf>
    <xf numFmtId="49" fontId="2" fillId="0" borderId="12" xfId="0" applyNumberFormat="1" applyFont="1" applyBorder="1" applyAlignment="1">
      <alignment horizontal="center"/>
    </xf>
    <xf numFmtId="49" fontId="2" fillId="0" borderId="13" xfId="0" applyNumberFormat="1" applyFont="1" applyBorder="1" applyAlignment="1">
      <alignment horizontal="center"/>
    </xf>
    <xf numFmtId="49" fontId="2" fillId="0" borderId="17" xfId="0" applyNumberFormat="1" applyFont="1" applyBorder="1" applyAlignment="1">
      <alignment horizontal="center"/>
    </xf>
    <xf numFmtId="49" fontId="2" fillId="0" borderId="2" xfId="0" applyNumberFormat="1" applyFont="1" applyBorder="1" applyAlignment="1">
      <alignment horizontal="center"/>
    </xf>
    <xf numFmtId="49" fontId="2" fillId="0" borderId="14" xfId="0" applyNumberFormat="1" applyFont="1" applyBorder="1" applyAlignment="1">
      <alignment horizontal="center"/>
    </xf>
    <xf numFmtId="49" fontId="2" fillId="0" borderId="15" xfId="0" applyNumberFormat="1" applyFont="1" applyBorder="1" applyAlignment="1">
      <alignment horizontal="center"/>
    </xf>
    <xf numFmtId="49" fontId="2" fillId="0" borderId="16" xfId="0" applyNumberFormat="1" applyFont="1" applyBorder="1" applyAlignment="1">
      <alignment horizontal="center"/>
    </xf>
    <xf numFmtId="49" fontId="3" fillId="0" borderId="19" xfId="0" applyNumberFormat="1" applyFont="1" applyBorder="1" applyAlignment="1">
      <alignment horizontal="left" vertical="center" wrapText="1"/>
    </xf>
    <xf numFmtId="49" fontId="3" fillId="0" borderId="20" xfId="0" applyNumberFormat="1" applyFont="1" applyBorder="1" applyAlignment="1">
      <alignment horizontal="left" vertical="center" wrapText="1"/>
    </xf>
    <xf numFmtId="0" fontId="2" fillId="0" borderId="1" xfId="0" applyFont="1" applyBorder="1" applyAlignment="1">
      <alignment horizontal="left"/>
    </xf>
    <xf numFmtId="4" fontId="3" fillId="13" borderId="2" xfId="0" applyNumberFormat="1" applyFont="1" applyFill="1" applyBorder="1" applyAlignment="1">
      <alignment horizontal="right" vertical="center"/>
    </xf>
    <xf numFmtId="4" fontId="2" fillId="13" borderId="2" xfId="0" applyNumberFormat="1" applyFont="1" applyFill="1" applyBorder="1" applyAlignment="1">
      <alignment horizontal="right" vertical="center"/>
    </xf>
    <xf numFmtId="44" fontId="11" fillId="0" borderId="1" xfId="5" applyNumberFormat="1" applyFont="1" applyAlignment="1">
      <alignment horizontal="right"/>
    </xf>
    <xf numFmtId="169" fontId="13" fillId="13" borderId="2" xfId="5" applyNumberFormat="1" applyFont="1" applyFill="1" applyBorder="1" applyAlignment="1">
      <alignment horizontal="right"/>
    </xf>
    <xf numFmtId="169" fontId="10" fillId="13" borderId="2" xfId="5" applyNumberFormat="1" applyFont="1" applyFill="1" applyBorder="1" applyAlignment="1">
      <alignment horizontal="right"/>
    </xf>
  </cellXfs>
  <cellStyles count="7">
    <cellStyle name="Normal" xfId="0" builtinId="0"/>
    <cellStyle name="Normal 2" xfId="1"/>
    <cellStyle name="Normal 2 2" xfId="2"/>
    <cellStyle name="Normal 3" xfId="3"/>
    <cellStyle name="Normal 3 2" xfId="4"/>
    <cellStyle name="Normal 4" xfId="5"/>
    <cellStyle name="Normal 6" xfId="6"/>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3.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9.xml"/><Relationship Id="rId128" Type="http://schemas.openxmlformats.org/officeDocument/2006/relationships/externalLink" Target="externalLinks/externalLink14.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externalLink" Target="externalLinks/externalLink4.xml"/><Relationship Id="rId134"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externalLink" Target="externalLinks/externalLink10.xml"/><Relationship Id="rId129" Type="http://schemas.openxmlformats.org/officeDocument/2006/relationships/externalLink" Target="externalLinks/externalLink15.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externalLink" Target="externalLinks/externalLink5.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externalLink" Target="externalLinks/externalLink16.xml"/><Relationship Id="rId135"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6.xml"/><Relationship Id="rId125" Type="http://schemas.openxmlformats.org/officeDocument/2006/relationships/externalLink" Target="externalLinks/externalLink1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externalLink" Target="externalLinks/externalLink1.xml"/><Relationship Id="rId131" Type="http://schemas.openxmlformats.org/officeDocument/2006/relationships/externalLink" Target="externalLinks/externalLink17.xml"/><Relationship Id="rId136"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externalLink" Target="externalLinks/externalLink1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7.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2.xml"/><Relationship Id="rId13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externalLink" Target="externalLinks/externalLink18.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externalLink" Target="externalLinks/externalLink1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externalLink" Target="externalLinks/externalLink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TOP/LICO%20A&#209;O%202023/LICO-MTOP-G-001-2023/OFERTA%20LICO-MTOP-G-001-2023/OFERTA%20LICO-MTOP-G-001-2023.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2.- Construcci&#243;n bases tanque jarab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Jorgito\D\Mis%20documentos\HOGAR%20LA%20ESPERANZA\ANALISIS%20DE%20PRECIO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TOP/LICO%20A&#209;O%202020/LICO%20LPI-MTOP-MPR-2020-03-O/OFERTA%20LICO%20LPI-MTOP-MPR-2020-03-O/apus%20ca&#241;ar%202020/OFERTA%20DEFINITIVA/oferta%20definitiva/OFERTA%20DEF3A%20CA&#209;AR%2020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Autocad\AppData\Roaming\Microsoft\Excel\PRESUPUESTO%20REF%20PROYECTO%202-FLOR%20DE%20BASTION%20(version%2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docs.live.net/pc-6/C/SIXTO/Proyectos/Almacenes%20Tia/PRESUPUESTO%20ALTERNO/Pres.%20ref%20ALMACENES%20TIA%20%20%20TOTAL-(11-ENERO-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un_Guayaquil/LIC-2015/LICO-MIMG-026-2015/OFERTA%20LICO-MIMG-00262015/OFERTA%20DEF%20LICO-MIMG-026-20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docs.live.net/Dise&#241;o1/d/Ing.%20Darwin%20Mac&#237;as%20S/POLIT/DIST%20FCO%20ORELL.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Startup" Target="Analisis-licos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ervercp\Usuarios\Freddy%20Valverde\PRUEBA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docs.live.net/Fausto/publico/Johnny/Evaluaci&#243;n-Redes/ALBORADA%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un_Guayaquil/LIC-2024/LICO-MIMG-2024-006/OFERTA%20LICO-MIMG-2024-006/LICO2A-MIMG-000-20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Pc-2/C/Mis%20Documentos%20PC%201/Presupuestos/Presupuesto%20Malecon%20sector%206/Presupuesto%20PARQUEOS/Pres%20Malecon%20sector%206%20PARQUEOS%20(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2392E9\Pres%20Malecon%20sector%206%20PARQUEOS%20(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Dep.dise&#241;o-1/c/Ing.%20Vera/Carpeta%2098/Excel/Presupuesto/Edificio/APU.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OS%20USR/MIGUEL%20VERGARA/Laguna%20Sur/PROPUESTA%20FINAL%20JULIO/ADICIONAL%20SANITARIO%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Alexandra/d/alexandra/DESPACHO%20DE%20CLINKER/formato%20para%20l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Users\PC\Desktop\grupo%20empresarial%20amazonas\urbanizacion%20la%20perla\costos%20y%20presupuestos\presupuesto%20y%20apu\presupuesto%20villas\presupuesto%20urbanizacion\presupuesto%20referencial%20urbanistic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isco2\ofertas\Of2006\INTERCAMBIADOR%20GUAYAS\FORMA%2015\Form_15%20envi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Q"/>
      <sheetName val="SAL2023"/>
      <sheetName val="MATERIAL"/>
      <sheetName val="OFERTA"/>
      <sheetName val="PARTICIP"/>
      <sheetName val="CRON-VAL"/>
      <sheetName val="MAT"/>
      <sheetName val="EQ1"/>
      <sheetName val="EQ2"/>
      <sheetName val="EQ3"/>
      <sheetName val="EQ4"/>
      <sheetName val="PERS1"/>
      <sheetName val="PERS2"/>
      <sheetName val="PERS3"/>
      <sheetName val="PERS4"/>
      <sheetName val="1"/>
      <sheetName val="2"/>
      <sheetName val="3"/>
      <sheetName val="4"/>
      <sheetName val="5"/>
      <sheetName val="6"/>
      <sheetName val="7"/>
      <sheetName val="8"/>
      <sheetName val="9"/>
      <sheetName val="10"/>
      <sheetName val="11"/>
      <sheetName val="12"/>
      <sheetName val="13"/>
      <sheetName val="14"/>
      <sheetName val="15"/>
    </sheetNames>
    <sheetDataSet>
      <sheetData sheetId="0">
        <row r="2">
          <cell r="B2" t="str">
            <v>CODIGO:</v>
          </cell>
        </row>
      </sheetData>
      <sheetData sheetId="1">
        <row r="14">
          <cell r="A14">
            <v>1</v>
          </cell>
        </row>
      </sheetData>
      <sheetData sheetId="2">
        <row r="11">
          <cell r="A11">
            <v>1</v>
          </cell>
          <cell r="B11" t="str">
            <v>EOE2;</v>
          </cell>
          <cell r="D11" t="str">
            <v>Peón</v>
          </cell>
          <cell r="E11">
            <v>461.7</v>
          </cell>
          <cell r="F11">
            <v>462.16169999999994</v>
          </cell>
          <cell r="G11">
            <v>462.16169999999994</v>
          </cell>
          <cell r="H11">
            <v>450</v>
          </cell>
          <cell r="I11">
            <v>231.08</v>
          </cell>
          <cell r="J11">
            <v>720</v>
          </cell>
          <cell r="K11">
            <v>673.83175859999994</v>
          </cell>
          <cell r="L11">
            <v>462.16169999999994</v>
          </cell>
          <cell r="M11">
            <v>8545.1755585999999</v>
          </cell>
          <cell r="N11">
            <v>36.518757213628056</v>
          </cell>
          <cell r="O11">
            <v>4.5599999999999996</v>
          </cell>
          <cell r="P11">
            <v>851230012</v>
          </cell>
          <cell r="Q11" t="str">
            <v>EP</v>
          </cell>
          <cell r="R11">
            <v>1</v>
          </cell>
        </row>
        <row r="12">
          <cell r="A12">
            <v>1.1000000000000001</v>
          </cell>
          <cell r="B12" t="str">
            <v>EOE2;</v>
          </cell>
          <cell r="D12" t="str">
            <v>Ayudante de Albañil</v>
          </cell>
          <cell r="E12">
            <v>461.7</v>
          </cell>
          <cell r="F12">
            <v>462.16169999999994</v>
          </cell>
          <cell r="G12">
            <v>462.16169999999994</v>
          </cell>
          <cell r="H12">
            <v>450</v>
          </cell>
          <cell r="I12">
            <v>231.08</v>
          </cell>
          <cell r="J12">
            <v>720</v>
          </cell>
          <cell r="K12">
            <v>673.83175859999994</v>
          </cell>
          <cell r="L12">
            <v>462.16169999999994</v>
          </cell>
          <cell r="M12">
            <v>8545.1755585999999</v>
          </cell>
          <cell r="N12">
            <v>36.518757213628056</v>
          </cell>
          <cell r="O12">
            <v>4.5599999999999996</v>
          </cell>
          <cell r="P12">
            <v>851230012</v>
          </cell>
          <cell r="Q12" t="str">
            <v>EP</v>
          </cell>
          <cell r="R12">
            <v>1</v>
          </cell>
        </row>
        <row r="13">
          <cell r="A13">
            <v>1.2</v>
          </cell>
          <cell r="B13" t="str">
            <v>EOE2;</v>
          </cell>
          <cell r="D13" t="str">
            <v>Ayudante de Carpintero</v>
          </cell>
          <cell r="E13">
            <v>461.7</v>
          </cell>
          <cell r="F13">
            <v>462.16169999999994</v>
          </cell>
          <cell r="G13">
            <v>462.16169999999994</v>
          </cell>
          <cell r="H13">
            <v>450</v>
          </cell>
          <cell r="I13">
            <v>231.08</v>
          </cell>
          <cell r="J13">
            <v>720</v>
          </cell>
          <cell r="K13">
            <v>673.83175859999994</v>
          </cell>
          <cell r="L13">
            <v>462.16169999999994</v>
          </cell>
          <cell r="M13">
            <v>8545.1755585999999</v>
          </cell>
          <cell r="N13">
            <v>36.518757213628056</v>
          </cell>
          <cell r="O13">
            <v>4.5599999999999996</v>
          </cell>
          <cell r="P13">
            <v>851230012</v>
          </cell>
          <cell r="Q13" t="str">
            <v>EP</v>
          </cell>
          <cell r="R13">
            <v>1</v>
          </cell>
        </row>
        <row r="14">
          <cell r="A14">
            <v>1.3</v>
          </cell>
          <cell r="B14" t="str">
            <v>EOE2;</v>
          </cell>
          <cell r="D14" t="str">
            <v>Ayudante de Electricista</v>
          </cell>
          <cell r="E14">
            <v>461.7</v>
          </cell>
          <cell r="F14">
            <v>462.16169999999994</v>
          </cell>
          <cell r="G14">
            <v>462.16169999999994</v>
          </cell>
          <cell r="H14">
            <v>450</v>
          </cell>
          <cell r="I14">
            <v>231.08</v>
          </cell>
          <cell r="J14">
            <v>720</v>
          </cell>
          <cell r="K14">
            <v>673.83175859999994</v>
          </cell>
          <cell r="L14">
            <v>462.16169999999994</v>
          </cell>
          <cell r="M14">
            <v>8545.1755585999999</v>
          </cell>
          <cell r="N14">
            <v>36.518757213628056</v>
          </cell>
          <cell r="O14">
            <v>4.5599999999999996</v>
          </cell>
          <cell r="P14">
            <v>851230012</v>
          </cell>
          <cell r="Q14" t="str">
            <v>EP</v>
          </cell>
          <cell r="R14">
            <v>1</v>
          </cell>
        </row>
        <row r="15">
          <cell r="A15">
            <v>1.4</v>
          </cell>
          <cell r="B15" t="str">
            <v>EOE2;</v>
          </cell>
          <cell r="D15" t="str">
            <v>Ayudante de Fierero</v>
          </cell>
          <cell r="E15">
            <v>461.7</v>
          </cell>
          <cell r="F15">
            <v>462.16169999999994</v>
          </cell>
          <cell r="G15">
            <v>462.16169999999994</v>
          </cell>
          <cell r="H15">
            <v>450</v>
          </cell>
          <cell r="I15">
            <v>231.08</v>
          </cell>
          <cell r="J15">
            <v>720</v>
          </cell>
          <cell r="K15">
            <v>673.83175859999994</v>
          </cell>
          <cell r="L15">
            <v>462.16169999999994</v>
          </cell>
          <cell r="M15">
            <v>8545.1755585999999</v>
          </cell>
          <cell r="N15">
            <v>36.518757213628056</v>
          </cell>
          <cell r="O15">
            <v>4.5599999999999996</v>
          </cell>
          <cell r="P15">
            <v>851230012</v>
          </cell>
          <cell r="Q15" t="str">
            <v>EP</v>
          </cell>
          <cell r="R15">
            <v>1</v>
          </cell>
        </row>
        <row r="16">
          <cell r="A16">
            <v>1.5</v>
          </cell>
          <cell r="B16" t="str">
            <v>EOE2;</v>
          </cell>
          <cell r="D16" t="str">
            <v>Ayudante de Plomero</v>
          </cell>
          <cell r="E16">
            <v>461.7</v>
          </cell>
          <cell r="F16">
            <v>462.16169999999994</v>
          </cell>
          <cell r="G16">
            <v>462.16169999999994</v>
          </cell>
          <cell r="H16">
            <v>450</v>
          </cell>
          <cell r="I16">
            <v>231.08</v>
          </cell>
          <cell r="J16">
            <v>720</v>
          </cell>
          <cell r="K16">
            <v>673.83175859999994</v>
          </cell>
          <cell r="L16">
            <v>462.16169999999994</v>
          </cell>
          <cell r="M16">
            <v>8545.1755585999999</v>
          </cell>
          <cell r="N16">
            <v>36.518757213628056</v>
          </cell>
          <cell r="O16">
            <v>4.5599999999999996</v>
          </cell>
          <cell r="P16">
            <v>851230012</v>
          </cell>
          <cell r="Q16" t="str">
            <v>EP</v>
          </cell>
          <cell r="R16">
            <v>1</v>
          </cell>
        </row>
        <row r="17">
          <cell r="D17" t="str">
            <v>ESTRUCTURA OCUPACIONAL D2</v>
          </cell>
        </row>
        <row r="18">
          <cell r="A18">
            <v>1.6</v>
          </cell>
          <cell r="B18" t="str">
            <v>EOD2;</v>
          </cell>
          <cell r="D18" t="str">
            <v>Ayudante de Maquinaria</v>
          </cell>
          <cell r="E18">
            <v>475.07</v>
          </cell>
          <cell r="F18">
            <v>475.54506999999995</v>
          </cell>
          <cell r="G18">
            <v>475.54506999999995</v>
          </cell>
          <cell r="H18">
            <v>450</v>
          </cell>
          <cell r="I18">
            <v>237.77</v>
          </cell>
          <cell r="J18">
            <v>720</v>
          </cell>
          <cell r="K18">
            <v>693.34471205999989</v>
          </cell>
          <cell r="L18">
            <v>475.54506999999995</v>
          </cell>
          <cell r="M18">
            <v>8758.7456920599998</v>
          </cell>
          <cell r="N18">
            <v>37.43147290898419</v>
          </cell>
          <cell r="O18">
            <v>4.68</v>
          </cell>
          <cell r="P18">
            <v>851230012</v>
          </cell>
          <cell r="Q18" t="str">
            <v>EP</v>
          </cell>
          <cell r="R18">
            <v>1</v>
          </cell>
        </row>
        <row r="19">
          <cell r="D19" t="str">
            <v>ESTRUCTURA OCUPACIONAL D2</v>
          </cell>
        </row>
        <row r="20">
          <cell r="A20">
            <v>2</v>
          </cell>
          <cell r="B20" t="str">
            <v>EOD2;</v>
          </cell>
          <cell r="D20" t="str">
            <v>Albañil</v>
          </cell>
          <cell r="E20">
            <v>467.71</v>
          </cell>
          <cell r="F20">
            <v>468.17770999999993</v>
          </cell>
          <cell r="G20">
            <v>468.17770999999993</v>
          </cell>
          <cell r="H20">
            <v>450</v>
          </cell>
          <cell r="I20">
            <v>234.09</v>
          </cell>
          <cell r="J20">
            <v>720</v>
          </cell>
          <cell r="K20">
            <v>682.60310117999984</v>
          </cell>
          <cell r="L20">
            <v>468.17770999999993</v>
          </cell>
          <cell r="M20">
            <v>8641.1810411799997</v>
          </cell>
          <cell r="N20">
            <v>36.929047310709528</v>
          </cell>
          <cell r="O20">
            <v>4.62</v>
          </cell>
          <cell r="P20">
            <v>851230012</v>
          </cell>
          <cell r="Q20" t="str">
            <v>EP</v>
          </cell>
          <cell r="R20">
            <v>1</v>
          </cell>
        </row>
        <row r="21">
          <cell r="A21">
            <v>3</v>
          </cell>
          <cell r="B21" t="str">
            <v>EOD2;</v>
          </cell>
          <cell r="D21" t="str">
            <v>Operador de equipo liviano</v>
          </cell>
          <cell r="E21">
            <v>467.71</v>
          </cell>
          <cell r="F21">
            <v>468.17770999999993</v>
          </cell>
          <cell r="G21">
            <v>468.17770999999993</v>
          </cell>
          <cell r="H21">
            <v>450</v>
          </cell>
          <cell r="I21">
            <v>234.09</v>
          </cell>
          <cell r="J21">
            <v>720</v>
          </cell>
          <cell r="K21">
            <v>682.60310117999984</v>
          </cell>
          <cell r="L21">
            <v>468.17770999999993</v>
          </cell>
          <cell r="M21">
            <v>8641.1810411799997</v>
          </cell>
          <cell r="N21">
            <v>36.929047310709528</v>
          </cell>
          <cell r="O21">
            <v>4.62</v>
          </cell>
          <cell r="P21">
            <v>851230012</v>
          </cell>
          <cell r="Q21" t="str">
            <v>EP</v>
          </cell>
          <cell r="R21">
            <v>1</v>
          </cell>
        </row>
        <row r="22">
          <cell r="A22">
            <v>4</v>
          </cell>
          <cell r="B22" t="str">
            <v>EOD2;</v>
          </cell>
          <cell r="D22" t="str">
            <v>Pintor</v>
          </cell>
          <cell r="E22">
            <v>467.71</v>
          </cell>
          <cell r="F22">
            <v>468.17770999999993</v>
          </cell>
          <cell r="G22">
            <v>468.17770999999993</v>
          </cell>
          <cell r="H22">
            <v>450</v>
          </cell>
          <cell r="I22">
            <v>234.09</v>
          </cell>
          <cell r="J22">
            <v>720</v>
          </cell>
          <cell r="K22">
            <v>682.60310117999984</v>
          </cell>
          <cell r="L22">
            <v>468.17770999999993</v>
          </cell>
          <cell r="M22">
            <v>8641.1810411799997</v>
          </cell>
          <cell r="N22">
            <v>36.929047310709528</v>
          </cell>
          <cell r="O22">
            <v>4.62</v>
          </cell>
          <cell r="P22">
            <v>851230012</v>
          </cell>
          <cell r="Q22" t="str">
            <v>EP</v>
          </cell>
          <cell r="R22">
            <v>1</v>
          </cell>
        </row>
        <row r="23">
          <cell r="A23">
            <v>5</v>
          </cell>
          <cell r="B23" t="str">
            <v>EOD2;</v>
          </cell>
          <cell r="D23" t="str">
            <v>Pintor de exteriores</v>
          </cell>
          <cell r="E23">
            <v>467.71</v>
          </cell>
          <cell r="F23">
            <v>468.17770999999993</v>
          </cell>
          <cell r="G23">
            <v>468.17770999999993</v>
          </cell>
          <cell r="H23">
            <v>450</v>
          </cell>
          <cell r="I23">
            <v>234.09</v>
          </cell>
          <cell r="J23">
            <v>720</v>
          </cell>
          <cell r="K23">
            <v>682.60310117999984</v>
          </cell>
          <cell r="L23">
            <v>468.17770999999993</v>
          </cell>
          <cell r="M23">
            <v>8641.1810411799997</v>
          </cell>
          <cell r="N23">
            <v>36.929047310709528</v>
          </cell>
          <cell r="O23">
            <v>4.62</v>
          </cell>
          <cell r="P23">
            <v>851230012</v>
          </cell>
          <cell r="Q23" t="str">
            <v>EP</v>
          </cell>
          <cell r="R23">
            <v>1</v>
          </cell>
        </row>
        <row r="24">
          <cell r="A24">
            <v>6</v>
          </cell>
          <cell r="B24" t="str">
            <v>EOD2;</v>
          </cell>
          <cell r="D24" t="str">
            <v>Pintor empapelador</v>
          </cell>
          <cell r="E24">
            <v>467.71</v>
          </cell>
          <cell r="F24">
            <v>468.17770999999993</v>
          </cell>
          <cell r="G24">
            <v>468.17770999999993</v>
          </cell>
          <cell r="H24">
            <v>450</v>
          </cell>
          <cell r="I24">
            <v>234.09</v>
          </cell>
          <cell r="J24">
            <v>720</v>
          </cell>
          <cell r="K24">
            <v>682.60310117999984</v>
          </cell>
          <cell r="L24">
            <v>468.17770999999993</v>
          </cell>
          <cell r="M24">
            <v>8641.1810411799997</v>
          </cell>
          <cell r="N24">
            <v>36.929047310709528</v>
          </cell>
          <cell r="O24">
            <v>4.62</v>
          </cell>
          <cell r="P24">
            <v>851230012</v>
          </cell>
          <cell r="Q24" t="str">
            <v>EP</v>
          </cell>
          <cell r="R24">
            <v>1</v>
          </cell>
        </row>
        <row r="25">
          <cell r="A25">
            <v>7</v>
          </cell>
          <cell r="B25" t="str">
            <v>EOD2;</v>
          </cell>
          <cell r="D25" t="str">
            <v>Fierrero</v>
          </cell>
          <cell r="E25">
            <v>467.71</v>
          </cell>
          <cell r="F25">
            <v>468.17770999999993</v>
          </cell>
          <cell r="G25">
            <v>468.17770999999993</v>
          </cell>
          <cell r="H25">
            <v>450</v>
          </cell>
          <cell r="I25">
            <v>234.09</v>
          </cell>
          <cell r="J25">
            <v>720</v>
          </cell>
          <cell r="K25">
            <v>682.60310117999984</v>
          </cell>
          <cell r="L25">
            <v>468.17770999999993</v>
          </cell>
          <cell r="M25">
            <v>8641.1810411799997</v>
          </cell>
          <cell r="N25">
            <v>36.929047310709528</v>
          </cell>
          <cell r="O25">
            <v>4.62</v>
          </cell>
          <cell r="P25">
            <v>851230012</v>
          </cell>
          <cell r="Q25" t="str">
            <v>EP</v>
          </cell>
          <cell r="R25">
            <v>1</v>
          </cell>
        </row>
        <row r="26">
          <cell r="A26">
            <v>8</v>
          </cell>
          <cell r="B26" t="str">
            <v>EOD2;</v>
          </cell>
          <cell r="D26" t="str">
            <v>Carpintero</v>
          </cell>
          <cell r="E26">
            <v>467.71</v>
          </cell>
          <cell r="F26">
            <v>468.17770999999993</v>
          </cell>
          <cell r="G26">
            <v>468.17770999999993</v>
          </cell>
          <cell r="H26">
            <v>450</v>
          </cell>
          <cell r="I26">
            <v>234.09</v>
          </cell>
          <cell r="J26">
            <v>720</v>
          </cell>
          <cell r="K26">
            <v>682.60310117999984</v>
          </cell>
          <cell r="L26">
            <v>468.17770999999993</v>
          </cell>
          <cell r="M26">
            <v>8641.1810411799997</v>
          </cell>
          <cell r="N26">
            <v>36.929047310709528</v>
          </cell>
          <cell r="O26">
            <v>4.62</v>
          </cell>
          <cell r="P26">
            <v>851230012</v>
          </cell>
          <cell r="Q26" t="str">
            <v>EP</v>
          </cell>
          <cell r="R26">
            <v>1</v>
          </cell>
        </row>
        <row r="27">
          <cell r="A27">
            <v>9</v>
          </cell>
          <cell r="B27" t="str">
            <v>EOD2;</v>
          </cell>
          <cell r="D27" t="str">
            <v>Encofrador</v>
          </cell>
          <cell r="E27">
            <v>467.71</v>
          </cell>
          <cell r="F27">
            <v>468.17770999999993</v>
          </cell>
          <cell r="G27">
            <v>468.17770999999993</v>
          </cell>
          <cell r="H27">
            <v>450</v>
          </cell>
          <cell r="I27">
            <v>234.09</v>
          </cell>
          <cell r="J27">
            <v>720</v>
          </cell>
          <cell r="K27">
            <v>682.60310117999984</v>
          </cell>
          <cell r="L27">
            <v>468.17770999999993</v>
          </cell>
          <cell r="M27">
            <v>8641.1810411799997</v>
          </cell>
          <cell r="N27">
            <v>36.929047310709528</v>
          </cell>
          <cell r="O27">
            <v>4.62</v>
          </cell>
          <cell r="P27">
            <v>851230012</v>
          </cell>
          <cell r="Q27" t="str">
            <v>EP</v>
          </cell>
          <cell r="R27">
            <v>1</v>
          </cell>
        </row>
        <row r="28">
          <cell r="A28">
            <v>10</v>
          </cell>
          <cell r="B28" t="str">
            <v>EOD2;</v>
          </cell>
          <cell r="D28" t="str">
            <v>Carpintero de ribera</v>
          </cell>
          <cell r="E28">
            <v>467.71</v>
          </cell>
          <cell r="F28">
            <v>468.17770999999993</v>
          </cell>
          <cell r="G28">
            <v>468.17770999999993</v>
          </cell>
          <cell r="H28">
            <v>450</v>
          </cell>
          <cell r="I28">
            <v>234.09</v>
          </cell>
          <cell r="J28">
            <v>720</v>
          </cell>
          <cell r="K28">
            <v>682.60310117999984</v>
          </cell>
          <cell r="L28">
            <v>468.17770999999993</v>
          </cell>
          <cell r="M28">
            <v>8641.1810411799997</v>
          </cell>
          <cell r="N28">
            <v>36.929047310709528</v>
          </cell>
          <cell r="O28">
            <v>4.62</v>
          </cell>
          <cell r="P28">
            <v>851230012</v>
          </cell>
          <cell r="Q28" t="str">
            <v>EP</v>
          </cell>
          <cell r="R28">
            <v>1</v>
          </cell>
        </row>
        <row r="29">
          <cell r="A29">
            <v>11</v>
          </cell>
          <cell r="B29" t="str">
            <v>EOD2;</v>
          </cell>
          <cell r="D29" t="str">
            <v>Plomero</v>
          </cell>
          <cell r="E29">
            <v>467.71</v>
          </cell>
          <cell r="F29">
            <v>468.17770999999993</v>
          </cell>
          <cell r="G29">
            <v>468.17770999999993</v>
          </cell>
          <cell r="H29">
            <v>450</v>
          </cell>
          <cell r="I29">
            <v>234.09</v>
          </cell>
          <cell r="J29">
            <v>720</v>
          </cell>
          <cell r="K29">
            <v>682.60310117999984</v>
          </cell>
          <cell r="L29">
            <v>468.17770999999993</v>
          </cell>
          <cell r="M29">
            <v>8641.1810411799997</v>
          </cell>
          <cell r="N29">
            <v>36.929047310709528</v>
          </cell>
          <cell r="O29">
            <v>4.62</v>
          </cell>
          <cell r="P29">
            <v>851230012</v>
          </cell>
          <cell r="Q29" t="str">
            <v>EP</v>
          </cell>
          <cell r="R29">
            <v>1</v>
          </cell>
        </row>
        <row r="30">
          <cell r="A30">
            <v>12</v>
          </cell>
          <cell r="B30" t="str">
            <v>EOD2;</v>
          </cell>
          <cell r="D30" t="str">
            <v>Electricista</v>
          </cell>
          <cell r="E30">
            <v>467.71</v>
          </cell>
          <cell r="F30">
            <v>468.17770999999993</v>
          </cell>
          <cell r="G30">
            <v>468.17770999999993</v>
          </cell>
          <cell r="H30">
            <v>450</v>
          </cell>
          <cell r="I30">
            <v>234.09</v>
          </cell>
          <cell r="J30">
            <v>720</v>
          </cell>
          <cell r="K30">
            <v>682.60310117999984</v>
          </cell>
          <cell r="L30">
            <v>468.17770999999993</v>
          </cell>
          <cell r="M30">
            <v>8641.1810411799997</v>
          </cell>
          <cell r="N30">
            <v>36.929047310709528</v>
          </cell>
          <cell r="O30">
            <v>4.62</v>
          </cell>
          <cell r="P30">
            <v>851230012</v>
          </cell>
          <cell r="Q30" t="str">
            <v>EP</v>
          </cell>
          <cell r="R30">
            <v>1</v>
          </cell>
        </row>
        <row r="31">
          <cell r="A31">
            <v>13</v>
          </cell>
          <cell r="B31" t="str">
            <v>EOD2;</v>
          </cell>
          <cell r="D31" t="str">
            <v>Instalador de revestimiento en general</v>
          </cell>
          <cell r="E31">
            <v>467.71</v>
          </cell>
          <cell r="F31">
            <v>468.17770999999993</v>
          </cell>
          <cell r="G31">
            <v>468.17770999999993</v>
          </cell>
          <cell r="H31">
            <v>450</v>
          </cell>
          <cell r="I31">
            <v>234.09</v>
          </cell>
          <cell r="J31">
            <v>720</v>
          </cell>
          <cell r="K31">
            <v>682.60310117999984</v>
          </cell>
          <cell r="L31">
            <v>468.17770999999993</v>
          </cell>
          <cell r="M31">
            <v>8641.1810411799997</v>
          </cell>
          <cell r="N31">
            <v>36.929047310709528</v>
          </cell>
          <cell r="O31">
            <v>4.62</v>
          </cell>
          <cell r="P31">
            <v>851230012</v>
          </cell>
          <cell r="Q31" t="str">
            <v>EP</v>
          </cell>
          <cell r="R31">
            <v>1</v>
          </cell>
        </row>
        <row r="32">
          <cell r="A32">
            <v>14</v>
          </cell>
          <cell r="B32" t="str">
            <v>EOD2;</v>
          </cell>
          <cell r="D32" t="str">
            <v>Ayudante de perforador</v>
          </cell>
          <cell r="E32">
            <v>467.71</v>
          </cell>
          <cell r="F32">
            <v>468.17770999999993</v>
          </cell>
          <cell r="G32">
            <v>468.17770999999993</v>
          </cell>
          <cell r="H32">
            <v>450</v>
          </cell>
          <cell r="I32">
            <v>234.09</v>
          </cell>
          <cell r="J32">
            <v>720</v>
          </cell>
          <cell r="K32">
            <v>682.60310117999984</v>
          </cell>
          <cell r="L32">
            <v>468.17770999999993</v>
          </cell>
          <cell r="M32">
            <v>8641.1810411799997</v>
          </cell>
          <cell r="N32">
            <v>36.929047310709528</v>
          </cell>
          <cell r="O32">
            <v>4.62</v>
          </cell>
          <cell r="P32">
            <v>851230012</v>
          </cell>
          <cell r="Q32" t="str">
            <v>EP</v>
          </cell>
          <cell r="R32">
            <v>1</v>
          </cell>
        </row>
        <row r="33">
          <cell r="A33">
            <v>15</v>
          </cell>
          <cell r="B33" t="str">
            <v>EOD2;</v>
          </cell>
          <cell r="D33" t="str">
            <v>Cadenero</v>
          </cell>
          <cell r="E33">
            <v>467.71</v>
          </cell>
          <cell r="F33">
            <v>468.17770999999993</v>
          </cell>
          <cell r="G33">
            <v>468.17770999999993</v>
          </cell>
          <cell r="H33">
            <v>450</v>
          </cell>
          <cell r="I33">
            <v>234.09</v>
          </cell>
          <cell r="J33">
            <v>720</v>
          </cell>
          <cell r="K33">
            <v>682.60310117999984</v>
          </cell>
          <cell r="L33">
            <v>468.17770999999993</v>
          </cell>
          <cell r="M33">
            <v>8641.1810411799997</v>
          </cell>
          <cell r="N33">
            <v>36.929047310709528</v>
          </cell>
          <cell r="O33">
            <v>4.62</v>
          </cell>
          <cell r="P33">
            <v>851230012</v>
          </cell>
          <cell r="Q33" t="str">
            <v>EP</v>
          </cell>
          <cell r="R33">
            <v>1</v>
          </cell>
        </row>
        <row r="34">
          <cell r="A34">
            <v>16</v>
          </cell>
          <cell r="B34" t="str">
            <v>EOD2;</v>
          </cell>
          <cell r="D34" t="str">
            <v>Mampostero</v>
          </cell>
          <cell r="E34">
            <v>467.71</v>
          </cell>
          <cell r="F34">
            <v>468.17770999999993</v>
          </cell>
          <cell r="G34">
            <v>468.17770999999993</v>
          </cell>
          <cell r="H34">
            <v>450</v>
          </cell>
          <cell r="I34">
            <v>234.09</v>
          </cell>
          <cell r="J34">
            <v>720</v>
          </cell>
          <cell r="K34">
            <v>682.60310117999984</v>
          </cell>
          <cell r="L34">
            <v>468.17770999999993</v>
          </cell>
          <cell r="M34">
            <v>8641.1810411799997</v>
          </cell>
          <cell r="N34">
            <v>36.929047310709528</v>
          </cell>
          <cell r="O34">
            <v>4.62</v>
          </cell>
          <cell r="P34">
            <v>851230012</v>
          </cell>
          <cell r="Q34" t="str">
            <v>EP</v>
          </cell>
          <cell r="R34">
            <v>1</v>
          </cell>
        </row>
        <row r="35">
          <cell r="A35">
            <v>17</v>
          </cell>
          <cell r="B35" t="str">
            <v>EOD2;</v>
          </cell>
          <cell r="D35" t="str">
            <v>Enlucidor</v>
          </cell>
          <cell r="E35">
            <v>467.71</v>
          </cell>
          <cell r="F35">
            <v>468.17770999999993</v>
          </cell>
          <cell r="G35">
            <v>468.17770999999993</v>
          </cell>
          <cell r="H35">
            <v>450</v>
          </cell>
          <cell r="I35">
            <v>234.09</v>
          </cell>
          <cell r="J35">
            <v>720</v>
          </cell>
          <cell r="K35">
            <v>682.60310117999984</v>
          </cell>
          <cell r="L35">
            <v>468.17770999999993</v>
          </cell>
          <cell r="M35">
            <v>8641.1810411799997</v>
          </cell>
          <cell r="N35">
            <v>36.929047310709528</v>
          </cell>
          <cell r="O35">
            <v>4.62</v>
          </cell>
          <cell r="P35">
            <v>851230012</v>
          </cell>
          <cell r="Q35" t="str">
            <v>EP</v>
          </cell>
          <cell r="R35">
            <v>1</v>
          </cell>
        </row>
        <row r="36">
          <cell r="A36">
            <v>18</v>
          </cell>
          <cell r="B36" t="str">
            <v>EOD2;</v>
          </cell>
          <cell r="D36" t="str">
            <v>Hojalatero</v>
          </cell>
          <cell r="E36">
            <v>467.71</v>
          </cell>
          <cell r="F36">
            <v>468.17770999999993</v>
          </cell>
          <cell r="G36">
            <v>468.17770999999993</v>
          </cell>
          <cell r="H36">
            <v>450</v>
          </cell>
          <cell r="I36">
            <v>234.09</v>
          </cell>
          <cell r="J36">
            <v>720</v>
          </cell>
          <cell r="K36">
            <v>682.60310117999984</v>
          </cell>
          <cell r="L36">
            <v>468.17770999999993</v>
          </cell>
          <cell r="M36">
            <v>8641.1810411799997</v>
          </cell>
          <cell r="N36">
            <v>36.929047310709528</v>
          </cell>
          <cell r="O36">
            <v>4.62</v>
          </cell>
          <cell r="P36">
            <v>851230012</v>
          </cell>
          <cell r="Q36" t="str">
            <v>EP</v>
          </cell>
          <cell r="R36">
            <v>1</v>
          </cell>
        </row>
        <row r="37">
          <cell r="A37">
            <v>19</v>
          </cell>
          <cell r="B37" t="str">
            <v>EOD2;</v>
          </cell>
          <cell r="D37" t="str">
            <v>Técnico liniero eléctrico</v>
          </cell>
          <cell r="E37">
            <v>467.71</v>
          </cell>
          <cell r="F37">
            <v>468.17770999999993</v>
          </cell>
          <cell r="G37">
            <v>468.17770999999993</v>
          </cell>
          <cell r="H37">
            <v>450</v>
          </cell>
          <cell r="I37">
            <v>234.09</v>
          </cell>
          <cell r="J37">
            <v>720</v>
          </cell>
          <cell r="K37">
            <v>682.60310117999984</v>
          </cell>
          <cell r="L37">
            <v>468.17770999999993</v>
          </cell>
          <cell r="M37">
            <v>8641.1810411799997</v>
          </cell>
          <cell r="N37">
            <v>36.929047310709528</v>
          </cell>
          <cell r="O37">
            <v>4.62</v>
          </cell>
          <cell r="P37">
            <v>851230012</v>
          </cell>
          <cell r="Q37" t="str">
            <v>EP</v>
          </cell>
          <cell r="R37">
            <v>1</v>
          </cell>
        </row>
        <row r="38">
          <cell r="A38">
            <v>20</v>
          </cell>
          <cell r="B38" t="str">
            <v>EOD2;</v>
          </cell>
          <cell r="D38" t="str">
            <v>Técnico en montaje de subestaciones</v>
          </cell>
          <cell r="E38">
            <v>467.71</v>
          </cell>
          <cell r="F38">
            <v>468.17770999999993</v>
          </cell>
          <cell r="G38">
            <v>468.17770999999993</v>
          </cell>
          <cell r="H38">
            <v>450</v>
          </cell>
          <cell r="I38">
            <v>234.09</v>
          </cell>
          <cell r="J38">
            <v>720</v>
          </cell>
          <cell r="K38">
            <v>682.60310117999984</v>
          </cell>
          <cell r="L38">
            <v>468.17770999999993</v>
          </cell>
          <cell r="M38">
            <v>8641.1810411799997</v>
          </cell>
          <cell r="N38">
            <v>36.929047310709528</v>
          </cell>
          <cell r="O38">
            <v>4.62</v>
          </cell>
          <cell r="P38">
            <v>851230012</v>
          </cell>
          <cell r="Q38" t="str">
            <v>EP</v>
          </cell>
          <cell r="R38">
            <v>1</v>
          </cell>
        </row>
        <row r="39">
          <cell r="A39">
            <v>21</v>
          </cell>
          <cell r="B39" t="str">
            <v>EOD2;</v>
          </cell>
          <cell r="D39" t="str">
            <v>Técnico electromecánico de construcción</v>
          </cell>
          <cell r="E39">
            <v>467.71</v>
          </cell>
          <cell r="F39">
            <v>468.17770999999993</v>
          </cell>
          <cell r="G39">
            <v>468.17770999999993</v>
          </cell>
          <cell r="H39">
            <v>450</v>
          </cell>
          <cell r="I39">
            <v>234.09</v>
          </cell>
          <cell r="J39">
            <v>720</v>
          </cell>
          <cell r="K39">
            <v>682.60310117999984</v>
          </cell>
          <cell r="L39">
            <v>468.17770999999993</v>
          </cell>
          <cell r="M39">
            <v>8641.1810411799997</v>
          </cell>
          <cell r="N39">
            <v>36.929047310709528</v>
          </cell>
          <cell r="O39">
            <v>4.62</v>
          </cell>
          <cell r="P39">
            <v>851230012</v>
          </cell>
          <cell r="Q39" t="str">
            <v>EP</v>
          </cell>
          <cell r="R39">
            <v>1</v>
          </cell>
        </row>
        <row r="40">
          <cell r="A40">
            <v>22</v>
          </cell>
          <cell r="B40" t="str">
            <v>EOD2;</v>
          </cell>
          <cell r="D40" t="str">
            <v xml:space="preserve">Obrero especializado en la elaboración de prefabricados de hormigón </v>
          </cell>
          <cell r="E40">
            <v>467.71</v>
          </cell>
          <cell r="F40">
            <v>468.17770999999993</v>
          </cell>
          <cell r="G40">
            <v>468.17770999999993</v>
          </cell>
          <cell r="H40">
            <v>450</v>
          </cell>
          <cell r="I40">
            <v>234.09</v>
          </cell>
          <cell r="J40">
            <v>720</v>
          </cell>
          <cell r="K40">
            <v>682.60310117999984</v>
          </cell>
          <cell r="L40">
            <v>468.17770999999993</v>
          </cell>
          <cell r="M40">
            <v>8641.1810411799997</v>
          </cell>
          <cell r="N40">
            <v>36.929047310709528</v>
          </cell>
          <cell r="O40">
            <v>4.62</v>
          </cell>
          <cell r="P40">
            <v>851230012</v>
          </cell>
          <cell r="Q40" t="str">
            <v>EP</v>
          </cell>
          <cell r="R40">
            <v>1</v>
          </cell>
        </row>
        <row r="41">
          <cell r="A41">
            <v>23</v>
          </cell>
          <cell r="B41" t="str">
            <v>EOD2;</v>
          </cell>
          <cell r="D41" t="str">
            <v>Parqueteros y colocadores de pisos</v>
          </cell>
          <cell r="E41">
            <v>467.71</v>
          </cell>
          <cell r="F41">
            <v>468.17770999999993</v>
          </cell>
          <cell r="G41">
            <v>468.17770999999993</v>
          </cell>
          <cell r="H41">
            <v>450</v>
          </cell>
          <cell r="I41">
            <v>234.09</v>
          </cell>
          <cell r="J41">
            <v>720</v>
          </cell>
          <cell r="K41">
            <v>682.60310117999984</v>
          </cell>
          <cell r="L41">
            <v>468.17770999999993</v>
          </cell>
          <cell r="M41">
            <v>8641.1810411799997</v>
          </cell>
          <cell r="N41">
            <v>36.929047310709528</v>
          </cell>
          <cell r="O41">
            <v>4.62</v>
          </cell>
          <cell r="P41">
            <v>851230012</v>
          </cell>
          <cell r="Q41" t="str">
            <v>EP</v>
          </cell>
          <cell r="R41">
            <v>1</v>
          </cell>
        </row>
        <row r="42">
          <cell r="D42" t="str">
            <v>ESTRUCTURA OCUPACIONAL C1</v>
          </cell>
        </row>
        <row r="43">
          <cell r="A43">
            <v>24</v>
          </cell>
          <cell r="B43" t="str">
            <v>EOC1;</v>
          </cell>
          <cell r="D43" t="str">
            <v>Maestro eléctrico/liniero/subestación</v>
          </cell>
          <cell r="E43">
            <v>521.45000000000005</v>
          </cell>
          <cell r="F43">
            <v>521.97145</v>
          </cell>
          <cell r="G43">
            <v>521.97145</v>
          </cell>
          <cell r="H43">
            <v>450</v>
          </cell>
          <cell r="I43">
            <v>260.99</v>
          </cell>
          <cell r="J43">
            <v>720</v>
          </cell>
          <cell r="K43">
            <v>761.03437410000004</v>
          </cell>
          <cell r="L43">
            <v>521.97145</v>
          </cell>
          <cell r="M43">
            <v>9499.6246740999995</v>
          </cell>
          <cell r="N43">
            <v>40.597701558619029</v>
          </cell>
          <cell r="O43">
            <v>5.07</v>
          </cell>
          <cell r="P43">
            <v>851230012</v>
          </cell>
          <cell r="Q43" t="str">
            <v>EP</v>
          </cell>
          <cell r="R43">
            <v>1</v>
          </cell>
        </row>
        <row r="44">
          <cell r="A44">
            <v>25</v>
          </cell>
          <cell r="B44" t="str">
            <v>EOC1;</v>
          </cell>
          <cell r="D44" t="str">
            <v>Maestro mayor en ejecución de obras civiles</v>
          </cell>
          <cell r="E44">
            <v>521.45000000000005</v>
          </cell>
          <cell r="F44">
            <v>521.97145</v>
          </cell>
          <cell r="G44">
            <v>521.97145</v>
          </cell>
          <cell r="H44">
            <v>450</v>
          </cell>
          <cell r="I44">
            <v>260.99</v>
          </cell>
          <cell r="J44">
            <v>720</v>
          </cell>
          <cell r="K44">
            <v>761.03437410000004</v>
          </cell>
          <cell r="L44">
            <v>521.97145</v>
          </cell>
          <cell r="M44">
            <v>9499.6246740999995</v>
          </cell>
          <cell r="N44">
            <v>40.597701558619029</v>
          </cell>
          <cell r="O44">
            <v>5.07</v>
          </cell>
          <cell r="P44">
            <v>851230012</v>
          </cell>
          <cell r="Q44" t="str">
            <v>EP</v>
          </cell>
          <cell r="R44">
            <v>1</v>
          </cell>
        </row>
        <row r="45">
          <cell r="A45">
            <v>25.1</v>
          </cell>
          <cell r="B45" t="str">
            <v>EOC1;</v>
          </cell>
          <cell r="D45" t="str">
            <v>Maestro soldador especializado (En Construcción Estr.Oc.C1)</v>
          </cell>
          <cell r="E45">
            <v>521.45000000000005</v>
          </cell>
          <cell r="F45">
            <v>521.97145</v>
          </cell>
          <cell r="G45">
            <v>521.97145</v>
          </cell>
          <cell r="H45">
            <v>450</v>
          </cell>
          <cell r="I45">
            <v>260.99</v>
          </cell>
          <cell r="J45">
            <v>720</v>
          </cell>
          <cell r="K45">
            <v>761.03437410000004</v>
          </cell>
          <cell r="L45">
            <v>521.97145</v>
          </cell>
          <cell r="M45">
            <v>9499.6246740999995</v>
          </cell>
          <cell r="N45">
            <v>40.597701558619029</v>
          </cell>
          <cell r="O45">
            <v>5.07</v>
          </cell>
          <cell r="P45">
            <v>851230012</v>
          </cell>
          <cell r="Q45" t="str">
            <v>EP</v>
          </cell>
          <cell r="R45">
            <v>1</v>
          </cell>
        </row>
        <row r="46">
          <cell r="A46">
            <v>26</v>
          </cell>
          <cell r="B46" t="str">
            <v>EOC1;</v>
          </cell>
          <cell r="D46" t="str">
            <v>Laboratorista (En Construcción Estr.Oc.C1)</v>
          </cell>
          <cell r="E46">
            <v>521.45000000000005</v>
          </cell>
          <cell r="F46">
            <v>521.97145</v>
          </cell>
          <cell r="G46">
            <v>521.97145</v>
          </cell>
          <cell r="H46">
            <v>450</v>
          </cell>
          <cell r="I46">
            <v>260.99</v>
          </cell>
          <cell r="J46">
            <v>720</v>
          </cell>
          <cell r="K46">
            <v>761.03437410000004</v>
          </cell>
          <cell r="L46">
            <v>521.97145</v>
          </cell>
          <cell r="M46">
            <v>9499.6246740999995</v>
          </cell>
          <cell r="N46">
            <v>40.597701558619029</v>
          </cell>
          <cell r="O46">
            <v>5.07</v>
          </cell>
          <cell r="P46">
            <v>851230012</v>
          </cell>
          <cell r="Q46" t="str">
            <v>EP</v>
          </cell>
          <cell r="R46">
            <v>1</v>
          </cell>
        </row>
        <row r="47">
          <cell r="A47">
            <v>27</v>
          </cell>
          <cell r="B47" t="str">
            <v>EOC1;</v>
          </cell>
          <cell r="D47" t="str">
            <v>Topógrafo (En Construcción Estr.Oc.C1)</v>
          </cell>
          <cell r="E47">
            <v>521.45000000000005</v>
          </cell>
          <cell r="F47">
            <v>521.97145</v>
          </cell>
          <cell r="G47">
            <v>521.97145</v>
          </cell>
          <cell r="H47">
            <v>450</v>
          </cell>
          <cell r="I47">
            <v>260.99</v>
          </cell>
          <cell r="J47">
            <v>720</v>
          </cell>
          <cell r="K47">
            <v>761.03437410000004</v>
          </cell>
          <cell r="L47">
            <v>521.97145</v>
          </cell>
          <cell r="M47">
            <v>9499.6246740999995</v>
          </cell>
          <cell r="N47">
            <v>40.597701558619029</v>
          </cell>
          <cell r="O47">
            <v>5.07</v>
          </cell>
          <cell r="P47">
            <v>851230012</v>
          </cell>
          <cell r="Q47" t="str">
            <v>EP</v>
          </cell>
          <cell r="R47">
            <v>1</v>
          </cell>
        </row>
        <row r="48">
          <cell r="D48" t="str">
            <v>ESTRUCTURA OCUPACIONAL C2</v>
          </cell>
        </row>
        <row r="49">
          <cell r="A49">
            <v>28</v>
          </cell>
          <cell r="B49" t="str">
            <v>EOC2;</v>
          </cell>
          <cell r="D49" t="str">
            <v>Operador de perforador (En Construcción)</v>
          </cell>
          <cell r="E49">
            <v>494.94</v>
          </cell>
          <cell r="F49">
            <v>495.43493999999993</v>
          </cell>
          <cell r="G49">
            <v>495.43493999999993</v>
          </cell>
          <cell r="H49">
            <v>450</v>
          </cell>
          <cell r="I49">
            <v>247.72</v>
          </cell>
          <cell r="J49">
            <v>720</v>
          </cell>
          <cell r="K49">
            <v>722.34414251999988</v>
          </cell>
          <cell r="L49">
            <v>495.43493999999993</v>
          </cell>
          <cell r="M49">
            <v>9076.1533025199988</v>
          </cell>
          <cell r="N49">
            <v>38.787949599797273</v>
          </cell>
          <cell r="O49">
            <v>4.8499999999999996</v>
          </cell>
          <cell r="P49">
            <v>851230012</v>
          </cell>
          <cell r="Q49" t="str">
            <v>EP</v>
          </cell>
          <cell r="R49">
            <v>1</v>
          </cell>
        </row>
        <row r="50">
          <cell r="A50">
            <v>29</v>
          </cell>
          <cell r="B50" t="str">
            <v>EOC2;</v>
          </cell>
          <cell r="D50" t="str">
            <v>Maestro de Obra</v>
          </cell>
          <cell r="E50">
            <v>494.94</v>
          </cell>
          <cell r="F50">
            <v>495.43493999999993</v>
          </cell>
          <cell r="G50">
            <v>495.43493999999993</v>
          </cell>
          <cell r="H50">
            <v>450</v>
          </cell>
          <cell r="I50">
            <v>247.72</v>
          </cell>
          <cell r="J50">
            <v>720</v>
          </cell>
          <cell r="K50">
            <v>722.34414251999988</v>
          </cell>
          <cell r="L50">
            <v>495.43493999999993</v>
          </cell>
          <cell r="M50">
            <v>9076.1533025199988</v>
          </cell>
          <cell r="N50">
            <v>38.787949599797273</v>
          </cell>
          <cell r="O50">
            <v>4.8499999999999996</v>
          </cell>
          <cell r="P50">
            <v>851230012</v>
          </cell>
          <cell r="Q50" t="str">
            <v>EP</v>
          </cell>
          <cell r="R50">
            <v>1</v>
          </cell>
        </row>
        <row r="51">
          <cell r="A51">
            <v>30</v>
          </cell>
          <cell r="B51" t="str">
            <v>EOC2;</v>
          </cell>
          <cell r="D51" t="str">
            <v>Perfilero (En Construcción)</v>
          </cell>
          <cell r="E51">
            <v>494.94</v>
          </cell>
          <cell r="F51">
            <v>495.43493999999993</v>
          </cell>
          <cell r="G51">
            <v>495.43493999999993</v>
          </cell>
          <cell r="H51">
            <v>450</v>
          </cell>
          <cell r="I51">
            <v>247.72</v>
          </cell>
          <cell r="J51">
            <v>720</v>
          </cell>
          <cell r="K51">
            <v>722.34414251999988</v>
          </cell>
          <cell r="L51">
            <v>495.43493999999993</v>
          </cell>
          <cell r="M51">
            <v>9076.1533025199988</v>
          </cell>
          <cell r="N51">
            <v>38.787949599797273</v>
          </cell>
          <cell r="O51">
            <v>4.8499999999999996</v>
          </cell>
          <cell r="P51">
            <v>851230012</v>
          </cell>
          <cell r="Q51" t="str">
            <v>EP</v>
          </cell>
          <cell r="R51">
            <v>1</v>
          </cell>
        </row>
        <row r="52">
          <cell r="A52">
            <v>31</v>
          </cell>
          <cell r="B52" t="str">
            <v>EOC2;</v>
          </cell>
          <cell r="D52" t="str">
            <v>Técnico albañilería</v>
          </cell>
          <cell r="E52">
            <v>494.94</v>
          </cell>
          <cell r="F52">
            <v>495.43493999999993</v>
          </cell>
          <cell r="G52">
            <v>495.43493999999993</v>
          </cell>
          <cell r="H52">
            <v>450</v>
          </cell>
          <cell r="I52">
            <v>247.72</v>
          </cell>
          <cell r="J52">
            <v>720</v>
          </cell>
          <cell r="K52">
            <v>722.34414251999988</v>
          </cell>
          <cell r="L52">
            <v>495.43493999999993</v>
          </cell>
          <cell r="M52">
            <v>9076.1533025199988</v>
          </cell>
          <cell r="N52">
            <v>38.787949599797273</v>
          </cell>
          <cell r="O52">
            <v>4.8499999999999996</v>
          </cell>
          <cell r="P52">
            <v>851230012</v>
          </cell>
          <cell r="Q52" t="str">
            <v>EP</v>
          </cell>
          <cell r="R52">
            <v>1</v>
          </cell>
        </row>
        <row r="53">
          <cell r="A53">
            <v>32</v>
          </cell>
          <cell r="B53" t="str">
            <v>EOC2;</v>
          </cell>
          <cell r="D53" t="str">
            <v>Técnico obras civiles</v>
          </cell>
          <cell r="E53">
            <v>494.94</v>
          </cell>
          <cell r="F53">
            <v>495.43493999999993</v>
          </cell>
          <cell r="G53">
            <v>495.43493999999993</v>
          </cell>
          <cell r="H53">
            <v>450</v>
          </cell>
          <cell r="I53">
            <v>247.72</v>
          </cell>
          <cell r="J53">
            <v>720</v>
          </cell>
          <cell r="K53">
            <v>722.34414251999988</v>
          </cell>
          <cell r="L53">
            <v>495.43493999999993</v>
          </cell>
          <cell r="M53">
            <v>9076.1533025199988</v>
          </cell>
          <cell r="N53">
            <v>38.787949599797273</v>
          </cell>
          <cell r="O53">
            <v>4.8499999999999996</v>
          </cell>
          <cell r="P53">
            <v>851230012</v>
          </cell>
          <cell r="Q53" t="str">
            <v>EP</v>
          </cell>
          <cell r="R53">
            <v>1</v>
          </cell>
        </row>
        <row r="54">
          <cell r="A54">
            <v>33</v>
          </cell>
          <cell r="B54" t="str">
            <v>EOC2;</v>
          </cell>
          <cell r="D54" t="str">
            <v>Dibujante (Estr.Oc.C2)</v>
          </cell>
          <cell r="E54">
            <v>494.94</v>
          </cell>
          <cell r="F54">
            <v>495.43493999999993</v>
          </cell>
          <cell r="G54">
            <v>495.43493999999993</v>
          </cell>
          <cell r="H54">
            <v>450</v>
          </cell>
          <cell r="I54">
            <v>247.72</v>
          </cell>
          <cell r="J54">
            <v>720</v>
          </cell>
          <cell r="K54">
            <v>722.34414251999988</v>
          </cell>
          <cell r="L54">
            <v>495.43493999999993</v>
          </cell>
          <cell r="M54">
            <v>9076.1533025199988</v>
          </cell>
          <cell r="N54">
            <v>38.787949599797273</v>
          </cell>
          <cell r="O54">
            <v>4.8499999999999996</v>
          </cell>
          <cell r="P54">
            <v>851230012</v>
          </cell>
          <cell r="Q54" t="str">
            <v>EP</v>
          </cell>
          <cell r="R54">
            <v>1</v>
          </cell>
        </row>
        <row r="55">
          <cell r="D55" t="str">
            <v>ESTRUCTURA OCUPACIONAL B3</v>
          </cell>
        </row>
        <row r="56">
          <cell r="A56">
            <v>34</v>
          </cell>
          <cell r="B56" t="str">
            <v>EOB3;</v>
          </cell>
          <cell r="D56" t="str">
            <v>Inspector de obra</v>
          </cell>
          <cell r="E56">
            <v>522.36</v>
          </cell>
          <cell r="F56">
            <v>522.88235999999995</v>
          </cell>
          <cell r="G56">
            <v>522.88235999999995</v>
          </cell>
          <cell r="H56">
            <v>450</v>
          </cell>
          <cell r="I56">
            <v>261.44</v>
          </cell>
          <cell r="J56">
            <v>720</v>
          </cell>
          <cell r="K56">
            <v>762.36248087999991</v>
          </cell>
          <cell r="L56">
            <v>522.88235999999995</v>
          </cell>
          <cell r="M56">
            <v>9514.1555208799982</v>
          </cell>
          <cell r="N56">
            <v>40.659800746871881</v>
          </cell>
          <cell r="O56">
            <v>5.08</v>
          </cell>
          <cell r="P56">
            <v>851230012</v>
          </cell>
          <cell r="Q56" t="str">
            <v>EP</v>
          </cell>
          <cell r="R56">
            <v>1</v>
          </cell>
        </row>
        <row r="57">
          <cell r="A57">
            <v>35</v>
          </cell>
          <cell r="B57" t="str">
            <v>EOB3;</v>
          </cell>
          <cell r="D57" t="str">
            <v>Supervisor eléctrico general</v>
          </cell>
          <cell r="E57">
            <v>522.36</v>
          </cell>
          <cell r="F57">
            <v>522.88235999999995</v>
          </cell>
          <cell r="G57">
            <v>522.88235999999995</v>
          </cell>
          <cell r="H57">
            <v>450</v>
          </cell>
          <cell r="I57">
            <v>261.44</v>
          </cell>
          <cell r="J57">
            <v>720</v>
          </cell>
          <cell r="K57">
            <v>762.36248087999991</v>
          </cell>
          <cell r="L57">
            <v>522.88235999999995</v>
          </cell>
          <cell r="M57">
            <v>9514.1555208799982</v>
          </cell>
          <cell r="N57">
            <v>40.659800746871881</v>
          </cell>
          <cell r="O57">
            <v>5.08</v>
          </cell>
          <cell r="P57">
            <v>851230012</v>
          </cell>
          <cell r="Q57" t="str">
            <v>EP</v>
          </cell>
          <cell r="R57">
            <v>1</v>
          </cell>
        </row>
        <row r="58">
          <cell r="A58" t="str">
            <v>35a</v>
          </cell>
          <cell r="B58" t="str">
            <v>EOB3;</v>
          </cell>
          <cell r="D58" t="str">
            <v>Supervisor  sanitario general</v>
          </cell>
          <cell r="E58">
            <v>522.36</v>
          </cell>
          <cell r="F58">
            <v>522.88235999999995</v>
          </cell>
          <cell r="G58">
            <v>522.88235999999995</v>
          </cell>
          <cell r="H58">
            <v>450</v>
          </cell>
          <cell r="I58">
            <v>261.44</v>
          </cell>
          <cell r="J58">
            <v>720</v>
          </cell>
          <cell r="K58">
            <v>762.36248087999991</v>
          </cell>
          <cell r="L58">
            <v>522.88235999999995</v>
          </cell>
          <cell r="M58">
            <v>9514.1555208799982</v>
          </cell>
          <cell r="N58">
            <v>40.659800746871881</v>
          </cell>
          <cell r="O58">
            <v>5.08</v>
          </cell>
          <cell r="P58">
            <v>851230012</v>
          </cell>
          <cell r="Q58" t="str">
            <v>EP</v>
          </cell>
          <cell r="R58">
            <v>1</v>
          </cell>
        </row>
        <row r="59">
          <cell r="D59" t="str">
            <v>ESTRUCTURA OCUPACIONAL B1</v>
          </cell>
        </row>
        <row r="60">
          <cell r="A60">
            <v>36</v>
          </cell>
          <cell r="B60" t="str">
            <v>EOB1;</v>
          </cell>
          <cell r="D60" t="str">
            <v>Ingeniero Eléctrico</v>
          </cell>
          <cell r="E60">
            <v>523.70000000000005</v>
          </cell>
          <cell r="F60">
            <v>524.22370000000001</v>
          </cell>
          <cell r="G60">
            <v>524.22370000000001</v>
          </cell>
          <cell r="H60">
            <v>450</v>
          </cell>
          <cell r="I60">
            <v>262.11</v>
          </cell>
          <cell r="J60">
            <v>720</v>
          </cell>
          <cell r="K60">
            <v>764.31815459999996</v>
          </cell>
          <cell r="L60">
            <v>524.22370000000001</v>
          </cell>
          <cell r="M60">
            <v>9535.5599546000012</v>
          </cell>
          <cell r="N60">
            <v>40.75127497264473</v>
          </cell>
          <cell r="O60">
            <v>5.09</v>
          </cell>
          <cell r="P60">
            <v>851230012</v>
          </cell>
          <cell r="Q60" t="str">
            <v>EP</v>
          </cell>
          <cell r="R60">
            <v>1</v>
          </cell>
        </row>
        <row r="61">
          <cell r="A61">
            <v>37</v>
          </cell>
          <cell r="B61" t="str">
            <v>EOB1;</v>
          </cell>
          <cell r="D61" t="str">
            <v>Residente de Obra</v>
          </cell>
          <cell r="E61">
            <v>523.70000000000005</v>
          </cell>
          <cell r="F61">
            <v>524.22370000000001</v>
          </cell>
          <cell r="G61">
            <v>524.22370000000001</v>
          </cell>
          <cell r="H61">
            <v>450</v>
          </cell>
          <cell r="I61">
            <v>262.11</v>
          </cell>
          <cell r="J61">
            <v>720</v>
          </cell>
          <cell r="K61">
            <v>764.31815459999996</v>
          </cell>
          <cell r="L61">
            <v>524.22370000000001</v>
          </cell>
          <cell r="M61">
            <v>9535.5599546000012</v>
          </cell>
          <cell r="N61">
            <v>40.75127497264473</v>
          </cell>
          <cell r="O61">
            <v>5.09</v>
          </cell>
          <cell r="P61">
            <v>851230012</v>
          </cell>
          <cell r="Q61" t="str">
            <v>EP</v>
          </cell>
          <cell r="R61">
            <v>1</v>
          </cell>
        </row>
        <row r="62">
          <cell r="A62">
            <v>37.1</v>
          </cell>
          <cell r="B62" t="str">
            <v>EOB1;</v>
          </cell>
          <cell r="D62" t="str">
            <v>Ingeniero Civil (Estructural, Hidraulico y Vial)</v>
          </cell>
          <cell r="E62">
            <v>523.70000000000005</v>
          </cell>
          <cell r="F62">
            <v>524.22370000000001</v>
          </cell>
          <cell r="G62">
            <v>524.22370000000001</v>
          </cell>
          <cell r="H62">
            <v>450</v>
          </cell>
          <cell r="I62">
            <v>262.11</v>
          </cell>
          <cell r="J62">
            <v>720</v>
          </cell>
          <cell r="K62">
            <v>764.31815459999996</v>
          </cell>
          <cell r="L62">
            <v>524.22370000000001</v>
          </cell>
          <cell r="M62">
            <v>9535.5599546000012</v>
          </cell>
          <cell r="N62">
            <v>40.75127497264473</v>
          </cell>
          <cell r="O62">
            <v>5.09</v>
          </cell>
          <cell r="P62">
            <v>851230012</v>
          </cell>
          <cell r="Q62" t="str">
            <v>EP</v>
          </cell>
          <cell r="R62">
            <v>1</v>
          </cell>
        </row>
        <row r="63">
          <cell r="D63" t="str">
            <v>OPERADORES Y MECANICOS DE EQUIPO PESADO Y CAMINERO DE EXCAVACION. CONSTRUCCION. INDUSTRIA Y OTRAS SIMILARES</v>
          </cell>
        </row>
        <row r="64">
          <cell r="D64" t="str">
            <v>ESTRUCTURA OCUPACIONAL C1 (GRUPO I)</v>
          </cell>
        </row>
        <row r="65">
          <cell r="A65">
            <v>38</v>
          </cell>
          <cell r="B65" t="str">
            <v>EOC1(GI);</v>
          </cell>
          <cell r="D65" t="str">
            <v>Op. Motoniveladora</v>
          </cell>
          <cell r="E65">
            <v>521.45000000000005</v>
          </cell>
          <cell r="F65">
            <v>521.97145</v>
          </cell>
          <cell r="G65">
            <v>521.97145</v>
          </cell>
          <cell r="H65">
            <v>450</v>
          </cell>
          <cell r="I65">
            <v>260.99</v>
          </cell>
          <cell r="J65">
            <v>720</v>
          </cell>
          <cell r="K65">
            <v>761.03437410000004</v>
          </cell>
          <cell r="L65">
            <v>521.97145</v>
          </cell>
          <cell r="M65">
            <v>9499.6246740999995</v>
          </cell>
          <cell r="N65">
            <v>40.597701558619029</v>
          </cell>
          <cell r="O65">
            <v>5.07</v>
          </cell>
          <cell r="P65">
            <v>851230012</v>
          </cell>
          <cell r="Q65" t="str">
            <v>EP</v>
          </cell>
          <cell r="R65">
            <v>1</v>
          </cell>
        </row>
        <row r="66">
          <cell r="A66">
            <v>39</v>
          </cell>
          <cell r="B66" t="str">
            <v>EOC1(GI);</v>
          </cell>
          <cell r="D66" t="str">
            <v>Op. Excavadora</v>
          </cell>
          <cell r="E66">
            <v>521.45000000000005</v>
          </cell>
          <cell r="F66">
            <v>521.97145</v>
          </cell>
          <cell r="G66">
            <v>521.97145</v>
          </cell>
          <cell r="H66">
            <v>450</v>
          </cell>
          <cell r="I66">
            <v>260.99</v>
          </cell>
          <cell r="J66">
            <v>720</v>
          </cell>
          <cell r="K66">
            <v>761.03437410000004</v>
          </cell>
          <cell r="L66">
            <v>521.97145</v>
          </cell>
          <cell r="M66">
            <v>9499.6246740999995</v>
          </cell>
          <cell r="N66">
            <v>40.597701558619029</v>
          </cell>
          <cell r="O66">
            <v>5.07</v>
          </cell>
          <cell r="P66">
            <v>851230012</v>
          </cell>
          <cell r="Q66" t="str">
            <v>EP</v>
          </cell>
          <cell r="R66">
            <v>1</v>
          </cell>
        </row>
        <row r="67">
          <cell r="A67">
            <v>40</v>
          </cell>
          <cell r="B67" t="str">
            <v>EOC1(GI);</v>
          </cell>
          <cell r="D67" t="str">
            <v>Op. Grúa puente de elevación</v>
          </cell>
          <cell r="E67">
            <v>521.45000000000005</v>
          </cell>
          <cell r="F67">
            <v>521.97145</v>
          </cell>
          <cell r="G67">
            <v>521.97145</v>
          </cell>
          <cell r="H67">
            <v>450</v>
          </cell>
          <cell r="I67">
            <v>260.99</v>
          </cell>
          <cell r="J67">
            <v>720</v>
          </cell>
          <cell r="K67">
            <v>761.03437410000004</v>
          </cell>
          <cell r="L67">
            <v>521.97145</v>
          </cell>
          <cell r="M67">
            <v>9499.6246740999995</v>
          </cell>
          <cell r="N67">
            <v>40.597701558619029</v>
          </cell>
          <cell r="O67">
            <v>5.07</v>
          </cell>
          <cell r="P67">
            <v>851230012</v>
          </cell>
          <cell r="Q67" t="str">
            <v>EP</v>
          </cell>
          <cell r="R67">
            <v>1</v>
          </cell>
        </row>
        <row r="68">
          <cell r="A68">
            <v>41</v>
          </cell>
          <cell r="B68" t="str">
            <v>EOC1(GI);</v>
          </cell>
          <cell r="D68" t="str">
            <v>Op. Pala de castillo</v>
          </cell>
          <cell r="E68">
            <v>521.45000000000005</v>
          </cell>
          <cell r="F68">
            <v>521.97145</v>
          </cell>
          <cell r="G68">
            <v>521.97145</v>
          </cell>
          <cell r="H68">
            <v>450</v>
          </cell>
          <cell r="I68">
            <v>260.99</v>
          </cell>
          <cell r="J68">
            <v>720</v>
          </cell>
          <cell r="K68">
            <v>761.03437410000004</v>
          </cell>
          <cell r="L68">
            <v>521.97145</v>
          </cell>
          <cell r="M68">
            <v>9499.6246740999995</v>
          </cell>
          <cell r="N68">
            <v>40.597701558619029</v>
          </cell>
          <cell r="O68">
            <v>5.07</v>
          </cell>
          <cell r="P68">
            <v>851230012</v>
          </cell>
          <cell r="Q68" t="str">
            <v>EP</v>
          </cell>
          <cell r="R68">
            <v>1</v>
          </cell>
        </row>
        <row r="69">
          <cell r="A69">
            <v>42</v>
          </cell>
          <cell r="B69" t="str">
            <v>EOC1(GI);</v>
          </cell>
          <cell r="D69" t="str">
            <v>Op. Grúa estacionaria</v>
          </cell>
          <cell r="E69">
            <v>521.45000000000005</v>
          </cell>
          <cell r="F69">
            <v>521.97145</v>
          </cell>
          <cell r="G69">
            <v>521.97145</v>
          </cell>
          <cell r="H69">
            <v>450</v>
          </cell>
          <cell r="I69">
            <v>260.99</v>
          </cell>
          <cell r="J69">
            <v>720</v>
          </cell>
          <cell r="K69">
            <v>761.03437410000004</v>
          </cell>
          <cell r="L69">
            <v>521.97145</v>
          </cell>
          <cell r="M69">
            <v>9499.6246740999995</v>
          </cell>
          <cell r="N69">
            <v>40.597701558619029</v>
          </cell>
          <cell r="O69">
            <v>5.07</v>
          </cell>
          <cell r="P69">
            <v>851230012</v>
          </cell>
          <cell r="Q69" t="str">
            <v>EP</v>
          </cell>
          <cell r="R69">
            <v>1</v>
          </cell>
        </row>
        <row r="70">
          <cell r="A70">
            <v>43</v>
          </cell>
          <cell r="B70" t="str">
            <v>EOC1(GI);</v>
          </cell>
          <cell r="D70" t="str">
            <v>Op. Draga/Dragline</v>
          </cell>
          <cell r="E70">
            <v>521.45000000000005</v>
          </cell>
          <cell r="F70">
            <v>521.97145</v>
          </cell>
          <cell r="G70">
            <v>521.97145</v>
          </cell>
          <cell r="H70">
            <v>450</v>
          </cell>
          <cell r="I70">
            <v>260.99</v>
          </cell>
          <cell r="J70">
            <v>720</v>
          </cell>
          <cell r="K70">
            <v>761.03437410000004</v>
          </cell>
          <cell r="L70">
            <v>521.97145</v>
          </cell>
          <cell r="M70">
            <v>9499.6246740999995</v>
          </cell>
          <cell r="N70">
            <v>40.597701558619029</v>
          </cell>
          <cell r="O70">
            <v>5.07</v>
          </cell>
          <cell r="P70">
            <v>851230012</v>
          </cell>
          <cell r="Q70" t="str">
            <v>EP</v>
          </cell>
          <cell r="R70">
            <v>1</v>
          </cell>
        </row>
        <row r="71">
          <cell r="A71">
            <v>44</v>
          </cell>
          <cell r="B71" t="str">
            <v>EOC1(GI);</v>
          </cell>
          <cell r="D71" t="str">
            <v>Op. Tractor carriles o ruedas (bulldozer,topador, roturador, malacate, trailla)</v>
          </cell>
          <cell r="E71">
            <v>521.45000000000005</v>
          </cell>
          <cell r="F71">
            <v>521.97145</v>
          </cell>
          <cell r="G71">
            <v>521.97145</v>
          </cell>
          <cell r="H71">
            <v>450</v>
          </cell>
          <cell r="I71">
            <v>260.99</v>
          </cell>
          <cell r="J71">
            <v>720</v>
          </cell>
          <cell r="K71">
            <v>761.03437410000004</v>
          </cell>
          <cell r="L71">
            <v>521.97145</v>
          </cell>
          <cell r="M71">
            <v>9499.6246740999995</v>
          </cell>
          <cell r="N71">
            <v>40.597701558619029</v>
          </cell>
          <cell r="O71">
            <v>5.07</v>
          </cell>
          <cell r="P71">
            <v>851230012</v>
          </cell>
          <cell r="Q71" t="str">
            <v>EP</v>
          </cell>
          <cell r="R71">
            <v>1</v>
          </cell>
        </row>
        <row r="72">
          <cell r="A72">
            <v>45</v>
          </cell>
          <cell r="B72" t="str">
            <v>EOC1(GI);</v>
          </cell>
          <cell r="D72" t="str">
            <v>Op. Tractor tiende tubos (side bone)</v>
          </cell>
          <cell r="E72">
            <v>521.45000000000005</v>
          </cell>
          <cell r="F72">
            <v>521.97145</v>
          </cell>
          <cell r="G72">
            <v>521.97145</v>
          </cell>
          <cell r="H72">
            <v>450</v>
          </cell>
          <cell r="I72">
            <v>260.99</v>
          </cell>
          <cell r="J72">
            <v>720</v>
          </cell>
          <cell r="K72">
            <v>761.03437410000004</v>
          </cell>
          <cell r="L72">
            <v>521.97145</v>
          </cell>
          <cell r="M72">
            <v>9499.6246740999995</v>
          </cell>
          <cell r="N72">
            <v>40.597701558619029</v>
          </cell>
          <cell r="O72">
            <v>5.07</v>
          </cell>
          <cell r="P72">
            <v>851230012</v>
          </cell>
          <cell r="Q72" t="str">
            <v>EP</v>
          </cell>
          <cell r="R72">
            <v>1</v>
          </cell>
        </row>
        <row r="73">
          <cell r="A73">
            <v>46</v>
          </cell>
          <cell r="B73" t="str">
            <v>EOC1(GI);</v>
          </cell>
          <cell r="D73" t="str">
            <v>Op. Mototrailla</v>
          </cell>
          <cell r="E73">
            <v>521.45000000000005</v>
          </cell>
          <cell r="F73">
            <v>521.97145</v>
          </cell>
          <cell r="G73">
            <v>521.97145</v>
          </cell>
          <cell r="H73">
            <v>450</v>
          </cell>
          <cell r="I73">
            <v>260.99</v>
          </cell>
          <cell r="J73">
            <v>720</v>
          </cell>
          <cell r="K73">
            <v>761.03437410000004</v>
          </cell>
          <cell r="L73">
            <v>521.97145</v>
          </cell>
          <cell r="M73">
            <v>9499.6246740999995</v>
          </cell>
          <cell r="N73">
            <v>40.597701558619029</v>
          </cell>
          <cell r="O73">
            <v>5.07</v>
          </cell>
          <cell r="P73">
            <v>851230012</v>
          </cell>
          <cell r="Q73" t="str">
            <v>EP</v>
          </cell>
          <cell r="R73">
            <v>1</v>
          </cell>
        </row>
        <row r="74">
          <cell r="A74">
            <v>47</v>
          </cell>
          <cell r="B74" t="str">
            <v>EOC1(GI);</v>
          </cell>
          <cell r="D74" t="str">
            <v>Op. Cargadora frontal (Payloader sobre ruedas u orugas)</v>
          </cell>
          <cell r="E74">
            <v>521.45000000000005</v>
          </cell>
          <cell r="F74">
            <v>521.97145</v>
          </cell>
          <cell r="G74">
            <v>521.97145</v>
          </cell>
          <cell r="H74">
            <v>450</v>
          </cell>
          <cell r="I74">
            <v>260.99</v>
          </cell>
          <cell r="J74">
            <v>720</v>
          </cell>
          <cell r="K74">
            <v>761.03437410000004</v>
          </cell>
          <cell r="L74">
            <v>521.97145</v>
          </cell>
          <cell r="M74">
            <v>9499.6246740999995</v>
          </cell>
          <cell r="N74">
            <v>40.597701558619029</v>
          </cell>
          <cell r="O74">
            <v>5.07</v>
          </cell>
          <cell r="P74">
            <v>851230012</v>
          </cell>
          <cell r="Q74" t="str">
            <v>EP</v>
          </cell>
          <cell r="R74">
            <v>1</v>
          </cell>
        </row>
        <row r="75">
          <cell r="A75">
            <v>48</v>
          </cell>
          <cell r="B75" t="str">
            <v>EOC1(GI);</v>
          </cell>
          <cell r="D75" t="str">
            <v>Op. Retroexcavadora</v>
          </cell>
          <cell r="E75">
            <v>521.45000000000005</v>
          </cell>
          <cell r="F75">
            <v>521.97145</v>
          </cell>
          <cell r="G75">
            <v>521.97145</v>
          </cell>
          <cell r="H75">
            <v>450</v>
          </cell>
          <cell r="I75">
            <v>260.99</v>
          </cell>
          <cell r="J75">
            <v>720</v>
          </cell>
          <cell r="K75">
            <v>761.03437410000004</v>
          </cell>
          <cell r="L75">
            <v>521.97145</v>
          </cell>
          <cell r="M75">
            <v>9499.6246740999995</v>
          </cell>
          <cell r="N75">
            <v>40.597701558619029</v>
          </cell>
          <cell r="O75">
            <v>5.07</v>
          </cell>
          <cell r="P75">
            <v>851230012</v>
          </cell>
          <cell r="Q75" t="str">
            <v>EP</v>
          </cell>
          <cell r="R75">
            <v>1</v>
          </cell>
        </row>
        <row r="76">
          <cell r="A76">
            <v>49</v>
          </cell>
          <cell r="B76" t="str">
            <v>EOC1(GI);</v>
          </cell>
          <cell r="D76" t="str">
            <v>Op. Auto-tren cama baja (trayler)</v>
          </cell>
          <cell r="E76">
            <v>521.45000000000005</v>
          </cell>
          <cell r="F76">
            <v>521.97145</v>
          </cell>
          <cell r="G76">
            <v>521.97145</v>
          </cell>
          <cell r="H76">
            <v>450</v>
          </cell>
          <cell r="I76">
            <v>260.99</v>
          </cell>
          <cell r="J76">
            <v>720</v>
          </cell>
          <cell r="K76">
            <v>761.03437410000004</v>
          </cell>
          <cell r="L76">
            <v>521.97145</v>
          </cell>
          <cell r="M76">
            <v>9499.6246740999995</v>
          </cell>
          <cell r="N76">
            <v>40.597701558619029</v>
          </cell>
          <cell r="O76">
            <v>5.07</v>
          </cell>
          <cell r="P76">
            <v>851230012</v>
          </cell>
          <cell r="Q76" t="str">
            <v>EP</v>
          </cell>
          <cell r="R76">
            <v>1</v>
          </cell>
        </row>
        <row r="77">
          <cell r="A77">
            <v>50</v>
          </cell>
          <cell r="B77" t="str">
            <v>EOC1(GI);</v>
          </cell>
          <cell r="D77" t="str">
            <v>Op. Fresadora de pavimento asfáltico/ Rotomil</v>
          </cell>
          <cell r="E77">
            <v>521.45000000000005</v>
          </cell>
          <cell r="F77">
            <v>521.97145</v>
          </cell>
          <cell r="G77">
            <v>521.97145</v>
          </cell>
          <cell r="H77">
            <v>450</v>
          </cell>
          <cell r="I77">
            <v>260.99</v>
          </cell>
          <cell r="J77">
            <v>720</v>
          </cell>
          <cell r="K77">
            <v>761.03437410000004</v>
          </cell>
          <cell r="L77">
            <v>521.97145</v>
          </cell>
          <cell r="M77">
            <v>9499.6246740999995</v>
          </cell>
          <cell r="N77">
            <v>40.597701558619029</v>
          </cell>
          <cell r="O77">
            <v>5.07</v>
          </cell>
          <cell r="P77">
            <v>851230012</v>
          </cell>
          <cell r="Q77" t="str">
            <v>EP</v>
          </cell>
          <cell r="R77">
            <v>1</v>
          </cell>
        </row>
        <row r="78">
          <cell r="A78">
            <v>51</v>
          </cell>
          <cell r="B78" t="str">
            <v>EOC1(GI);</v>
          </cell>
          <cell r="D78" t="str">
            <v>Op. Recicladora de pavimento asfáltico Rotomil</v>
          </cell>
          <cell r="E78">
            <v>521.45000000000005</v>
          </cell>
          <cell r="F78">
            <v>521.97145</v>
          </cell>
          <cell r="G78">
            <v>521.97145</v>
          </cell>
          <cell r="H78">
            <v>450</v>
          </cell>
          <cell r="I78">
            <v>260.99</v>
          </cell>
          <cell r="J78">
            <v>720</v>
          </cell>
          <cell r="K78">
            <v>761.03437410000004</v>
          </cell>
          <cell r="L78">
            <v>521.97145</v>
          </cell>
          <cell r="M78">
            <v>9499.6246740999995</v>
          </cell>
          <cell r="N78">
            <v>40.597701558619029</v>
          </cell>
          <cell r="O78">
            <v>5.07</v>
          </cell>
          <cell r="P78">
            <v>851230012</v>
          </cell>
          <cell r="Q78" t="str">
            <v>EP</v>
          </cell>
          <cell r="R78">
            <v>1</v>
          </cell>
        </row>
        <row r="79">
          <cell r="A79">
            <v>52</v>
          </cell>
          <cell r="B79" t="str">
            <v>EOC1(GI);</v>
          </cell>
          <cell r="D79" t="str">
            <v>Op. Planta de emulsión asfáltica</v>
          </cell>
          <cell r="E79">
            <v>521.45000000000005</v>
          </cell>
          <cell r="F79">
            <v>521.97145</v>
          </cell>
          <cell r="G79">
            <v>521.97145</v>
          </cell>
          <cell r="H79">
            <v>450</v>
          </cell>
          <cell r="I79">
            <v>260.99</v>
          </cell>
          <cell r="J79">
            <v>720</v>
          </cell>
          <cell r="K79">
            <v>761.03437410000004</v>
          </cell>
          <cell r="L79">
            <v>521.97145</v>
          </cell>
          <cell r="M79">
            <v>9499.6246740999995</v>
          </cell>
          <cell r="N79">
            <v>40.597701558619029</v>
          </cell>
          <cell r="O79">
            <v>5.07</v>
          </cell>
          <cell r="P79">
            <v>851230012</v>
          </cell>
          <cell r="Q79" t="str">
            <v>EP</v>
          </cell>
          <cell r="R79">
            <v>1</v>
          </cell>
        </row>
        <row r="80">
          <cell r="A80">
            <v>53</v>
          </cell>
          <cell r="B80" t="str">
            <v>EOC1(GI);</v>
          </cell>
          <cell r="D80" t="str">
            <v>Op. Máquina para sellos asfálticos</v>
          </cell>
          <cell r="E80">
            <v>521.45000000000005</v>
          </cell>
          <cell r="F80">
            <v>521.97145</v>
          </cell>
          <cell r="G80">
            <v>521.97145</v>
          </cell>
          <cell r="H80">
            <v>450</v>
          </cell>
          <cell r="I80">
            <v>260.99</v>
          </cell>
          <cell r="J80">
            <v>720</v>
          </cell>
          <cell r="K80">
            <v>761.03437410000004</v>
          </cell>
          <cell r="L80">
            <v>521.97145</v>
          </cell>
          <cell r="M80">
            <v>9499.6246740999995</v>
          </cell>
          <cell r="N80">
            <v>40.597701558619029</v>
          </cell>
          <cell r="O80">
            <v>5.07</v>
          </cell>
          <cell r="P80">
            <v>851230012</v>
          </cell>
          <cell r="Q80" t="str">
            <v>EP</v>
          </cell>
          <cell r="R80">
            <v>1</v>
          </cell>
        </row>
        <row r="81">
          <cell r="A81">
            <v>54</v>
          </cell>
          <cell r="B81" t="str">
            <v>EOC1(GI);</v>
          </cell>
          <cell r="D81" t="str">
            <v>Op. Squider</v>
          </cell>
          <cell r="E81">
            <v>521.45000000000005</v>
          </cell>
          <cell r="F81">
            <v>521.97145</v>
          </cell>
          <cell r="G81">
            <v>521.97145</v>
          </cell>
          <cell r="H81">
            <v>450</v>
          </cell>
          <cell r="I81">
            <v>260.99</v>
          </cell>
          <cell r="J81">
            <v>720</v>
          </cell>
          <cell r="K81">
            <v>761.03437410000004</v>
          </cell>
          <cell r="L81">
            <v>521.97145</v>
          </cell>
          <cell r="M81">
            <v>9499.6246740999995</v>
          </cell>
          <cell r="N81">
            <v>40.597701558619029</v>
          </cell>
          <cell r="O81">
            <v>5.07</v>
          </cell>
          <cell r="P81">
            <v>851230012</v>
          </cell>
          <cell r="Q81" t="str">
            <v>EP</v>
          </cell>
          <cell r="R81">
            <v>1</v>
          </cell>
        </row>
        <row r="82">
          <cell r="A82">
            <v>55</v>
          </cell>
          <cell r="B82" t="str">
            <v>EOC1(GI);</v>
          </cell>
          <cell r="D82" t="str">
            <v>Op. Camión articulado con volteo en Construcción</v>
          </cell>
          <cell r="E82">
            <v>521.45000000000005</v>
          </cell>
          <cell r="F82">
            <v>521.97145</v>
          </cell>
          <cell r="G82">
            <v>521.97145</v>
          </cell>
          <cell r="H82">
            <v>450</v>
          </cell>
          <cell r="I82">
            <v>260.99</v>
          </cell>
          <cell r="J82">
            <v>720</v>
          </cell>
          <cell r="K82">
            <v>761.03437410000004</v>
          </cell>
          <cell r="L82">
            <v>521.97145</v>
          </cell>
          <cell r="M82">
            <v>9499.6246740999995</v>
          </cell>
          <cell r="N82">
            <v>40.597701558619029</v>
          </cell>
          <cell r="O82">
            <v>5.07</v>
          </cell>
          <cell r="P82">
            <v>851230012</v>
          </cell>
          <cell r="Q82" t="str">
            <v>EP</v>
          </cell>
          <cell r="R82">
            <v>1</v>
          </cell>
        </row>
        <row r="83">
          <cell r="A83">
            <v>56</v>
          </cell>
          <cell r="B83" t="str">
            <v>EOC1(GI);</v>
          </cell>
          <cell r="D83" t="str">
            <v>Op. Camión mezclador para micropavimentos</v>
          </cell>
          <cell r="E83">
            <v>521.45000000000005</v>
          </cell>
          <cell r="F83">
            <v>521.97145</v>
          </cell>
          <cell r="G83">
            <v>521.97145</v>
          </cell>
          <cell r="H83">
            <v>450</v>
          </cell>
          <cell r="I83">
            <v>260.99</v>
          </cell>
          <cell r="J83">
            <v>720</v>
          </cell>
          <cell r="K83">
            <v>761.03437410000004</v>
          </cell>
          <cell r="L83">
            <v>521.97145</v>
          </cell>
          <cell r="M83">
            <v>9499.6246740999995</v>
          </cell>
          <cell r="N83">
            <v>40.597701558619029</v>
          </cell>
          <cell r="O83">
            <v>5.07</v>
          </cell>
          <cell r="P83">
            <v>851230012</v>
          </cell>
          <cell r="Q83" t="str">
            <v>EP</v>
          </cell>
          <cell r="R83">
            <v>1</v>
          </cell>
        </row>
        <row r="84">
          <cell r="A84">
            <v>57</v>
          </cell>
          <cell r="B84" t="str">
            <v>EOC1(GI);</v>
          </cell>
          <cell r="D84" t="str">
            <v>Op. Camión cisterna para cemento y asfalto (Adicional) al traslado debe conectar los equipos para enbarque y desembarque, monitorear equoi de presión</v>
          </cell>
          <cell r="E84">
            <v>521.45000000000005</v>
          </cell>
          <cell r="F84">
            <v>521.97145</v>
          </cell>
          <cell r="G84">
            <v>521.97145</v>
          </cell>
          <cell r="H84">
            <v>450</v>
          </cell>
          <cell r="I84">
            <v>260.99</v>
          </cell>
          <cell r="J84">
            <v>720</v>
          </cell>
          <cell r="K84">
            <v>761.03437410000004</v>
          </cell>
          <cell r="L84">
            <v>521.97145</v>
          </cell>
          <cell r="M84">
            <v>9499.6246740999995</v>
          </cell>
          <cell r="N84">
            <v>40.597701558619029</v>
          </cell>
          <cell r="O84">
            <v>5.07</v>
          </cell>
          <cell r="P84">
            <v>851230012</v>
          </cell>
          <cell r="Q84" t="str">
            <v>EP</v>
          </cell>
          <cell r="R84">
            <v>1</v>
          </cell>
        </row>
        <row r="85">
          <cell r="A85">
            <v>58</v>
          </cell>
          <cell r="B85" t="str">
            <v>EOC1(GI);</v>
          </cell>
          <cell r="D85" t="str">
            <v>Op. Perforadora de brazos múltiples (jumbo)</v>
          </cell>
          <cell r="E85">
            <v>521.45000000000005</v>
          </cell>
          <cell r="F85">
            <v>521.97145</v>
          </cell>
          <cell r="G85">
            <v>521.97145</v>
          </cell>
          <cell r="H85">
            <v>450</v>
          </cell>
          <cell r="I85">
            <v>260.99</v>
          </cell>
          <cell r="J85">
            <v>720</v>
          </cell>
          <cell r="K85">
            <v>761.03437410000004</v>
          </cell>
          <cell r="L85">
            <v>521.97145</v>
          </cell>
          <cell r="M85">
            <v>9499.6246740999995</v>
          </cell>
          <cell r="N85">
            <v>40.597701558619029</v>
          </cell>
          <cell r="O85">
            <v>5.07</v>
          </cell>
          <cell r="P85">
            <v>851230012</v>
          </cell>
          <cell r="Q85" t="str">
            <v>EP</v>
          </cell>
          <cell r="R85">
            <v>1</v>
          </cell>
        </row>
        <row r="86">
          <cell r="A86">
            <v>59</v>
          </cell>
          <cell r="B86" t="str">
            <v>EOC1(GI);</v>
          </cell>
          <cell r="D86" t="str">
            <v>Op. Maquina tuneladora (topo)</v>
          </cell>
          <cell r="E86">
            <v>521.45000000000005</v>
          </cell>
          <cell r="F86">
            <v>521.97145</v>
          </cell>
          <cell r="G86">
            <v>521.97145</v>
          </cell>
          <cell r="H86">
            <v>450</v>
          </cell>
          <cell r="I86">
            <v>260.99</v>
          </cell>
          <cell r="J86">
            <v>720</v>
          </cell>
          <cell r="K86">
            <v>761.03437410000004</v>
          </cell>
          <cell r="L86">
            <v>521.97145</v>
          </cell>
          <cell r="M86">
            <v>9499.6246740999995</v>
          </cell>
          <cell r="N86">
            <v>40.597701558619029</v>
          </cell>
          <cell r="O86">
            <v>5.07</v>
          </cell>
          <cell r="P86">
            <v>851230012</v>
          </cell>
          <cell r="Q86" t="str">
            <v>EP</v>
          </cell>
          <cell r="R86">
            <v>1</v>
          </cell>
        </row>
        <row r="87">
          <cell r="A87">
            <v>60</v>
          </cell>
          <cell r="B87" t="str">
            <v>EOC1(GI);</v>
          </cell>
          <cell r="D87" t="str">
            <v>Operador de concretera rodante / Mixer (Sic)</v>
          </cell>
          <cell r="E87">
            <v>521.45000000000005</v>
          </cell>
          <cell r="F87">
            <v>521.97145</v>
          </cell>
          <cell r="G87">
            <v>521.97145</v>
          </cell>
          <cell r="H87">
            <v>450</v>
          </cell>
          <cell r="I87">
            <v>260.99</v>
          </cell>
          <cell r="J87">
            <v>720</v>
          </cell>
          <cell r="K87">
            <v>761.03437410000004</v>
          </cell>
          <cell r="L87">
            <v>521.97145</v>
          </cell>
          <cell r="M87">
            <v>9499.6246740999995</v>
          </cell>
          <cell r="N87">
            <v>40.597701558619029</v>
          </cell>
          <cell r="O87">
            <v>5.07</v>
          </cell>
          <cell r="P87">
            <v>851230012</v>
          </cell>
          <cell r="Q87" t="str">
            <v>EP</v>
          </cell>
          <cell r="R87">
            <v>1</v>
          </cell>
        </row>
        <row r="88">
          <cell r="A88">
            <v>61</v>
          </cell>
          <cell r="B88" t="str">
            <v>EOC1(GI);</v>
          </cell>
          <cell r="D88" t="str">
            <v>Op. Maquina extendedora de adoquín</v>
          </cell>
          <cell r="E88">
            <v>521.45000000000005</v>
          </cell>
          <cell r="F88">
            <v>521.97145</v>
          </cell>
          <cell r="G88">
            <v>521.97145</v>
          </cell>
          <cell r="H88">
            <v>450</v>
          </cell>
          <cell r="I88">
            <v>260.99</v>
          </cell>
          <cell r="J88">
            <v>720</v>
          </cell>
          <cell r="K88">
            <v>761.03437410000004</v>
          </cell>
          <cell r="L88">
            <v>521.97145</v>
          </cell>
          <cell r="M88">
            <v>9499.6246740999995</v>
          </cell>
          <cell r="N88">
            <v>40.597701558619029</v>
          </cell>
          <cell r="O88">
            <v>5.07</v>
          </cell>
          <cell r="P88">
            <v>851230012</v>
          </cell>
          <cell r="Q88" t="str">
            <v>EP</v>
          </cell>
          <cell r="R88">
            <v>1</v>
          </cell>
        </row>
        <row r="89">
          <cell r="A89">
            <v>62</v>
          </cell>
          <cell r="B89" t="str">
            <v>EOC1(GI);</v>
          </cell>
          <cell r="D89" t="str">
            <v>Op. Maquina sanjadora</v>
          </cell>
          <cell r="E89">
            <v>521.45000000000005</v>
          </cell>
          <cell r="F89">
            <v>521.97145</v>
          </cell>
          <cell r="G89">
            <v>521.97145</v>
          </cell>
          <cell r="H89">
            <v>450</v>
          </cell>
          <cell r="I89">
            <v>260.99</v>
          </cell>
          <cell r="J89">
            <v>720</v>
          </cell>
          <cell r="K89">
            <v>761.03437410000004</v>
          </cell>
          <cell r="L89">
            <v>521.97145</v>
          </cell>
          <cell r="M89">
            <v>9499.6246740999995</v>
          </cell>
          <cell r="N89">
            <v>40.597701558619029</v>
          </cell>
          <cell r="O89">
            <v>5.07</v>
          </cell>
          <cell r="P89">
            <v>851230012</v>
          </cell>
          <cell r="Q89" t="str">
            <v>EP</v>
          </cell>
          <cell r="R89">
            <v>1</v>
          </cell>
        </row>
        <row r="90">
          <cell r="D90" t="str">
            <v>ESTRUCTURA OCUPACIONAL C2 (GRUPO II)</v>
          </cell>
        </row>
        <row r="91">
          <cell r="A91">
            <v>63</v>
          </cell>
          <cell r="B91" t="str">
            <v>EOC2(GII);</v>
          </cell>
          <cell r="D91" t="str">
            <v>Op.  Responsable de la planta hormigonera</v>
          </cell>
          <cell r="E91">
            <v>494.94</v>
          </cell>
          <cell r="F91">
            <v>495.43493999999993</v>
          </cell>
          <cell r="G91">
            <v>495.43493999999993</v>
          </cell>
          <cell r="H91">
            <v>450</v>
          </cell>
          <cell r="I91">
            <v>247.72</v>
          </cell>
          <cell r="J91">
            <v>720</v>
          </cell>
          <cell r="K91">
            <v>722.34414251999988</v>
          </cell>
          <cell r="L91">
            <v>495.43493999999993</v>
          </cell>
          <cell r="M91">
            <v>9076.1533025199988</v>
          </cell>
          <cell r="N91">
            <v>38.787949599797273</v>
          </cell>
          <cell r="O91">
            <v>4.8499999999999996</v>
          </cell>
          <cell r="P91">
            <v>851230012</v>
          </cell>
          <cell r="Q91" t="str">
            <v>EP</v>
          </cell>
          <cell r="R91">
            <v>1</v>
          </cell>
        </row>
        <row r="92">
          <cell r="A92">
            <v>64</v>
          </cell>
          <cell r="B92" t="str">
            <v>EOC2(GII);</v>
          </cell>
          <cell r="D92" t="str">
            <v>Op. Responsable de la planta trituradora</v>
          </cell>
          <cell r="E92">
            <v>494.94</v>
          </cell>
          <cell r="F92">
            <v>495.43493999999993</v>
          </cell>
          <cell r="G92">
            <v>495.43493999999993</v>
          </cell>
          <cell r="H92">
            <v>450</v>
          </cell>
          <cell r="I92">
            <v>247.72</v>
          </cell>
          <cell r="J92">
            <v>720</v>
          </cell>
          <cell r="K92">
            <v>722.34414251999988</v>
          </cell>
          <cell r="L92">
            <v>495.43493999999993</v>
          </cell>
          <cell r="M92">
            <v>9076.1533025199988</v>
          </cell>
          <cell r="N92">
            <v>38.787949599797273</v>
          </cell>
          <cell r="O92">
            <v>4.8499999999999996</v>
          </cell>
          <cell r="P92">
            <v>851230012</v>
          </cell>
          <cell r="Q92" t="str">
            <v>EP</v>
          </cell>
          <cell r="R92">
            <v>1</v>
          </cell>
        </row>
        <row r="93">
          <cell r="A93">
            <v>65</v>
          </cell>
          <cell r="B93" t="str">
            <v>EOC2(GII);</v>
          </cell>
          <cell r="D93" t="str">
            <v>Op. Responsable de la planta asfáltica</v>
          </cell>
          <cell r="E93">
            <v>494.94</v>
          </cell>
          <cell r="F93">
            <v>495.43493999999993</v>
          </cell>
          <cell r="G93">
            <v>495.43493999999993</v>
          </cell>
          <cell r="H93">
            <v>450</v>
          </cell>
          <cell r="I93">
            <v>247.72</v>
          </cell>
          <cell r="J93">
            <v>720</v>
          </cell>
          <cell r="K93">
            <v>722.34414251999988</v>
          </cell>
          <cell r="L93">
            <v>495.43493999999993</v>
          </cell>
          <cell r="M93">
            <v>9076.1533025199988</v>
          </cell>
          <cell r="N93">
            <v>38.787949599797273</v>
          </cell>
          <cell r="O93">
            <v>4.8499999999999996</v>
          </cell>
          <cell r="P93">
            <v>851230012</v>
          </cell>
          <cell r="Q93" t="str">
            <v>EP</v>
          </cell>
          <cell r="R93">
            <v>1</v>
          </cell>
        </row>
        <row r="94">
          <cell r="A94">
            <v>66</v>
          </cell>
          <cell r="B94" t="str">
            <v>EOC2(GII);</v>
          </cell>
          <cell r="D94" t="str">
            <v>Operador de track drill</v>
          </cell>
          <cell r="E94">
            <v>494.94</v>
          </cell>
          <cell r="F94">
            <v>495.43493999999993</v>
          </cell>
          <cell r="G94">
            <v>495.43493999999993</v>
          </cell>
          <cell r="H94">
            <v>450</v>
          </cell>
          <cell r="I94">
            <v>247.72</v>
          </cell>
          <cell r="J94">
            <v>720</v>
          </cell>
          <cell r="K94">
            <v>722.34414251999988</v>
          </cell>
          <cell r="L94">
            <v>495.43493999999993</v>
          </cell>
          <cell r="M94">
            <v>9076.1533025199988</v>
          </cell>
          <cell r="N94">
            <v>38.787949599797273</v>
          </cell>
          <cell r="O94">
            <v>4.8499999999999996</v>
          </cell>
          <cell r="P94">
            <v>851230012</v>
          </cell>
          <cell r="Q94" t="str">
            <v>EP</v>
          </cell>
          <cell r="R94">
            <v>1</v>
          </cell>
        </row>
        <row r="95">
          <cell r="A95">
            <v>67</v>
          </cell>
          <cell r="B95" t="str">
            <v>EOC2(GII);</v>
          </cell>
          <cell r="D95" t="str">
            <v>Op. Rodillo autopropulsado</v>
          </cell>
          <cell r="E95">
            <v>494.94</v>
          </cell>
          <cell r="F95">
            <v>495.43493999999993</v>
          </cell>
          <cell r="G95">
            <v>495.43493999999993</v>
          </cell>
          <cell r="H95">
            <v>450</v>
          </cell>
          <cell r="I95">
            <v>247.72</v>
          </cell>
          <cell r="J95">
            <v>720</v>
          </cell>
          <cell r="K95">
            <v>722.34414251999988</v>
          </cell>
          <cell r="L95">
            <v>495.43493999999993</v>
          </cell>
          <cell r="M95">
            <v>9076.1533025199988</v>
          </cell>
          <cell r="N95">
            <v>38.787949599797273</v>
          </cell>
          <cell r="O95">
            <v>4.8499999999999996</v>
          </cell>
          <cell r="P95">
            <v>851230012</v>
          </cell>
          <cell r="Q95" t="str">
            <v>EP</v>
          </cell>
          <cell r="R95">
            <v>1</v>
          </cell>
        </row>
        <row r="96">
          <cell r="A96">
            <v>68</v>
          </cell>
          <cell r="B96" t="str">
            <v>EOC2(GII);</v>
          </cell>
          <cell r="D96" t="str">
            <v>Op. Distribuidor de asfalto</v>
          </cell>
          <cell r="E96">
            <v>494.94</v>
          </cell>
          <cell r="F96">
            <v>495.43493999999993</v>
          </cell>
          <cell r="G96">
            <v>495.43493999999993</v>
          </cell>
          <cell r="H96">
            <v>450</v>
          </cell>
          <cell r="I96">
            <v>247.72</v>
          </cell>
          <cell r="J96">
            <v>720</v>
          </cell>
          <cell r="K96">
            <v>722.34414251999988</v>
          </cell>
          <cell r="L96">
            <v>495.43493999999993</v>
          </cell>
          <cell r="M96">
            <v>9076.1533025199988</v>
          </cell>
          <cell r="N96">
            <v>38.787949599797273</v>
          </cell>
          <cell r="O96">
            <v>4.8499999999999996</v>
          </cell>
          <cell r="P96">
            <v>851230012</v>
          </cell>
          <cell r="Q96" t="str">
            <v>EP</v>
          </cell>
          <cell r="R96">
            <v>1</v>
          </cell>
        </row>
        <row r="97">
          <cell r="A97">
            <v>69</v>
          </cell>
          <cell r="B97" t="str">
            <v>EOC2(GII);</v>
          </cell>
          <cell r="D97" t="str">
            <v>Op. Distribuidor de agregados</v>
          </cell>
          <cell r="E97">
            <v>494.94</v>
          </cell>
          <cell r="F97">
            <v>495.43493999999993</v>
          </cell>
          <cell r="G97">
            <v>495.43493999999993</v>
          </cell>
          <cell r="H97">
            <v>450</v>
          </cell>
          <cell r="I97">
            <v>247.72</v>
          </cell>
          <cell r="J97">
            <v>720</v>
          </cell>
          <cell r="K97">
            <v>722.34414251999988</v>
          </cell>
          <cell r="L97">
            <v>495.43493999999993</v>
          </cell>
          <cell r="M97">
            <v>9076.1533025199988</v>
          </cell>
          <cell r="N97">
            <v>38.787949599797273</v>
          </cell>
          <cell r="O97">
            <v>4.8499999999999996</v>
          </cell>
          <cell r="P97">
            <v>851230012</v>
          </cell>
          <cell r="Q97" t="str">
            <v>EP</v>
          </cell>
          <cell r="R97">
            <v>1</v>
          </cell>
        </row>
        <row r="98">
          <cell r="A98">
            <v>70</v>
          </cell>
          <cell r="B98" t="str">
            <v>EOC2(GII);</v>
          </cell>
          <cell r="D98" t="str">
            <v>Op. Acabadora de pavimento de Hormigón</v>
          </cell>
          <cell r="E98">
            <v>494.94</v>
          </cell>
          <cell r="F98">
            <v>495.43493999999993</v>
          </cell>
          <cell r="G98">
            <v>495.43493999999993</v>
          </cell>
          <cell r="H98">
            <v>450</v>
          </cell>
          <cell r="I98">
            <v>247.72</v>
          </cell>
          <cell r="J98">
            <v>720</v>
          </cell>
          <cell r="K98">
            <v>722.34414251999988</v>
          </cell>
          <cell r="L98">
            <v>495.43493999999993</v>
          </cell>
          <cell r="M98">
            <v>9076.1533025199988</v>
          </cell>
          <cell r="N98">
            <v>38.787949599797273</v>
          </cell>
          <cell r="O98">
            <v>4.8499999999999996</v>
          </cell>
          <cell r="P98">
            <v>851230012</v>
          </cell>
          <cell r="Q98" t="str">
            <v>EP</v>
          </cell>
          <cell r="R98">
            <v>1</v>
          </cell>
        </row>
        <row r="99">
          <cell r="A99">
            <v>71</v>
          </cell>
          <cell r="B99" t="str">
            <v>EOC2(GII);</v>
          </cell>
          <cell r="D99" t="str">
            <v>Op. Acabadora de pavimento asfáltico</v>
          </cell>
          <cell r="E99">
            <v>494.94</v>
          </cell>
          <cell r="F99">
            <v>495.43493999999993</v>
          </cell>
          <cell r="G99">
            <v>495.43493999999993</v>
          </cell>
          <cell r="H99">
            <v>450</v>
          </cell>
          <cell r="I99">
            <v>247.72</v>
          </cell>
          <cell r="J99">
            <v>720</v>
          </cell>
          <cell r="K99">
            <v>722.34414251999988</v>
          </cell>
          <cell r="L99">
            <v>495.43493999999993</v>
          </cell>
          <cell r="M99">
            <v>9076.1533025199988</v>
          </cell>
          <cell r="N99">
            <v>38.787949599797273</v>
          </cell>
          <cell r="O99">
            <v>4.8499999999999996</v>
          </cell>
          <cell r="P99">
            <v>851230012</v>
          </cell>
          <cell r="Q99" t="str">
            <v>EP</v>
          </cell>
          <cell r="R99">
            <v>1</v>
          </cell>
        </row>
        <row r="100">
          <cell r="A100">
            <v>72</v>
          </cell>
          <cell r="B100" t="str">
            <v>EOC2(GII);</v>
          </cell>
          <cell r="D100" t="str">
            <v>Op. Grada elevadora</v>
          </cell>
          <cell r="E100">
            <v>494.94</v>
          </cell>
          <cell r="F100">
            <v>495.43493999999993</v>
          </cell>
          <cell r="G100">
            <v>495.43493999999993</v>
          </cell>
          <cell r="H100">
            <v>450</v>
          </cell>
          <cell r="I100">
            <v>247.72</v>
          </cell>
          <cell r="J100">
            <v>720</v>
          </cell>
          <cell r="K100">
            <v>722.34414251999988</v>
          </cell>
          <cell r="L100">
            <v>495.43493999999993</v>
          </cell>
          <cell r="M100">
            <v>9076.1533025199988</v>
          </cell>
          <cell r="N100">
            <v>38.787949599797273</v>
          </cell>
          <cell r="O100">
            <v>4.8499999999999996</v>
          </cell>
          <cell r="P100">
            <v>851230012</v>
          </cell>
          <cell r="Q100" t="str">
            <v>EP</v>
          </cell>
          <cell r="R100">
            <v>1</v>
          </cell>
        </row>
        <row r="101">
          <cell r="A101">
            <v>73</v>
          </cell>
          <cell r="B101" t="str">
            <v>EOC2(GII);</v>
          </cell>
          <cell r="D101" t="str">
            <v>Op. Canastilla elevadora</v>
          </cell>
          <cell r="E101">
            <v>494.94</v>
          </cell>
          <cell r="F101">
            <v>495.43493999999993</v>
          </cell>
          <cell r="G101">
            <v>495.43493999999993</v>
          </cell>
          <cell r="H101">
            <v>450</v>
          </cell>
          <cell r="I101">
            <v>247.72</v>
          </cell>
          <cell r="J101">
            <v>720</v>
          </cell>
          <cell r="K101">
            <v>722.34414251999988</v>
          </cell>
          <cell r="L101">
            <v>495.43493999999993</v>
          </cell>
          <cell r="M101">
            <v>9076.1533025199988</v>
          </cell>
          <cell r="N101">
            <v>38.787949599797273</v>
          </cell>
          <cell r="O101">
            <v>4.8499999999999996</v>
          </cell>
          <cell r="P101">
            <v>851230012</v>
          </cell>
          <cell r="Q101" t="str">
            <v>EP</v>
          </cell>
          <cell r="R101">
            <v>1</v>
          </cell>
        </row>
        <row r="102">
          <cell r="A102">
            <v>74</v>
          </cell>
          <cell r="B102" t="str">
            <v>EOC2(GII);</v>
          </cell>
          <cell r="D102" t="str">
            <v>Op. Bomba impulsadora de hormigon, equipos moviles de planta, molino de amianto, planta dosificadora de hormigon, productos terminados (tanques moldeados, postes de alumbrados electricos, acabados de piezas afines.</v>
          </cell>
          <cell r="E102">
            <v>494.94</v>
          </cell>
          <cell r="F102">
            <v>495.43493999999993</v>
          </cell>
          <cell r="G102">
            <v>495.43493999999993</v>
          </cell>
          <cell r="H102">
            <v>450</v>
          </cell>
          <cell r="I102">
            <v>247.72</v>
          </cell>
          <cell r="J102">
            <v>720</v>
          </cell>
          <cell r="K102">
            <v>722.34414251999988</v>
          </cell>
          <cell r="L102">
            <v>495.43493999999993</v>
          </cell>
          <cell r="M102">
            <v>9076.1533025199988</v>
          </cell>
          <cell r="N102">
            <v>38.787949599797273</v>
          </cell>
          <cell r="O102">
            <v>4.8499999999999996</v>
          </cell>
          <cell r="P102">
            <v>851230012</v>
          </cell>
          <cell r="Q102" t="str">
            <v>EP</v>
          </cell>
          <cell r="R102">
            <v>1</v>
          </cell>
        </row>
        <row r="103">
          <cell r="A103">
            <v>75</v>
          </cell>
          <cell r="B103" t="str">
            <v>EOC2(GII);</v>
          </cell>
          <cell r="D103" t="str">
            <v>Op. Tractor de ruedas (barredora. cegadora. Rodillo, remolcado. franjadora)</v>
          </cell>
          <cell r="E103">
            <v>494.94</v>
          </cell>
          <cell r="F103">
            <v>495.43493999999993</v>
          </cell>
          <cell r="G103">
            <v>495.43493999999993</v>
          </cell>
          <cell r="H103">
            <v>450</v>
          </cell>
          <cell r="I103">
            <v>247.72</v>
          </cell>
          <cell r="J103">
            <v>720</v>
          </cell>
          <cell r="K103">
            <v>722.34414251999988</v>
          </cell>
          <cell r="L103">
            <v>495.43493999999993</v>
          </cell>
          <cell r="M103">
            <v>9076.1533025199988</v>
          </cell>
          <cell r="N103">
            <v>38.787949599797273</v>
          </cell>
          <cell r="O103">
            <v>4.8499999999999996</v>
          </cell>
          <cell r="P103">
            <v>851230012</v>
          </cell>
          <cell r="Q103" t="str">
            <v>EP</v>
          </cell>
          <cell r="R103">
            <v>1</v>
          </cell>
        </row>
        <row r="104">
          <cell r="A104">
            <v>76</v>
          </cell>
          <cell r="B104" t="str">
            <v>EOC2(GII);</v>
          </cell>
          <cell r="D104" t="str">
            <v>Op. caldero planta asfáltica</v>
          </cell>
          <cell r="E104">
            <v>494.94</v>
          </cell>
          <cell r="F104">
            <v>495.43493999999993</v>
          </cell>
          <cell r="G104">
            <v>495.43493999999993</v>
          </cell>
          <cell r="H104">
            <v>450</v>
          </cell>
          <cell r="I104">
            <v>247.72</v>
          </cell>
          <cell r="J104">
            <v>720</v>
          </cell>
          <cell r="K104">
            <v>722.34414251999988</v>
          </cell>
          <cell r="L104">
            <v>495.43493999999993</v>
          </cell>
          <cell r="M104">
            <v>9076.1533025199988</v>
          </cell>
          <cell r="N104">
            <v>38.787949599797273</v>
          </cell>
          <cell r="O104">
            <v>4.8499999999999996</v>
          </cell>
          <cell r="P104">
            <v>851230012</v>
          </cell>
          <cell r="Q104" t="str">
            <v>EP</v>
          </cell>
          <cell r="R104">
            <v>1</v>
          </cell>
        </row>
        <row r="105">
          <cell r="A105">
            <v>77</v>
          </cell>
          <cell r="B105" t="str">
            <v>EOC2(GII);</v>
          </cell>
          <cell r="D105" t="str">
            <v>Op. Barredora autopropulsada</v>
          </cell>
          <cell r="E105">
            <v>494.94</v>
          </cell>
          <cell r="F105">
            <v>495.43493999999993</v>
          </cell>
          <cell r="G105">
            <v>495.43493999999993</v>
          </cell>
          <cell r="H105">
            <v>450</v>
          </cell>
          <cell r="I105">
            <v>247.72</v>
          </cell>
          <cell r="J105">
            <v>720</v>
          </cell>
          <cell r="K105">
            <v>722.34414251999988</v>
          </cell>
          <cell r="L105">
            <v>495.43493999999993</v>
          </cell>
          <cell r="M105">
            <v>9076.1533025199988</v>
          </cell>
          <cell r="N105">
            <v>38.787949599797273</v>
          </cell>
          <cell r="O105">
            <v>4.8499999999999996</v>
          </cell>
          <cell r="P105">
            <v>851230012</v>
          </cell>
          <cell r="Q105" t="str">
            <v>EP</v>
          </cell>
          <cell r="R105">
            <v>1</v>
          </cell>
        </row>
        <row r="106">
          <cell r="A106">
            <v>78</v>
          </cell>
          <cell r="B106" t="str">
            <v>EOC2(GII);</v>
          </cell>
          <cell r="D106" t="str">
            <v>Op. Martillo punzón neumático</v>
          </cell>
          <cell r="E106">
            <v>494.94</v>
          </cell>
          <cell r="F106">
            <v>495.43493999999993</v>
          </cell>
          <cell r="G106">
            <v>495.43493999999993</v>
          </cell>
          <cell r="H106">
            <v>450</v>
          </cell>
          <cell r="I106">
            <v>247.72</v>
          </cell>
          <cell r="J106">
            <v>720</v>
          </cell>
          <cell r="K106">
            <v>722.34414251999988</v>
          </cell>
          <cell r="L106">
            <v>495.43493999999993</v>
          </cell>
          <cell r="M106">
            <v>9076.1533025199988</v>
          </cell>
          <cell r="N106">
            <v>38.787949599797273</v>
          </cell>
          <cell r="O106">
            <v>4.8499999999999996</v>
          </cell>
          <cell r="P106">
            <v>851230012</v>
          </cell>
          <cell r="Q106" t="str">
            <v>EP</v>
          </cell>
          <cell r="R106">
            <v>1</v>
          </cell>
        </row>
        <row r="107">
          <cell r="A107">
            <v>79</v>
          </cell>
          <cell r="B107" t="str">
            <v>EOC2(GII);</v>
          </cell>
          <cell r="D107" t="str">
            <v>Op. Compresor</v>
          </cell>
          <cell r="E107">
            <v>494.94</v>
          </cell>
          <cell r="F107">
            <v>495.43493999999993</v>
          </cell>
          <cell r="G107">
            <v>495.43493999999993</v>
          </cell>
          <cell r="H107">
            <v>450</v>
          </cell>
          <cell r="I107">
            <v>247.72</v>
          </cell>
          <cell r="J107">
            <v>720</v>
          </cell>
          <cell r="K107">
            <v>722.34414251999988</v>
          </cell>
          <cell r="L107">
            <v>495.43493999999993</v>
          </cell>
          <cell r="M107">
            <v>9076.1533025199988</v>
          </cell>
          <cell r="N107">
            <v>38.787949599797273</v>
          </cell>
          <cell r="O107">
            <v>4.8499999999999996</v>
          </cell>
          <cell r="P107">
            <v>851230012</v>
          </cell>
          <cell r="Q107" t="str">
            <v>EP</v>
          </cell>
          <cell r="R107">
            <v>1</v>
          </cell>
        </row>
        <row r="108">
          <cell r="A108">
            <v>80</v>
          </cell>
          <cell r="B108" t="str">
            <v>EOC2(GII);</v>
          </cell>
          <cell r="D108" t="str">
            <v>Op. Camión de carga frontal en Construcción</v>
          </cell>
          <cell r="E108">
            <v>494.94</v>
          </cell>
          <cell r="F108">
            <v>495.43493999999993</v>
          </cell>
          <cell r="G108">
            <v>495.43493999999993</v>
          </cell>
          <cell r="H108">
            <v>450</v>
          </cell>
          <cell r="I108">
            <v>247.72</v>
          </cell>
          <cell r="J108">
            <v>720</v>
          </cell>
          <cell r="K108">
            <v>722.34414251999988</v>
          </cell>
          <cell r="L108">
            <v>495.43493999999993</v>
          </cell>
          <cell r="M108">
            <v>9076.1533025199988</v>
          </cell>
          <cell r="N108">
            <v>38.787949599797273</v>
          </cell>
          <cell r="O108">
            <v>4.8499999999999996</v>
          </cell>
          <cell r="P108">
            <v>851230012</v>
          </cell>
          <cell r="Q108" t="str">
            <v>EP</v>
          </cell>
          <cell r="R108">
            <v>1</v>
          </cell>
        </row>
        <row r="109">
          <cell r="A109">
            <v>81</v>
          </cell>
          <cell r="B109" t="str">
            <v>EOC2(GII);</v>
          </cell>
          <cell r="D109" t="str">
            <v>Op. De Bomba lanzadora de Concreto</v>
          </cell>
          <cell r="E109">
            <v>494.94</v>
          </cell>
          <cell r="F109">
            <v>495.43493999999993</v>
          </cell>
          <cell r="G109">
            <v>495.43493999999993</v>
          </cell>
          <cell r="H109">
            <v>450</v>
          </cell>
          <cell r="I109">
            <v>247.72</v>
          </cell>
          <cell r="J109">
            <v>720</v>
          </cell>
          <cell r="K109">
            <v>722.34414251999988</v>
          </cell>
          <cell r="L109">
            <v>495.43493999999993</v>
          </cell>
          <cell r="M109">
            <v>9076.1533025199988</v>
          </cell>
          <cell r="N109">
            <v>38.787949599797273</v>
          </cell>
          <cell r="O109">
            <v>4.8499999999999996</v>
          </cell>
          <cell r="P109">
            <v>851230012</v>
          </cell>
          <cell r="Q109" t="str">
            <v>EP</v>
          </cell>
          <cell r="R109">
            <v>1</v>
          </cell>
        </row>
        <row r="110">
          <cell r="A110">
            <v>82</v>
          </cell>
          <cell r="B110" t="str">
            <v>EOC2(GII);</v>
          </cell>
          <cell r="D110" t="str">
            <v>operador de camión de volteo con o sin articulación / Dumper en Contrucción</v>
          </cell>
          <cell r="E110">
            <v>494.94</v>
          </cell>
          <cell r="F110">
            <v>495.43493999999993</v>
          </cell>
          <cell r="G110">
            <v>495.43493999999993</v>
          </cell>
          <cell r="H110">
            <v>450</v>
          </cell>
          <cell r="I110">
            <v>247.72</v>
          </cell>
          <cell r="J110">
            <v>720</v>
          </cell>
          <cell r="K110">
            <v>722.34414251999988</v>
          </cell>
          <cell r="L110">
            <v>495.43493999999993</v>
          </cell>
          <cell r="M110">
            <v>9076.1533025199988</v>
          </cell>
          <cell r="N110">
            <v>38.787949599797273</v>
          </cell>
          <cell r="O110">
            <v>4.8499999999999996</v>
          </cell>
          <cell r="P110">
            <v>851230012</v>
          </cell>
          <cell r="Q110" t="str">
            <v>EP</v>
          </cell>
          <cell r="R110">
            <v>1</v>
          </cell>
        </row>
        <row r="111">
          <cell r="A111">
            <v>83</v>
          </cell>
          <cell r="B111" t="str">
            <v>EOC2(GII);</v>
          </cell>
          <cell r="D111" t="str">
            <v>Operador miniexcavadora/minicargadora con sus aditamentos</v>
          </cell>
          <cell r="E111">
            <v>494.94</v>
          </cell>
          <cell r="F111">
            <v>495.43493999999993</v>
          </cell>
          <cell r="G111">
            <v>495.43493999999993</v>
          </cell>
          <cell r="H111">
            <v>450</v>
          </cell>
          <cell r="I111">
            <v>247.72</v>
          </cell>
          <cell r="J111">
            <v>720</v>
          </cell>
          <cell r="K111">
            <v>722.34414251999988</v>
          </cell>
          <cell r="L111">
            <v>495.43493999999993</v>
          </cell>
          <cell r="M111">
            <v>9076.1533025199988</v>
          </cell>
          <cell r="N111">
            <v>38.787949599797273</v>
          </cell>
          <cell r="O111">
            <v>4.8499999999999996</v>
          </cell>
          <cell r="P111">
            <v>851230012</v>
          </cell>
          <cell r="Q111" t="str">
            <v>EP</v>
          </cell>
          <cell r="R111">
            <v>1</v>
          </cell>
        </row>
        <row r="112">
          <cell r="A112">
            <v>84</v>
          </cell>
          <cell r="B112" t="str">
            <v>EOC2(GII);</v>
          </cell>
          <cell r="D112" t="str">
            <v>Operador Termo Formato</v>
          </cell>
          <cell r="E112">
            <v>494.94</v>
          </cell>
          <cell r="F112">
            <v>495.43493999999993</v>
          </cell>
          <cell r="G112">
            <v>495.43493999999993</v>
          </cell>
          <cell r="H112">
            <v>450</v>
          </cell>
          <cell r="I112">
            <v>247.72</v>
          </cell>
          <cell r="J112">
            <v>720</v>
          </cell>
          <cell r="K112">
            <v>722.34414251999988</v>
          </cell>
          <cell r="L112">
            <v>495.43493999999993</v>
          </cell>
          <cell r="M112">
            <v>9076.1533025199988</v>
          </cell>
          <cell r="N112">
            <v>38.787949599797273</v>
          </cell>
          <cell r="O112">
            <v>4.8499999999999996</v>
          </cell>
          <cell r="P112">
            <v>851230012</v>
          </cell>
          <cell r="Q112" t="str">
            <v>EP</v>
          </cell>
          <cell r="R112">
            <v>1</v>
          </cell>
        </row>
        <row r="113">
          <cell r="A113">
            <v>85</v>
          </cell>
          <cell r="B113" t="str">
            <v>EOC2(GII);</v>
          </cell>
          <cell r="D113" t="str">
            <v>Técnico en Carpinteria</v>
          </cell>
          <cell r="E113">
            <v>494.94</v>
          </cell>
          <cell r="F113">
            <v>495.43493999999993</v>
          </cell>
          <cell r="G113">
            <v>495.43493999999993</v>
          </cell>
          <cell r="H113">
            <v>450</v>
          </cell>
          <cell r="I113">
            <v>247.72</v>
          </cell>
          <cell r="J113">
            <v>720</v>
          </cell>
          <cell r="K113">
            <v>722.34414251999988</v>
          </cell>
          <cell r="L113">
            <v>495.43493999999993</v>
          </cell>
          <cell r="M113">
            <v>9076.1533025199988</v>
          </cell>
          <cell r="N113">
            <v>38.787949599797273</v>
          </cell>
          <cell r="O113">
            <v>4.8499999999999996</v>
          </cell>
          <cell r="P113">
            <v>851230012</v>
          </cell>
          <cell r="Q113" t="str">
            <v>EP</v>
          </cell>
          <cell r="R113">
            <v>1</v>
          </cell>
        </row>
        <row r="114">
          <cell r="A114">
            <v>86</v>
          </cell>
          <cell r="B114" t="str">
            <v>EOC2(GII);</v>
          </cell>
          <cell r="D114" t="str">
            <v>Técnico en mantenimiento de viviendas y edificios</v>
          </cell>
          <cell r="E114">
            <v>494.94</v>
          </cell>
          <cell r="F114">
            <v>495.43493999999993</v>
          </cell>
          <cell r="G114">
            <v>495.43493999999993</v>
          </cell>
          <cell r="H114">
            <v>450</v>
          </cell>
          <cell r="I114">
            <v>247.72</v>
          </cell>
          <cell r="J114">
            <v>720</v>
          </cell>
          <cell r="K114">
            <v>722.34414251999988</v>
          </cell>
          <cell r="L114">
            <v>495.43493999999993</v>
          </cell>
          <cell r="M114">
            <v>9076.1533025199988</v>
          </cell>
          <cell r="N114">
            <v>38.787949599797273</v>
          </cell>
          <cell r="O114">
            <v>4.8499999999999996</v>
          </cell>
          <cell r="P114">
            <v>851230012</v>
          </cell>
          <cell r="Q114" t="str">
            <v>EP</v>
          </cell>
          <cell r="R114">
            <v>1</v>
          </cell>
        </row>
        <row r="115">
          <cell r="D115" t="str">
            <v>ESTRUCTURA OCUPACIONAL C3</v>
          </cell>
        </row>
        <row r="116">
          <cell r="A116">
            <v>87</v>
          </cell>
          <cell r="B116" t="str">
            <v>EOC3;</v>
          </cell>
          <cell r="D116" t="str">
            <v>Operador maquina estacionaria clasificadora de material</v>
          </cell>
          <cell r="E116">
            <v>475.07</v>
          </cell>
          <cell r="F116">
            <v>475.54506999999995</v>
          </cell>
          <cell r="G116">
            <v>475.54506999999995</v>
          </cell>
          <cell r="H116">
            <v>450</v>
          </cell>
          <cell r="I116">
            <v>237.77</v>
          </cell>
          <cell r="J116">
            <v>720</v>
          </cell>
          <cell r="K116">
            <v>693.34471205999989</v>
          </cell>
          <cell r="L116">
            <v>475.54506999999995</v>
          </cell>
          <cell r="M116">
            <v>8758.7456920599998</v>
          </cell>
          <cell r="N116">
            <v>37.43147290898419</v>
          </cell>
          <cell r="O116">
            <v>4.68</v>
          </cell>
          <cell r="P116">
            <v>851230012</v>
          </cell>
          <cell r="Q116" t="str">
            <v>EP</v>
          </cell>
          <cell r="R116">
            <v>1</v>
          </cell>
        </row>
        <row r="117">
          <cell r="A117">
            <v>87.1</v>
          </cell>
          <cell r="B117" t="str">
            <v>EOC3;</v>
          </cell>
          <cell r="D117" t="str">
            <v>Soldador en Construcción</v>
          </cell>
          <cell r="E117">
            <v>475.07</v>
          </cell>
          <cell r="F117">
            <v>475.54506999999995</v>
          </cell>
          <cell r="G117">
            <v>475.54506999999995</v>
          </cell>
          <cell r="H117">
            <v>450</v>
          </cell>
          <cell r="I117">
            <v>237.77</v>
          </cell>
          <cell r="J117">
            <v>720</v>
          </cell>
          <cell r="K117">
            <v>693.34471205999989</v>
          </cell>
          <cell r="L117">
            <v>475.54506999999995</v>
          </cell>
          <cell r="M117">
            <v>8758.7456920599998</v>
          </cell>
          <cell r="N117">
            <v>37.43147290898419</v>
          </cell>
          <cell r="O117">
            <v>4.68</v>
          </cell>
          <cell r="P117">
            <v>851230012</v>
          </cell>
          <cell r="Q117" t="str">
            <v>EP</v>
          </cell>
          <cell r="R117">
            <v>1</v>
          </cell>
        </row>
        <row r="118">
          <cell r="D118" t="str">
            <v>MECÁNICOS</v>
          </cell>
        </row>
        <row r="119">
          <cell r="A119">
            <v>88</v>
          </cell>
          <cell r="B119" t="str">
            <v>EOC1;</v>
          </cell>
          <cell r="D119" t="str">
            <v>Mecánico de equipo pesado caminero (Estr. Oc.C1)</v>
          </cell>
          <cell r="E119">
            <v>521.45000000000005</v>
          </cell>
          <cell r="F119">
            <v>521.97145</v>
          </cell>
          <cell r="G119">
            <v>521.97145</v>
          </cell>
          <cell r="H119">
            <v>450</v>
          </cell>
          <cell r="I119">
            <v>260.99</v>
          </cell>
          <cell r="J119">
            <v>720</v>
          </cell>
          <cell r="K119">
            <v>761.03437410000004</v>
          </cell>
          <cell r="L119">
            <v>521.97145</v>
          </cell>
          <cell r="M119">
            <v>9499.6246740999995</v>
          </cell>
          <cell r="N119">
            <v>40.597701558619029</v>
          </cell>
          <cell r="O119">
            <v>5.07</v>
          </cell>
          <cell r="P119">
            <v>851230012</v>
          </cell>
          <cell r="Q119" t="str">
            <v>EP</v>
          </cell>
          <cell r="R119">
            <v>1</v>
          </cell>
        </row>
        <row r="120">
          <cell r="A120">
            <v>89</v>
          </cell>
          <cell r="B120" t="str">
            <v>EOC3;</v>
          </cell>
          <cell r="D120" t="str">
            <v>Mecánico de equipo liviano (Estr.Oc. C3)</v>
          </cell>
          <cell r="E120">
            <v>475.07</v>
          </cell>
          <cell r="F120">
            <v>475.54506999999995</v>
          </cell>
          <cell r="G120">
            <v>475.54506999999995</v>
          </cell>
          <cell r="H120">
            <v>450</v>
          </cell>
          <cell r="I120">
            <v>237.77</v>
          </cell>
          <cell r="J120">
            <v>720</v>
          </cell>
          <cell r="K120">
            <v>693.34471205999989</v>
          </cell>
          <cell r="L120">
            <v>475.54506999999995</v>
          </cell>
          <cell r="M120">
            <v>8758.7456920599998</v>
          </cell>
          <cell r="N120">
            <v>37.43147290898419</v>
          </cell>
          <cell r="O120">
            <v>4.68</v>
          </cell>
          <cell r="P120">
            <v>851230012</v>
          </cell>
          <cell r="Q120" t="str">
            <v>EP</v>
          </cell>
          <cell r="R120">
            <v>1</v>
          </cell>
        </row>
        <row r="121">
          <cell r="D121" t="str">
            <v>SIN TITULO</v>
          </cell>
        </row>
        <row r="122">
          <cell r="A122">
            <v>90</v>
          </cell>
          <cell r="B122" t="str">
            <v>EOD2;</v>
          </cell>
          <cell r="D122" t="str">
            <v>Engrasador o abastecedor responsableen Construcción (Estr.Oc.D2)</v>
          </cell>
          <cell r="E122">
            <v>467.71</v>
          </cell>
          <cell r="F122">
            <v>468.17770999999993</v>
          </cell>
          <cell r="G122">
            <v>468.17770999999993</v>
          </cell>
          <cell r="H122">
            <v>450</v>
          </cell>
          <cell r="I122">
            <v>234.09</v>
          </cell>
          <cell r="J122">
            <v>720</v>
          </cell>
          <cell r="K122">
            <v>682.60310117999984</v>
          </cell>
          <cell r="L122">
            <v>468.17770999999993</v>
          </cell>
          <cell r="M122">
            <v>8641.1810411799997</v>
          </cell>
          <cell r="N122">
            <v>36.929047310709528</v>
          </cell>
          <cell r="O122">
            <v>4.62</v>
          </cell>
          <cell r="P122">
            <v>851230012</v>
          </cell>
          <cell r="Q122" t="str">
            <v>EP</v>
          </cell>
          <cell r="R122">
            <v>1</v>
          </cell>
        </row>
        <row r="123">
          <cell r="D123" t="str">
            <v>CHOFERES PROFESIONALES</v>
          </cell>
        </row>
        <row r="124">
          <cell r="A124">
            <v>91</v>
          </cell>
          <cell r="B124" t="str">
            <v>EOC1;</v>
          </cell>
          <cell r="D124" t="str">
            <v>CHOFER: De vehiculos de emergencia (Ambulancia, Mobomba, Carro Cisterna, entre otros (Estr.Oc.C1)</v>
          </cell>
          <cell r="E124">
            <v>691.69</v>
          </cell>
          <cell r="F124">
            <v>692.38168999999994</v>
          </cell>
          <cell r="G124">
            <v>692.38168999999994</v>
          </cell>
          <cell r="H124">
            <v>450</v>
          </cell>
          <cell r="I124">
            <v>346.19</v>
          </cell>
          <cell r="J124">
            <v>720</v>
          </cell>
          <cell r="K124">
            <v>1009.4925040199997</v>
          </cell>
          <cell r="L124">
            <v>692.38168999999994</v>
          </cell>
          <cell r="M124">
            <v>12219.026164019997</v>
          </cell>
          <cell r="N124">
            <v>52.219365981513242</v>
          </cell>
          <cell r="O124">
            <v>6.53</v>
          </cell>
          <cell r="P124">
            <v>851230012</v>
          </cell>
          <cell r="Q124" t="str">
            <v>EP</v>
          </cell>
          <cell r="R124">
            <v>1</v>
          </cell>
        </row>
        <row r="125">
          <cell r="A125">
            <v>92</v>
          </cell>
          <cell r="B125" t="str">
            <v>EOC1;</v>
          </cell>
          <cell r="D125" t="str">
            <v>CHOFER: Para camiones pesados y extra pesados con o sin remolque de ,mas de 3,5 toneladas(Estr.Oc.C1)</v>
          </cell>
          <cell r="E125">
            <v>691.69</v>
          </cell>
          <cell r="F125">
            <v>692.38168999999994</v>
          </cell>
          <cell r="G125">
            <v>692.38168999999994</v>
          </cell>
          <cell r="H125">
            <v>450</v>
          </cell>
          <cell r="I125">
            <v>346.19</v>
          </cell>
          <cell r="J125">
            <v>720</v>
          </cell>
          <cell r="K125">
            <v>1009.4925040199997</v>
          </cell>
          <cell r="L125">
            <v>692.38168999999994</v>
          </cell>
          <cell r="M125">
            <v>12219.026164019997</v>
          </cell>
          <cell r="N125">
            <v>52.219365981513242</v>
          </cell>
          <cell r="O125">
            <v>6.53</v>
          </cell>
          <cell r="P125">
            <v>851230012</v>
          </cell>
          <cell r="Q125" t="str">
            <v>EP</v>
          </cell>
          <cell r="R125">
            <v>1</v>
          </cell>
        </row>
        <row r="126">
          <cell r="A126">
            <v>93</v>
          </cell>
          <cell r="B126" t="str">
            <v>EOC1;</v>
          </cell>
          <cell r="D126" t="str">
            <v>CHOFER: Trailer (Estr.Oc.C1)</v>
          </cell>
          <cell r="E126">
            <v>691.69</v>
          </cell>
          <cell r="F126">
            <v>692.38168999999994</v>
          </cell>
          <cell r="G126">
            <v>692.38168999999994</v>
          </cell>
          <cell r="H126">
            <v>450</v>
          </cell>
          <cell r="I126">
            <v>346.19</v>
          </cell>
          <cell r="J126">
            <v>720</v>
          </cell>
          <cell r="K126">
            <v>1009.4925040199997</v>
          </cell>
          <cell r="L126">
            <v>692.38168999999994</v>
          </cell>
          <cell r="M126">
            <v>12219.026164019997</v>
          </cell>
          <cell r="N126">
            <v>52.219365981513242</v>
          </cell>
          <cell r="O126">
            <v>6.53</v>
          </cell>
          <cell r="P126">
            <v>851230012</v>
          </cell>
          <cell r="Q126" t="str">
            <v>EP</v>
          </cell>
          <cell r="R126">
            <v>1</v>
          </cell>
        </row>
        <row r="127">
          <cell r="A127">
            <v>94</v>
          </cell>
          <cell r="B127" t="str">
            <v>EOC1;</v>
          </cell>
          <cell r="D127" t="str">
            <v>CHOFER: Volquetas (Estr.Oc.C1)</v>
          </cell>
          <cell r="E127">
            <v>691.69</v>
          </cell>
          <cell r="F127">
            <v>692.38168999999994</v>
          </cell>
          <cell r="G127">
            <v>692.38168999999994</v>
          </cell>
          <cell r="H127">
            <v>450</v>
          </cell>
          <cell r="I127">
            <v>346.19</v>
          </cell>
          <cell r="J127">
            <v>720</v>
          </cell>
          <cell r="K127">
            <v>1009.4925040199997</v>
          </cell>
          <cell r="L127">
            <v>692.38168999999994</v>
          </cell>
          <cell r="M127">
            <v>12219.026164019997</v>
          </cell>
          <cell r="N127">
            <v>52.219365981513242</v>
          </cell>
          <cell r="O127">
            <v>6.53</v>
          </cell>
          <cell r="P127">
            <v>851230012</v>
          </cell>
          <cell r="Q127" t="str">
            <v>EP</v>
          </cell>
          <cell r="R127">
            <v>1</v>
          </cell>
        </row>
        <row r="128">
          <cell r="A128">
            <v>95</v>
          </cell>
          <cell r="B128" t="str">
            <v>EOC1;</v>
          </cell>
          <cell r="D128" t="str">
            <v>CHOFER: Tanqueros (Estr.Oc.C1)</v>
          </cell>
          <cell r="E128">
            <v>691.69</v>
          </cell>
          <cell r="F128">
            <v>692.38168999999994</v>
          </cell>
          <cell r="G128">
            <v>692.38168999999994</v>
          </cell>
          <cell r="H128">
            <v>450</v>
          </cell>
          <cell r="I128">
            <v>346.19</v>
          </cell>
          <cell r="J128">
            <v>720</v>
          </cell>
          <cell r="K128">
            <v>1009.4925040199997</v>
          </cell>
          <cell r="L128">
            <v>692.38168999999994</v>
          </cell>
          <cell r="M128">
            <v>12219.026164019997</v>
          </cell>
          <cell r="N128">
            <v>52.219365981513242</v>
          </cell>
          <cell r="O128">
            <v>6.53</v>
          </cell>
          <cell r="P128">
            <v>851230012</v>
          </cell>
          <cell r="Q128" t="str">
            <v>EP</v>
          </cell>
          <cell r="R128">
            <v>1</v>
          </cell>
        </row>
        <row r="129">
          <cell r="A129">
            <v>96</v>
          </cell>
          <cell r="B129" t="str">
            <v>EOC1;</v>
          </cell>
          <cell r="D129" t="str">
            <v>CHOFER: Plataformas (Estr.Oc.C1)</v>
          </cell>
          <cell r="E129">
            <v>691.69</v>
          </cell>
          <cell r="F129">
            <v>692.38168999999994</v>
          </cell>
          <cell r="G129">
            <v>692.38168999999994</v>
          </cell>
          <cell r="H129">
            <v>450</v>
          </cell>
          <cell r="I129">
            <v>346.19</v>
          </cell>
          <cell r="J129">
            <v>720</v>
          </cell>
          <cell r="K129">
            <v>1009.4925040199997</v>
          </cell>
          <cell r="L129">
            <v>692.38168999999994</v>
          </cell>
          <cell r="M129">
            <v>12219.026164019997</v>
          </cell>
          <cell r="N129">
            <v>52.219365981513242</v>
          </cell>
          <cell r="O129">
            <v>6.53</v>
          </cell>
          <cell r="P129">
            <v>851230012</v>
          </cell>
          <cell r="Q129" t="str">
            <v>EP</v>
          </cell>
          <cell r="R129">
            <v>1</v>
          </cell>
        </row>
        <row r="130">
          <cell r="A130">
            <v>97</v>
          </cell>
          <cell r="B130" t="str">
            <v>EOC1;</v>
          </cell>
          <cell r="D130" t="str">
            <v>CHOFER: Otros camiones (Estr.Oc.C1)</v>
          </cell>
          <cell r="E130">
            <v>691.69</v>
          </cell>
          <cell r="F130">
            <v>692.38168999999994</v>
          </cell>
          <cell r="G130">
            <v>692.38168999999994</v>
          </cell>
          <cell r="H130">
            <v>450</v>
          </cell>
          <cell r="I130">
            <v>346.19</v>
          </cell>
          <cell r="J130">
            <v>720</v>
          </cell>
          <cell r="K130">
            <v>1009.4925040199997</v>
          </cell>
          <cell r="L130">
            <v>692.38168999999994</v>
          </cell>
          <cell r="M130">
            <v>12219.026164019997</v>
          </cell>
          <cell r="N130">
            <v>52.219365981513242</v>
          </cell>
          <cell r="O130">
            <v>6.53</v>
          </cell>
          <cell r="P130">
            <v>851230012</v>
          </cell>
          <cell r="Q130" t="str">
            <v>EP</v>
          </cell>
          <cell r="R130">
            <v>1</v>
          </cell>
        </row>
        <row r="131">
          <cell r="A131">
            <v>98</v>
          </cell>
          <cell r="B131" t="str">
            <v>EOC1;</v>
          </cell>
          <cell r="D131" t="str">
            <v>CHOFER: Para ferrocarriles (Estr.Oc.C1)</v>
          </cell>
          <cell r="E131">
            <v>691.69</v>
          </cell>
          <cell r="F131">
            <v>692.38168999999994</v>
          </cell>
          <cell r="G131">
            <v>692.38168999999994</v>
          </cell>
          <cell r="H131">
            <v>450</v>
          </cell>
          <cell r="I131">
            <v>346.19</v>
          </cell>
          <cell r="J131">
            <v>720</v>
          </cell>
          <cell r="K131">
            <v>1009.4925040199997</v>
          </cell>
          <cell r="L131">
            <v>692.38168999999994</v>
          </cell>
          <cell r="M131">
            <v>12219.026164019997</v>
          </cell>
          <cell r="N131">
            <v>52.219365981513242</v>
          </cell>
          <cell r="O131">
            <v>6.53</v>
          </cell>
          <cell r="P131">
            <v>851230012</v>
          </cell>
          <cell r="Q131" t="str">
            <v>EP</v>
          </cell>
          <cell r="R131">
            <v>1</v>
          </cell>
        </row>
        <row r="132">
          <cell r="A132">
            <v>99</v>
          </cell>
          <cell r="B132" t="str">
            <v>EOC1;</v>
          </cell>
          <cell r="D132" t="str">
            <v>CHOFER: Para auto ferros (Estr.Oc.C1)</v>
          </cell>
          <cell r="E132">
            <v>691.69</v>
          </cell>
          <cell r="F132">
            <v>692.38168999999994</v>
          </cell>
          <cell r="G132">
            <v>692.38168999999994</v>
          </cell>
          <cell r="H132">
            <v>450</v>
          </cell>
          <cell r="I132">
            <v>346.19</v>
          </cell>
          <cell r="J132">
            <v>720</v>
          </cell>
          <cell r="K132">
            <v>1009.4925040199997</v>
          </cell>
          <cell r="L132">
            <v>692.38168999999994</v>
          </cell>
          <cell r="M132">
            <v>12219.026164019997</v>
          </cell>
          <cell r="N132">
            <v>52.219365981513242</v>
          </cell>
          <cell r="O132">
            <v>6.53</v>
          </cell>
          <cell r="P132">
            <v>851230012</v>
          </cell>
          <cell r="Q132" t="str">
            <v>EP</v>
          </cell>
          <cell r="R132">
            <v>1</v>
          </cell>
        </row>
        <row r="133">
          <cell r="A133">
            <v>100</v>
          </cell>
          <cell r="B133" t="str">
            <v>EOC1;</v>
          </cell>
          <cell r="D133" t="str">
            <v>CHOFER: Camiones para transportar mercancías o sustancias peligrosas y otros vehículos especiales (Estr.Oc.C1)</v>
          </cell>
          <cell r="E133">
            <v>691.69</v>
          </cell>
          <cell r="F133">
            <v>692.38168999999994</v>
          </cell>
          <cell r="G133">
            <v>692.38168999999994</v>
          </cell>
          <cell r="H133">
            <v>450</v>
          </cell>
          <cell r="I133">
            <v>346.19</v>
          </cell>
          <cell r="J133">
            <v>720</v>
          </cell>
          <cell r="K133">
            <v>1009.4925040199997</v>
          </cell>
          <cell r="L133">
            <v>692.38168999999994</v>
          </cell>
          <cell r="M133">
            <v>12219.026164019997</v>
          </cell>
          <cell r="N133">
            <v>52.219365981513242</v>
          </cell>
          <cell r="O133">
            <v>6.53</v>
          </cell>
          <cell r="P133">
            <v>851230012</v>
          </cell>
          <cell r="Q133" t="str">
            <v>EP</v>
          </cell>
          <cell r="R133">
            <v>1</v>
          </cell>
        </row>
        <row r="134">
          <cell r="A134">
            <v>101</v>
          </cell>
          <cell r="B134" t="str">
            <v>EOC2;</v>
          </cell>
          <cell r="D134" t="str">
            <v>CHOFER: Para transporte Escolares - Personal y turismo. hasta 45 pasajeros (Estr.Oc.C2)</v>
          </cell>
          <cell r="E134">
            <v>684.43</v>
          </cell>
          <cell r="F134">
            <v>685.11442999999986</v>
          </cell>
          <cell r="G134">
            <v>685.11442999999986</v>
          </cell>
          <cell r="H134">
            <v>450</v>
          </cell>
          <cell r="I134">
            <v>342.56</v>
          </cell>
          <cell r="J134">
            <v>720</v>
          </cell>
          <cell r="K134">
            <v>998.89683893999984</v>
          </cell>
          <cell r="L134">
            <v>685.11442999999986</v>
          </cell>
          <cell r="M134">
            <v>12103.058858939999</v>
          </cell>
          <cell r="N134">
            <v>51.723766817997749</v>
          </cell>
          <cell r="O134">
            <v>6.47</v>
          </cell>
          <cell r="P134">
            <v>851230012</v>
          </cell>
          <cell r="Q134" t="str">
            <v>EP</v>
          </cell>
          <cell r="R134">
            <v>1</v>
          </cell>
        </row>
        <row r="135">
          <cell r="A135">
            <v>102</v>
          </cell>
          <cell r="B135" t="str">
            <v>EOC3;</v>
          </cell>
          <cell r="D135" t="str">
            <v>CHOFER: Para camiones sin acoplados (Estr.Oc.C3)</v>
          </cell>
          <cell r="E135">
            <v>668.31</v>
          </cell>
          <cell r="F135">
            <v>668.97830999999985</v>
          </cell>
          <cell r="G135">
            <v>668.97830999999985</v>
          </cell>
          <cell r="H135">
            <v>450</v>
          </cell>
          <cell r="I135">
            <v>334.49</v>
          </cell>
          <cell r="J135">
            <v>720</v>
          </cell>
          <cell r="K135">
            <v>975.37037597999972</v>
          </cell>
          <cell r="L135">
            <v>668.97830999999985</v>
          </cell>
          <cell r="M135">
            <v>11845.556715979998</v>
          </cell>
          <cell r="N135">
            <v>50.623302798708956</v>
          </cell>
          <cell r="O135">
            <v>6.33</v>
          </cell>
          <cell r="P135">
            <v>851230012</v>
          </cell>
          <cell r="Q135" t="str">
            <v>EP</v>
          </cell>
          <cell r="R135">
            <v>1</v>
          </cell>
        </row>
        <row r="136">
          <cell r="D136" t="str">
            <v>ESTRUCTURA OCUPACIONAL C2</v>
          </cell>
        </row>
        <row r="137">
          <cell r="A137">
            <v>103</v>
          </cell>
          <cell r="B137" t="str">
            <v>EOC2;</v>
          </cell>
          <cell r="D137" t="str">
            <v>Operador de bomba impulsadora de hormigón</v>
          </cell>
          <cell r="E137">
            <v>494.94</v>
          </cell>
          <cell r="F137">
            <v>495.43493999999993</v>
          </cell>
          <cell r="G137">
            <v>495.43493999999993</v>
          </cell>
          <cell r="H137">
            <v>450</v>
          </cell>
          <cell r="I137">
            <v>247.72</v>
          </cell>
          <cell r="J137">
            <v>720</v>
          </cell>
          <cell r="K137">
            <v>722.34414251999988</v>
          </cell>
          <cell r="L137">
            <v>495.43493999999993</v>
          </cell>
          <cell r="M137">
            <v>9076.1533025199988</v>
          </cell>
          <cell r="N137">
            <v>38.787949599797273</v>
          </cell>
          <cell r="O137">
            <v>4.8499999999999996</v>
          </cell>
          <cell r="P137">
            <v>851230012</v>
          </cell>
          <cell r="Q137" t="str">
            <v>EP</v>
          </cell>
          <cell r="R137">
            <v>1</v>
          </cell>
        </row>
        <row r="138">
          <cell r="D138" t="str">
            <v>ESTRUCTURA OCUPACIONAL D2</v>
          </cell>
        </row>
        <row r="139">
          <cell r="A139">
            <v>104</v>
          </cell>
          <cell r="B139" t="str">
            <v>EOD2;</v>
          </cell>
          <cell r="D139" t="str">
            <v>Preparador de mezcla de materias primas</v>
          </cell>
          <cell r="E139">
            <v>467.71</v>
          </cell>
          <cell r="F139">
            <v>468.17770999999993</v>
          </cell>
          <cell r="G139">
            <v>468.17770999999993</v>
          </cell>
          <cell r="H139">
            <v>450</v>
          </cell>
          <cell r="I139">
            <v>234.09</v>
          </cell>
          <cell r="J139">
            <v>720</v>
          </cell>
          <cell r="K139">
            <v>682.60310117999984</v>
          </cell>
          <cell r="L139">
            <v>468.17770999999993</v>
          </cell>
          <cell r="M139">
            <v>8641.1810411799997</v>
          </cell>
          <cell r="N139">
            <v>36.929047310709528</v>
          </cell>
          <cell r="O139">
            <v>4.62</v>
          </cell>
          <cell r="P139">
            <v>851230012</v>
          </cell>
          <cell r="Q139" t="str">
            <v>EP</v>
          </cell>
          <cell r="R139">
            <v>1</v>
          </cell>
        </row>
        <row r="140">
          <cell r="A140">
            <v>105</v>
          </cell>
          <cell r="B140" t="str">
            <v>EOD2;</v>
          </cell>
          <cell r="D140" t="str">
            <v>Tubero (En Construcción)</v>
          </cell>
          <cell r="E140">
            <v>467.71</v>
          </cell>
          <cell r="F140">
            <v>468.17770999999993</v>
          </cell>
          <cell r="G140">
            <v>468.17770999999993</v>
          </cell>
          <cell r="H140">
            <v>450</v>
          </cell>
          <cell r="I140">
            <v>234.09</v>
          </cell>
          <cell r="J140">
            <v>720</v>
          </cell>
          <cell r="K140">
            <v>682.60310117999984</v>
          </cell>
          <cell r="L140">
            <v>468.17770999999993</v>
          </cell>
          <cell r="M140">
            <v>8641.1810411799997</v>
          </cell>
          <cell r="N140">
            <v>36.929047310709528</v>
          </cell>
          <cell r="O140">
            <v>4.62</v>
          </cell>
          <cell r="P140">
            <v>851230012</v>
          </cell>
          <cell r="Q140" t="str">
            <v>EP</v>
          </cell>
          <cell r="R140">
            <v>1</v>
          </cell>
        </row>
        <row r="141">
          <cell r="D141" t="str">
            <v>ESTRUCTURA OCUPACIONAL E2</v>
          </cell>
        </row>
        <row r="142">
          <cell r="A142">
            <v>106</v>
          </cell>
          <cell r="B142" t="str">
            <v>EOE2;</v>
          </cell>
          <cell r="D142" t="str">
            <v>Resanador en general</v>
          </cell>
          <cell r="E142">
            <v>461.7</v>
          </cell>
          <cell r="F142">
            <v>462.16169999999994</v>
          </cell>
          <cell r="G142">
            <v>462.16169999999994</v>
          </cell>
          <cell r="H142">
            <v>450</v>
          </cell>
          <cell r="I142">
            <v>231.08</v>
          </cell>
          <cell r="J142">
            <v>720</v>
          </cell>
          <cell r="K142">
            <v>673.83175859999994</v>
          </cell>
          <cell r="L142">
            <v>462.16169999999994</v>
          </cell>
          <cell r="M142">
            <v>8545.1755585999999</v>
          </cell>
          <cell r="N142">
            <v>36.518757213628056</v>
          </cell>
          <cell r="O142">
            <v>4.5599999999999996</v>
          </cell>
          <cell r="P142">
            <v>851230012</v>
          </cell>
          <cell r="Q142" t="str">
            <v>EP</v>
          </cell>
          <cell r="R142">
            <v>1</v>
          </cell>
        </row>
        <row r="143">
          <cell r="A143">
            <v>107</v>
          </cell>
          <cell r="B143" t="str">
            <v>EOE2;</v>
          </cell>
          <cell r="D143" t="str">
            <v>Tinero de pasta de amianto</v>
          </cell>
          <cell r="E143">
            <v>461.7</v>
          </cell>
          <cell r="F143">
            <v>462.16169999999994</v>
          </cell>
          <cell r="G143">
            <v>462.16169999999994</v>
          </cell>
          <cell r="H143">
            <v>450</v>
          </cell>
          <cell r="I143">
            <v>231.08</v>
          </cell>
          <cell r="J143">
            <v>720</v>
          </cell>
          <cell r="K143">
            <v>673.83175859999994</v>
          </cell>
          <cell r="L143">
            <v>462.16169999999994</v>
          </cell>
          <cell r="M143">
            <v>8545.1755585999999</v>
          </cell>
          <cell r="N143">
            <v>36.518757213628056</v>
          </cell>
          <cell r="O143">
            <v>4.5599999999999996</v>
          </cell>
          <cell r="P143">
            <v>851230012</v>
          </cell>
          <cell r="Q143" t="str">
            <v>EP</v>
          </cell>
          <cell r="R143">
            <v>1</v>
          </cell>
        </row>
        <row r="144">
          <cell r="D144" t="str">
            <v>OPERADORES Y MECANICOS DE EQUIPO PESADO EN ACTIVIDADES AGRICOLAS, AGROPECUARIAS Y AGROINDUSTRIALES</v>
          </cell>
        </row>
        <row r="145">
          <cell r="D145" t="str">
            <v>ESTRUCTURA OCUPACIONAL C2</v>
          </cell>
        </row>
        <row r="146">
          <cell r="A146">
            <v>108</v>
          </cell>
          <cell r="B146" t="str">
            <v>EOD2;</v>
          </cell>
          <cell r="D146" t="str">
            <v>Excavadora Grua (Grupo A: Operadores tabla 1)</v>
          </cell>
          <cell r="E146">
            <v>467.31</v>
          </cell>
          <cell r="F146">
            <v>467.77730999999994</v>
          </cell>
          <cell r="G146">
            <v>467.77730999999994</v>
          </cell>
          <cell r="H146">
            <v>450</v>
          </cell>
          <cell r="I146">
            <v>233.89</v>
          </cell>
          <cell r="J146">
            <v>720</v>
          </cell>
          <cell r="K146">
            <v>682.01931797999987</v>
          </cell>
          <cell r="L146">
            <v>467.77730999999994</v>
          </cell>
          <cell r="M146">
            <v>8634.7916579799985</v>
          </cell>
          <cell r="N146">
            <v>36.901741571672858</v>
          </cell>
          <cell r="O146">
            <v>4.6100000000000003</v>
          </cell>
          <cell r="P146">
            <v>851230012</v>
          </cell>
          <cell r="Q146" t="str">
            <v>EP</v>
          </cell>
          <cell r="R146">
            <v>1</v>
          </cell>
        </row>
        <row r="147">
          <cell r="A147">
            <v>109</v>
          </cell>
          <cell r="B147" t="str">
            <v>EOD2;</v>
          </cell>
          <cell r="D147" t="str">
            <v>Perforación de Pozos profundos o rodantes (Grupo A: Operadores tabla 1)</v>
          </cell>
          <cell r="E147">
            <v>467.31</v>
          </cell>
          <cell r="F147">
            <v>467.77730999999994</v>
          </cell>
          <cell r="G147">
            <v>467.77730999999994</v>
          </cell>
          <cell r="H147">
            <v>450</v>
          </cell>
          <cell r="I147">
            <v>233.89</v>
          </cell>
          <cell r="J147">
            <v>720</v>
          </cell>
          <cell r="K147">
            <v>682.01931797999987</v>
          </cell>
          <cell r="L147">
            <v>467.77730999999994</v>
          </cell>
          <cell r="M147">
            <v>8634.7916579799985</v>
          </cell>
          <cell r="N147">
            <v>36.901741571672858</v>
          </cell>
          <cell r="O147">
            <v>4.6100000000000003</v>
          </cell>
          <cell r="P147">
            <v>851230012</v>
          </cell>
          <cell r="Q147" t="str">
            <v>EP</v>
          </cell>
          <cell r="R147">
            <v>1</v>
          </cell>
        </row>
        <row r="148">
          <cell r="D148" t="str">
            <v>VARIOS</v>
          </cell>
        </row>
        <row r="149">
          <cell r="A149">
            <v>119</v>
          </cell>
          <cell r="B149" t="str">
            <v>EOC2;</v>
          </cell>
          <cell r="D149" t="str">
            <v>Operador de Motosierra</v>
          </cell>
          <cell r="E149">
            <v>457.88</v>
          </cell>
          <cell r="F149">
            <v>458.33787999999993</v>
          </cell>
          <cell r="G149">
            <v>458.33787999999993</v>
          </cell>
          <cell r="H149">
            <v>450</v>
          </cell>
          <cell r="I149">
            <v>229.17</v>
          </cell>
          <cell r="J149">
            <v>720</v>
          </cell>
          <cell r="K149">
            <v>668.25662903999978</v>
          </cell>
          <cell r="L149">
            <v>458.33787999999993</v>
          </cell>
          <cell r="M149">
            <v>8484.1569490399979</v>
          </cell>
          <cell r="N149">
            <v>36.257987405827876</v>
          </cell>
          <cell r="O149">
            <v>4.53</v>
          </cell>
          <cell r="P149">
            <v>851230012</v>
          </cell>
          <cell r="Q149" t="str">
            <v>EP</v>
          </cell>
          <cell r="R149">
            <v>1</v>
          </cell>
        </row>
        <row r="150">
          <cell r="A150">
            <v>120</v>
          </cell>
          <cell r="B150" t="str">
            <v>EOA1;</v>
          </cell>
          <cell r="D150" t="str">
            <v>MÉDICO ESPECIALISTA QUE LABORA EN INSTITUCIONES DE SALUD</v>
          </cell>
          <cell r="E150">
            <v>492.0700403514042</v>
          </cell>
          <cell r="F150">
            <v>492.56211039175554</v>
          </cell>
          <cell r="G150">
            <v>492.56211039175554</v>
          </cell>
          <cell r="H150">
            <v>450</v>
          </cell>
          <cell r="I150">
            <v>246.28</v>
          </cell>
          <cell r="J150">
            <v>720</v>
          </cell>
          <cell r="K150">
            <v>718.15555695117951</v>
          </cell>
          <cell r="L150">
            <v>492.56211039175554</v>
          </cell>
          <cell r="M150">
            <v>9030.3051024357574</v>
          </cell>
          <cell r="N150">
            <v>38.592012222492812</v>
          </cell>
          <cell r="O150">
            <v>4.82</v>
          </cell>
          <cell r="P150">
            <v>851230012</v>
          </cell>
          <cell r="Q150" t="str">
            <v>EP</v>
          </cell>
          <cell r="R150">
            <v>1</v>
          </cell>
        </row>
        <row r="151">
          <cell r="A151">
            <v>121</v>
          </cell>
          <cell r="B151" t="str">
            <v>EOA1;</v>
          </cell>
          <cell r="D151" t="str">
            <v>ODONTÓLOGO ESPECIALISTA</v>
          </cell>
          <cell r="E151">
            <v>492.0700403514042</v>
          </cell>
          <cell r="F151">
            <v>492.56211039175554</v>
          </cell>
          <cell r="G151">
            <v>492.56211039175554</v>
          </cell>
          <cell r="H151">
            <v>450</v>
          </cell>
          <cell r="I151">
            <v>246.28</v>
          </cell>
          <cell r="J151">
            <v>720</v>
          </cell>
          <cell r="K151">
            <v>718.15555695117951</v>
          </cell>
          <cell r="L151">
            <v>492.56211039175554</v>
          </cell>
          <cell r="M151">
            <v>9030.3051024357574</v>
          </cell>
          <cell r="N151">
            <v>38.592012222492812</v>
          </cell>
          <cell r="O151">
            <v>4.82</v>
          </cell>
          <cell r="P151">
            <v>851230012</v>
          </cell>
          <cell r="Q151" t="str">
            <v>EP</v>
          </cell>
          <cell r="R151">
            <v>1</v>
          </cell>
        </row>
        <row r="152">
          <cell r="A152">
            <v>122</v>
          </cell>
          <cell r="B152" t="str">
            <v>EOA1;</v>
          </cell>
          <cell r="D152" t="str">
            <v>MÉDICO GENERAL QUE LABORA EN INSTITUCIONES DE SALUD</v>
          </cell>
          <cell r="E152">
            <v>492.0700403514042</v>
          </cell>
          <cell r="F152">
            <v>492.56211039175554</v>
          </cell>
          <cell r="G152">
            <v>492.56211039175554</v>
          </cell>
          <cell r="H152">
            <v>450</v>
          </cell>
          <cell r="I152">
            <v>246.28</v>
          </cell>
          <cell r="J152">
            <v>720</v>
          </cell>
          <cell r="K152">
            <v>718.15555695117951</v>
          </cell>
          <cell r="L152">
            <v>492.56211039175554</v>
          </cell>
          <cell r="M152">
            <v>9030.3051024357574</v>
          </cell>
          <cell r="N152">
            <v>38.592012222492812</v>
          </cell>
          <cell r="O152">
            <v>4.82</v>
          </cell>
          <cell r="P152">
            <v>851230012</v>
          </cell>
          <cell r="Q152" t="str">
            <v>EP</v>
          </cell>
          <cell r="R152">
            <v>1</v>
          </cell>
        </row>
        <row r="153">
          <cell r="A153">
            <v>123</v>
          </cell>
          <cell r="B153" t="str">
            <v>EOA1;</v>
          </cell>
          <cell r="D153" t="str">
            <v>DIRECTOR MÉDICO</v>
          </cell>
          <cell r="E153">
            <v>492.0700403514042</v>
          </cell>
          <cell r="F153">
            <v>492.56211039175554</v>
          </cell>
          <cell r="G153">
            <v>492.56211039175554</v>
          </cell>
          <cell r="H153">
            <v>450</v>
          </cell>
          <cell r="I153">
            <v>246.28</v>
          </cell>
          <cell r="J153">
            <v>720</v>
          </cell>
          <cell r="K153">
            <v>718.15555695117951</v>
          </cell>
          <cell r="L153">
            <v>492.56211039175554</v>
          </cell>
          <cell r="M153">
            <v>9030.3051024357574</v>
          </cell>
          <cell r="N153">
            <v>38.592012222492812</v>
          </cell>
          <cell r="O153">
            <v>4.82</v>
          </cell>
          <cell r="P153">
            <v>851230012</v>
          </cell>
          <cell r="Q153" t="str">
            <v>EP</v>
          </cell>
          <cell r="R153">
            <v>1</v>
          </cell>
        </row>
        <row r="154">
          <cell r="A154">
            <v>124</v>
          </cell>
          <cell r="B154" t="str">
            <v>EOB1;</v>
          </cell>
          <cell r="D154" t="str">
            <v>ODONTÓLOGO</v>
          </cell>
          <cell r="E154">
            <v>488.78254994845793</v>
          </cell>
          <cell r="F154">
            <v>489.27133249840631</v>
          </cell>
          <cell r="G154">
            <v>489.27133249840631</v>
          </cell>
          <cell r="H154">
            <v>450</v>
          </cell>
          <cell r="I154">
            <v>244.64</v>
          </cell>
          <cell r="J154">
            <v>720</v>
          </cell>
          <cell r="K154">
            <v>713.35760278267639</v>
          </cell>
          <cell r="L154">
            <v>489.27133249840631</v>
          </cell>
          <cell r="M154">
            <v>8977.7962577603648</v>
          </cell>
          <cell r="N154">
            <v>38.367609840456453</v>
          </cell>
          <cell r="O154">
            <v>4.8</v>
          </cell>
          <cell r="P154">
            <v>851230012</v>
          </cell>
          <cell r="Q154" t="str">
            <v>EP</v>
          </cell>
          <cell r="R154">
            <v>1</v>
          </cell>
        </row>
        <row r="155">
          <cell r="A155">
            <v>125</v>
          </cell>
          <cell r="B155" t="str">
            <v>EOB1;</v>
          </cell>
          <cell r="D155" t="str">
            <v>PSICÓLOGO CLÍNICO</v>
          </cell>
          <cell r="E155">
            <v>488.78254994845793</v>
          </cell>
          <cell r="F155">
            <v>489.27133249840631</v>
          </cell>
          <cell r="G155">
            <v>489.27133249840631</v>
          </cell>
          <cell r="H155">
            <v>450</v>
          </cell>
          <cell r="I155">
            <v>244.64</v>
          </cell>
          <cell r="J155">
            <v>720</v>
          </cell>
          <cell r="K155">
            <v>713.35760278267639</v>
          </cell>
          <cell r="L155">
            <v>489.27133249840631</v>
          </cell>
          <cell r="M155">
            <v>8977.7962577603648</v>
          </cell>
          <cell r="N155">
            <v>38.367609840456453</v>
          </cell>
          <cell r="O155">
            <v>4.8</v>
          </cell>
          <cell r="P155">
            <v>851230012</v>
          </cell>
          <cell r="Q155" t="str">
            <v>EP</v>
          </cell>
          <cell r="R155">
            <v>1</v>
          </cell>
        </row>
        <row r="156">
          <cell r="A156">
            <v>126</v>
          </cell>
          <cell r="B156" t="str">
            <v>EOB1;</v>
          </cell>
          <cell r="D156" t="str">
            <v>VETERINARIO</v>
          </cell>
          <cell r="E156">
            <v>488.78254994845793</v>
          </cell>
          <cell r="F156">
            <v>489.27133249840631</v>
          </cell>
          <cell r="G156">
            <v>489.27133249840631</v>
          </cell>
          <cell r="H156">
            <v>450</v>
          </cell>
          <cell r="I156">
            <v>244.64</v>
          </cell>
          <cell r="J156">
            <v>720</v>
          </cell>
          <cell r="K156">
            <v>713.35760278267639</v>
          </cell>
          <cell r="L156">
            <v>489.27133249840631</v>
          </cell>
          <cell r="M156">
            <v>8977.7962577603648</v>
          </cell>
          <cell r="N156">
            <v>38.367609840456453</v>
          </cell>
          <cell r="O156">
            <v>4.8</v>
          </cell>
          <cell r="P156">
            <v>851230012</v>
          </cell>
          <cell r="Q156" t="str">
            <v>EP</v>
          </cell>
          <cell r="R156">
            <v>1</v>
          </cell>
        </row>
        <row r="157">
          <cell r="A157">
            <v>127</v>
          </cell>
          <cell r="B157" t="str">
            <v>EOB1;</v>
          </cell>
          <cell r="D157" t="str">
            <v>QUÍMICO FARMACÉUTICO</v>
          </cell>
          <cell r="E157">
            <v>488.78254994845793</v>
          </cell>
          <cell r="F157">
            <v>489.27133249840631</v>
          </cell>
          <cell r="G157">
            <v>489.27133249840631</v>
          </cell>
          <cell r="H157">
            <v>450</v>
          </cell>
          <cell r="I157">
            <v>244.64</v>
          </cell>
          <cell r="J157">
            <v>720</v>
          </cell>
          <cell r="K157">
            <v>713.35760278267639</v>
          </cell>
          <cell r="L157">
            <v>489.27133249840631</v>
          </cell>
          <cell r="M157">
            <v>8977.7962577603648</v>
          </cell>
          <cell r="N157">
            <v>38.367609840456453</v>
          </cell>
          <cell r="O157">
            <v>4.8</v>
          </cell>
          <cell r="P157">
            <v>851230012</v>
          </cell>
          <cell r="Q157" t="str">
            <v>EP</v>
          </cell>
          <cell r="R157">
            <v>1</v>
          </cell>
        </row>
        <row r="158">
          <cell r="A158">
            <v>128</v>
          </cell>
          <cell r="B158" t="str">
            <v>EOB1;</v>
          </cell>
          <cell r="D158" t="str">
            <v>OBSTETRA</v>
          </cell>
          <cell r="E158">
            <v>488.78254994845793</v>
          </cell>
          <cell r="F158">
            <v>489.27133249840631</v>
          </cell>
          <cell r="G158">
            <v>489.27133249840631</v>
          </cell>
          <cell r="H158">
            <v>450</v>
          </cell>
          <cell r="I158">
            <v>244.64</v>
          </cell>
          <cell r="J158">
            <v>720</v>
          </cell>
          <cell r="K158">
            <v>713.35760278267639</v>
          </cell>
          <cell r="L158">
            <v>489.27133249840631</v>
          </cell>
          <cell r="M158">
            <v>8977.7962577603648</v>
          </cell>
          <cell r="N158">
            <v>38.367609840456453</v>
          </cell>
          <cell r="O158">
            <v>4.8</v>
          </cell>
          <cell r="P158">
            <v>851230012</v>
          </cell>
          <cell r="Q158" t="str">
            <v>EP</v>
          </cell>
          <cell r="R158">
            <v>1</v>
          </cell>
        </row>
        <row r="159">
          <cell r="A159">
            <v>129</v>
          </cell>
          <cell r="B159" t="str">
            <v>EOB2;</v>
          </cell>
          <cell r="D159" t="str">
            <v>INSTRUMENTISTA DEL SECTOR SALUD</v>
          </cell>
          <cell r="E159">
            <v>486.92937003019495</v>
          </cell>
          <cell r="F159">
            <v>487.41629940022511</v>
          </cell>
          <cell r="G159">
            <v>487.41629940022511</v>
          </cell>
          <cell r="H159">
            <v>450</v>
          </cell>
          <cell r="I159">
            <v>243.71</v>
          </cell>
          <cell r="J159">
            <v>720</v>
          </cell>
          <cell r="K159">
            <v>710.6529645255282</v>
          </cell>
          <cell r="L159">
            <v>487.41629940022511</v>
          </cell>
          <cell r="M159">
            <v>8948.1911561286797</v>
          </cell>
          <cell r="N159">
            <v>38.241089149177704</v>
          </cell>
          <cell r="O159">
            <v>4.78</v>
          </cell>
          <cell r="P159">
            <v>851230012</v>
          </cell>
          <cell r="Q159" t="str">
            <v>EP</v>
          </cell>
          <cell r="R159">
            <v>1</v>
          </cell>
        </row>
        <row r="160">
          <cell r="A160">
            <v>130</v>
          </cell>
          <cell r="B160" t="str">
            <v>EOB2;</v>
          </cell>
          <cell r="D160" t="str">
            <v>ENFERMERA PROFESIONAL</v>
          </cell>
          <cell r="E160">
            <v>486.92937003019495</v>
          </cell>
          <cell r="F160">
            <v>487.41629940022511</v>
          </cell>
          <cell r="G160">
            <v>487.41629940022511</v>
          </cell>
          <cell r="H160">
            <v>450</v>
          </cell>
          <cell r="I160">
            <v>243.71</v>
          </cell>
          <cell r="J160">
            <v>720</v>
          </cell>
          <cell r="K160">
            <v>710.6529645255282</v>
          </cell>
          <cell r="L160">
            <v>487.41629940022511</v>
          </cell>
          <cell r="M160">
            <v>8948.1911561286797</v>
          </cell>
          <cell r="N160">
            <v>38.241089149177704</v>
          </cell>
          <cell r="O160">
            <v>4.78</v>
          </cell>
          <cell r="P160">
            <v>851230012</v>
          </cell>
          <cell r="Q160" t="str">
            <v>EP</v>
          </cell>
          <cell r="R160">
            <v>1</v>
          </cell>
        </row>
        <row r="161">
          <cell r="A161">
            <v>131</v>
          </cell>
          <cell r="B161" t="str">
            <v>EOB2;</v>
          </cell>
          <cell r="D161" t="str">
            <v>PARAMÉDICO PROFESIONAL</v>
          </cell>
          <cell r="E161">
            <v>486.93286644939235</v>
          </cell>
          <cell r="F161">
            <v>487.41979931584171</v>
          </cell>
          <cell r="G161">
            <v>487.41979931584171</v>
          </cell>
          <cell r="H161">
            <v>450</v>
          </cell>
          <cell r="I161">
            <v>243.71</v>
          </cell>
          <cell r="J161">
            <v>720</v>
          </cell>
          <cell r="K161">
            <v>710.65806740249718</v>
          </cell>
          <cell r="L161">
            <v>487.41979931584171</v>
          </cell>
          <cell r="M161">
            <v>8948.245257824281</v>
          </cell>
          <cell r="N161">
            <v>38.24132035878516</v>
          </cell>
          <cell r="O161">
            <v>4.78</v>
          </cell>
          <cell r="P161">
            <v>851230012</v>
          </cell>
          <cell r="Q161" t="str">
            <v>EP</v>
          </cell>
          <cell r="R161">
            <v>1</v>
          </cell>
        </row>
        <row r="162">
          <cell r="A162">
            <v>132</v>
          </cell>
          <cell r="B162" t="str">
            <v>EOC2</v>
          </cell>
          <cell r="D162" t="str">
            <v>NUTRICIONISTA / DIETISTA DEL SECTOR SALUD</v>
          </cell>
          <cell r="E162">
            <v>481.31905822285051</v>
          </cell>
          <cell r="F162">
            <v>481.80037728107334</v>
          </cell>
          <cell r="G162">
            <v>481.80037728107334</v>
          </cell>
          <cell r="H162">
            <v>450</v>
          </cell>
          <cell r="I162">
            <v>240.9</v>
          </cell>
          <cell r="J162">
            <v>720</v>
          </cell>
          <cell r="K162">
            <v>702.46495007580484</v>
          </cell>
          <cell r="L162">
            <v>481.80037728107334</v>
          </cell>
          <cell r="M162">
            <v>8858.5702320108321</v>
          </cell>
          <cell r="N162">
            <v>37.858084172079629</v>
          </cell>
          <cell r="O162">
            <v>4.7300000000000004</v>
          </cell>
          <cell r="P162">
            <v>851230012</v>
          </cell>
          <cell r="Q162" t="str">
            <v>EP</v>
          </cell>
          <cell r="R162">
            <v>1</v>
          </cell>
        </row>
        <row r="163">
          <cell r="A163">
            <v>133</v>
          </cell>
          <cell r="B163" t="str">
            <v>EOC2</v>
          </cell>
          <cell r="D163" t="str">
            <v>TÉCNICO DE EQUIPOS MÉDICOS</v>
          </cell>
          <cell r="E163">
            <v>481.31905822285051</v>
          </cell>
          <cell r="F163">
            <v>481.80037728107334</v>
          </cell>
          <cell r="G163">
            <v>481.80037728107334</v>
          </cell>
          <cell r="H163">
            <v>450</v>
          </cell>
          <cell r="I163">
            <v>240.9</v>
          </cell>
          <cell r="J163">
            <v>720</v>
          </cell>
          <cell r="K163">
            <v>702.46495007580484</v>
          </cell>
          <cell r="L163">
            <v>481.80037728107334</v>
          </cell>
          <cell r="M163">
            <v>8858.5702320108321</v>
          </cell>
          <cell r="N163">
            <v>37.858084172079629</v>
          </cell>
          <cell r="O163">
            <v>4.7300000000000004</v>
          </cell>
          <cell r="P163">
            <v>851230012</v>
          </cell>
          <cell r="Q163" t="str">
            <v>EP</v>
          </cell>
          <cell r="R163">
            <v>1</v>
          </cell>
        </row>
        <row r="164">
          <cell r="A164">
            <v>134</v>
          </cell>
          <cell r="B164" t="str">
            <v>EOC2</v>
          </cell>
          <cell r="D164" t="str">
            <v>FISIOTERAPISTA / TERAPISTA</v>
          </cell>
          <cell r="E164">
            <v>481.31905822285051</v>
          </cell>
          <cell r="F164">
            <v>481.80037728107334</v>
          </cell>
          <cell r="G164">
            <v>481.80037728107334</v>
          </cell>
          <cell r="H164">
            <v>450</v>
          </cell>
          <cell r="I164">
            <v>240.9</v>
          </cell>
          <cell r="J164">
            <v>720</v>
          </cell>
          <cell r="K164">
            <v>702.46495007580484</v>
          </cell>
          <cell r="L164">
            <v>481.80037728107334</v>
          </cell>
          <cell r="M164">
            <v>8858.5702320108321</v>
          </cell>
          <cell r="N164">
            <v>37.858084172079629</v>
          </cell>
          <cell r="O164">
            <v>4.7300000000000004</v>
          </cell>
          <cell r="P164">
            <v>851230012</v>
          </cell>
          <cell r="Q164" t="str">
            <v>EP</v>
          </cell>
          <cell r="R164">
            <v>1</v>
          </cell>
        </row>
        <row r="165">
          <cell r="A165">
            <v>135</v>
          </cell>
          <cell r="B165" t="str">
            <v>EOC2</v>
          </cell>
          <cell r="D165" t="str">
            <v>OPTOMETRISTA</v>
          </cell>
          <cell r="E165">
            <v>481.31905822285051</v>
          </cell>
          <cell r="F165">
            <v>481.80037728107334</v>
          </cell>
          <cell r="G165">
            <v>481.80037728107334</v>
          </cell>
          <cell r="H165">
            <v>450</v>
          </cell>
          <cell r="I165">
            <v>240.9</v>
          </cell>
          <cell r="J165">
            <v>720</v>
          </cell>
          <cell r="K165">
            <v>702.46495007580484</v>
          </cell>
          <cell r="L165">
            <v>481.80037728107334</v>
          </cell>
          <cell r="M165">
            <v>8858.5702320108321</v>
          </cell>
          <cell r="N165">
            <v>37.858084172079629</v>
          </cell>
          <cell r="O165">
            <v>4.7300000000000004</v>
          </cell>
          <cell r="P165">
            <v>851230012</v>
          </cell>
          <cell r="Q165" t="str">
            <v>EP</v>
          </cell>
          <cell r="R165">
            <v>1</v>
          </cell>
        </row>
        <row r="166">
          <cell r="A166">
            <v>136</v>
          </cell>
          <cell r="B166" t="str">
            <v>EOC2</v>
          </cell>
          <cell r="D166" t="str">
            <v>PARAMÉDICO</v>
          </cell>
          <cell r="E166">
            <v>481.31905822285051</v>
          </cell>
          <cell r="F166">
            <v>481.80037728107334</v>
          </cell>
          <cell r="G166">
            <v>481.80037728107334</v>
          </cell>
          <cell r="H166">
            <v>450</v>
          </cell>
          <cell r="I166">
            <v>240.9</v>
          </cell>
          <cell r="J166">
            <v>720</v>
          </cell>
          <cell r="K166">
            <v>702.46495007580484</v>
          </cell>
          <cell r="L166">
            <v>481.80037728107334</v>
          </cell>
          <cell r="M166">
            <v>8858.5702320108321</v>
          </cell>
          <cell r="N166">
            <v>37.858084172079629</v>
          </cell>
          <cell r="O166">
            <v>4.7300000000000004</v>
          </cell>
          <cell r="P166">
            <v>851230012</v>
          </cell>
          <cell r="Q166" t="str">
            <v>EP</v>
          </cell>
          <cell r="R166">
            <v>1</v>
          </cell>
        </row>
        <row r="167">
          <cell r="A167">
            <v>137</v>
          </cell>
          <cell r="B167" t="str">
            <v>EOC2</v>
          </cell>
          <cell r="D167" t="str">
            <v>TÉCNICO SUPERIOR DE FARMACIAS</v>
          </cell>
          <cell r="E167">
            <v>481.31905822285051</v>
          </cell>
          <cell r="F167">
            <v>481.80037728107334</v>
          </cell>
          <cell r="G167">
            <v>481.80037728107334</v>
          </cell>
          <cell r="H167">
            <v>450</v>
          </cell>
          <cell r="I167">
            <v>240.9</v>
          </cell>
          <cell r="J167">
            <v>720</v>
          </cell>
          <cell r="K167">
            <v>702.46495007580484</v>
          </cell>
          <cell r="L167">
            <v>481.80037728107334</v>
          </cell>
          <cell r="M167">
            <v>8858.5702320108321</v>
          </cell>
          <cell r="N167">
            <v>37.858084172079629</v>
          </cell>
          <cell r="O167">
            <v>4.7300000000000004</v>
          </cell>
          <cell r="P167">
            <v>851230012</v>
          </cell>
          <cell r="Q167" t="str">
            <v>EP</v>
          </cell>
          <cell r="R167">
            <v>1</v>
          </cell>
        </row>
        <row r="168">
          <cell r="A168">
            <v>138</v>
          </cell>
          <cell r="B168" t="str">
            <v>EOC2</v>
          </cell>
          <cell r="D168" t="str">
            <v>TÉCNICO EN ENFERMERÍA</v>
          </cell>
          <cell r="E168">
            <v>481.31905822285051</v>
          </cell>
          <cell r="F168">
            <v>481.80037728107334</v>
          </cell>
          <cell r="G168">
            <v>481.80037728107334</v>
          </cell>
          <cell r="H168">
            <v>450</v>
          </cell>
          <cell r="I168">
            <v>240.9</v>
          </cell>
          <cell r="J168">
            <v>720</v>
          </cell>
          <cell r="K168">
            <v>702.46495007580484</v>
          </cell>
          <cell r="L168">
            <v>481.80037728107334</v>
          </cell>
          <cell r="M168">
            <v>8858.5702320108321</v>
          </cell>
          <cell r="N168">
            <v>37.858084172079629</v>
          </cell>
          <cell r="O168">
            <v>4.7300000000000004</v>
          </cell>
          <cell r="P168">
            <v>851230012</v>
          </cell>
          <cell r="Q168" t="str">
            <v>EP</v>
          </cell>
          <cell r="R168">
            <v>1</v>
          </cell>
        </row>
        <row r="169">
          <cell r="A169">
            <v>139</v>
          </cell>
          <cell r="B169" t="str">
            <v>EOD2</v>
          </cell>
          <cell r="D169" t="str">
            <v>ASISTENTE / AUXILIAR / AYUDANTE TÉCNICO DE MANTENIMIENTO EN EL SECTOR SALUD</v>
          </cell>
          <cell r="E169">
            <v>475.70874641550608</v>
          </cell>
          <cell r="F169">
            <v>476.18445516192156</v>
          </cell>
          <cell r="G169">
            <v>476.18445516192156</v>
          </cell>
          <cell r="H169">
            <v>450</v>
          </cell>
          <cell r="I169">
            <v>238.09</v>
          </cell>
          <cell r="J169">
            <v>720</v>
          </cell>
          <cell r="K169">
            <v>694.27693562608169</v>
          </cell>
          <cell r="L169">
            <v>476.18445516192156</v>
          </cell>
          <cell r="M169">
            <v>8768.9493078929845</v>
          </cell>
          <cell r="N169">
            <v>37.475079194981546</v>
          </cell>
          <cell r="O169">
            <v>4.68</v>
          </cell>
          <cell r="P169">
            <v>851230012</v>
          </cell>
          <cell r="Q169" t="str">
            <v>EP</v>
          </cell>
          <cell r="R169">
            <v>1</v>
          </cell>
        </row>
        <row r="170">
          <cell r="A170">
            <v>140</v>
          </cell>
          <cell r="B170" t="str">
            <v>EOD2</v>
          </cell>
          <cell r="D170" t="str">
            <v>AUXILIAR DE ENFERMERÍA</v>
          </cell>
          <cell r="E170">
            <v>475.70874641550608</v>
          </cell>
          <cell r="F170">
            <v>476.18445516192156</v>
          </cell>
          <cell r="G170">
            <v>476.18445516192156</v>
          </cell>
          <cell r="H170">
            <v>450</v>
          </cell>
          <cell r="I170">
            <v>238.09</v>
          </cell>
          <cell r="J170">
            <v>720</v>
          </cell>
          <cell r="K170">
            <v>694.27693562608169</v>
          </cell>
          <cell r="L170">
            <v>476.18445516192156</v>
          </cell>
          <cell r="M170">
            <v>8768.9493078929845</v>
          </cell>
          <cell r="N170">
            <v>37.475079194981546</v>
          </cell>
          <cell r="O170">
            <v>4.68</v>
          </cell>
          <cell r="P170">
            <v>851230012</v>
          </cell>
          <cell r="Q170" t="str">
            <v>EP</v>
          </cell>
          <cell r="R170">
            <v>1</v>
          </cell>
        </row>
        <row r="171">
          <cell r="A171">
            <v>141</v>
          </cell>
          <cell r="B171" t="str">
            <v>EOD2</v>
          </cell>
          <cell r="D171" t="str">
            <v>AUXILIAR DE FARMACIA INTRAHOSPITALARIA</v>
          </cell>
          <cell r="E171">
            <v>475.70874641550608</v>
          </cell>
          <cell r="F171">
            <v>476.18445516192156</v>
          </cell>
          <cell r="G171">
            <v>476.18445516192156</v>
          </cell>
          <cell r="H171">
            <v>450</v>
          </cell>
          <cell r="I171">
            <v>238.09</v>
          </cell>
          <cell r="J171">
            <v>720</v>
          </cell>
          <cell r="K171">
            <v>694.27693562608169</v>
          </cell>
          <cell r="L171">
            <v>476.18445516192156</v>
          </cell>
          <cell r="M171">
            <v>8768.9493078929845</v>
          </cell>
          <cell r="N171">
            <v>37.475079194981546</v>
          </cell>
          <cell r="O171">
            <v>4.68</v>
          </cell>
          <cell r="P171">
            <v>851230012</v>
          </cell>
          <cell r="Q171" t="str">
            <v>EP</v>
          </cell>
          <cell r="R171">
            <v>1</v>
          </cell>
        </row>
        <row r="172">
          <cell r="A172">
            <v>142</v>
          </cell>
          <cell r="B172" t="str">
            <v>EOD2</v>
          </cell>
          <cell r="D172" t="str">
            <v>AUXILIAR DE IMAGENOLOGÍA</v>
          </cell>
          <cell r="E172">
            <v>475.70874641550608</v>
          </cell>
          <cell r="F172">
            <v>476.18445516192156</v>
          </cell>
          <cell r="G172">
            <v>476.18445516192156</v>
          </cell>
          <cell r="H172">
            <v>450</v>
          </cell>
          <cell r="I172">
            <v>238.09</v>
          </cell>
          <cell r="J172">
            <v>720</v>
          </cell>
          <cell r="K172">
            <v>694.27693562608169</v>
          </cell>
          <cell r="L172">
            <v>476.18445516192156</v>
          </cell>
          <cell r="M172">
            <v>8768.9493078929845</v>
          </cell>
          <cell r="N172">
            <v>37.475079194981546</v>
          </cell>
          <cell r="O172">
            <v>4.68</v>
          </cell>
          <cell r="P172">
            <v>851230012</v>
          </cell>
          <cell r="Q172" t="str">
            <v>EP</v>
          </cell>
          <cell r="R172">
            <v>1</v>
          </cell>
        </row>
        <row r="173">
          <cell r="A173">
            <v>143</v>
          </cell>
          <cell r="B173" t="str">
            <v>EOD2</v>
          </cell>
          <cell r="D173" t="str">
            <v>AUXILIAR DE LABORATORIO CLÍNICO</v>
          </cell>
          <cell r="E173">
            <v>475.70874641550608</v>
          </cell>
          <cell r="F173">
            <v>476.18445516192156</v>
          </cell>
          <cell r="G173">
            <v>476.18445516192156</v>
          </cell>
          <cell r="H173">
            <v>450</v>
          </cell>
          <cell r="I173">
            <v>238.09</v>
          </cell>
          <cell r="J173">
            <v>720</v>
          </cell>
          <cell r="K173">
            <v>694.27693562608169</v>
          </cell>
          <cell r="L173">
            <v>476.18445516192156</v>
          </cell>
          <cell r="M173">
            <v>8768.9493078929845</v>
          </cell>
          <cell r="N173">
            <v>37.475079194981546</v>
          </cell>
          <cell r="O173">
            <v>4.68</v>
          </cell>
          <cell r="P173">
            <v>851230012</v>
          </cell>
          <cell r="Q173" t="str">
            <v>EP</v>
          </cell>
          <cell r="R173">
            <v>1</v>
          </cell>
        </row>
        <row r="174">
          <cell r="A174">
            <v>144</v>
          </cell>
          <cell r="B174" t="str">
            <v>EOD2</v>
          </cell>
          <cell r="D174" t="str">
            <v>AUXILIAR DE MICROBIOLOGÍA</v>
          </cell>
          <cell r="E174">
            <v>475.70874641550608</v>
          </cell>
          <cell r="F174">
            <v>476.18445516192156</v>
          </cell>
          <cell r="G174">
            <v>476.18445516192156</v>
          </cell>
          <cell r="H174">
            <v>450</v>
          </cell>
          <cell r="I174">
            <v>238.09</v>
          </cell>
          <cell r="J174">
            <v>720</v>
          </cell>
          <cell r="K174">
            <v>694.27693562608169</v>
          </cell>
          <cell r="L174">
            <v>476.18445516192156</v>
          </cell>
          <cell r="M174">
            <v>8768.9493078929845</v>
          </cell>
          <cell r="N174">
            <v>37.475079194981546</v>
          </cell>
          <cell r="O174">
            <v>4.68</v>
          </cell>
          <cell r="P174">
            <v>851230012</v>
          </cell>
          <cell r="Q174" t="str">
            <v>EP</v>
          </cell>
          <cell r="R174">
            <v>1</v>
          </cell>
        </row>
        <row r="175">
          <cell r="A175">
            <v>145</v>
          </cell>
          <cell r="B175" t="str">
            <v>EOD2</v>
          </cell>
          <cell r="D175" t="str">
            <v>AUXILIAR DE NUTRICIÓN</v>
          </cell>
          <cell r="E175">
            <v>475.70874641550608</v>
          </cell>
          <cell r="F175">
            <v>476.18445516192156</v>
          </cell>
          <cell r="G175">
            <v>476.18445516192156</v>
          </cell>
          <cell r="H175">
            <v>450</v>
          </cell>
          <cell r="I175">
            <v>238.09</v>
          </cell>
          <cell r="J175">
            <v>720</v>
          </cell>
          <cell r="K175">
            <v>694.27693562608169</v>
          </cell>
          <cell r="L175">
            <v>476.18445516192156</v>
          </cell>
          <cell r="M175">
            <v>8768.9493078929845</v>
          </cell>
          <cell r="N175">
            <v>37.475079194981546</v>
          </cell>
          <cell r="O175">
            <v>4.68</v>
          </cell>
          <cell r="P175">
            <v>851230012</v>
          </cell>
          <cell r="Q175" t="str">
            <v>EP</v>
          </cell>
          <cell r="R175">
            <v>1</v>
          </cell>
        </row>
        <row r="176">
          <cell r="A176">
            <v>146</v>
          </cell>
          <cell r="B176" t="str">
            <v>EOD2</v>
          </cell>
          <cell r="D176" t="str">
            <v>AUXILIAR DE ODONTOLOGÍA</v>
          </cell>
          <cell r="E176">
            <v>475.70874641550608</v>
          </cell>
          <cell r="F176">
            <v>476.18445516192156</v>
          </cell>
          <cell r="G176">
            <v>476.18445516192156</v>
          </cell>
          <cell r="H176">
            <v>450</v>
          </cell>
          <cell r="I176">
            <v>238.09</v>
          </cell>
          <cell r="J176">
            <v>720</v>
          </cell>
          <cell r="K176">
            <v>694.27693562608169</v>
          </cell>
          <cell r="L176">
            <v>476.18445516192156</v>
          </cell>
          <cell r="M176">
            <v>8768.9493078929845</v>
          </cell>
          <cell r="N176">
            <v>37.475079194981546</v>
          </cell>
          <cell r="O176">
            <v>4.68</v>
          </cell>
          <cell r="P176">
            <v>851230012</v>
          </cell>
          <cell r="Q176" t="str">
            <v>EP</v>
          </cell>
          <cell r="R176">
            <v>1</v>
          </cell>
        </row>
        <row r="177">
          <cell r="A177">
            <v>147</v>
          </cell>
          <cell r="B177" t="str">
            <v>EOD2</v>
          </cell>
          <cell r="D177" t="str">
            <v>AUXILIAR DE ÓRTESIS, PRÓTESIS, REHABILITACIÓN FÍSICA</v>
          </cell>
          <cell r="E177">
            <v>475.70874641550608</v>
          </cell>
          <cell r="F177">
            <v>476.18445516192156</v>
          </cell>
          <cell r="G177">
            <v>476.18445516192156</v>
          </cell>
          <cell r="H177">
            <v>450</v>
          </cell>
          <cell r="I177">
            <v>238.09</v>
          </cell>
          <cell r="J177">
            <v>720</v>
          </cell>
          <cell r="K177">
            <v>694.27693562608169</v>
          </cell>
          <cell r="L177">
            <v>476.18445516192156</v>
          </cell>
          <cell r="M177">
            <v>8768.9493078929845</v>
          </cell>
          <cell r="N177">
            <v>37.475079194981546</v>
          </cell>
          <cell r="O177">
            <v>4.68</v>
          </cell>
          <cell r="P177">
            <v>851230012</v>
          </cell>
          <cell r="Q177" t="str">
            <v>EP</v>
          </cell>
          <cell r="R177">
            <v>1</v>
          </cell>
        </row>
        <row r="178">
          <cell r="A178">
            <v>148</v>
          </cell>
          <cell r="B178" t="str">
            <v>EOE2</v>
          </cell>
          <cell r="D178" t="str">
            <v>CAMILLERO / TRANSPORTADOR DE PACIENTES</v>
          </cell>
          <cell r="E178">
            <v>473.85556649724305</v>
          </cell>
          <cell r="F178">
            <v>474.32942206374025</v>
          </cell>
          <cell r="G178">
            <v>474.32942206374025</v>
          </cell>
          <cell r="H178">
            <v>450</v>
          </cell>
          <cell r="I178">
            <v>237.16</v>
          </cell>
          <cell r="J178">
            <v>720</v>
          </cell>
          <cell r="K178">
            <v>691.57229736893316</v>
          </cell>
          <cell r="L178">
            <v>474.32942206374025</v>
          </cell>
          <cell r="M178">
            <v>8739.3442062612958</v>
          </cell>
          <cell r="N178">
            <v>37.348558503702783</v>
          </cell>
          <cell r="O178">
            <v>4.67</v>
          </cell>
          <cell r="P178">
            <v>851230012</v>
          </cell>
          <cell r="Q178" t="str">
            <v>EP</v>
          </cell>
          <cell r="R178">
            <v>1</v>
          </cell>
        </row>
        <row r="179">
          <cell r="A179">
            <v>149</v>
          </cell>
          <cell r="B179" t="str">
            <v>EOA1</v>
          </cell>
          <cell r="D179" t="str">
            <v>PROFESIONALES CON TÍTULO DE CUARTO NIVEL</v>
          </cell>
          <cell r="E179">
            <v>495.18747484152215</v>
          </cell>
          <cell r="F179">
            <v>495.68266231636363</v>
          </cell>
          <cell r="G179">
            <v>495.68266231636363</v>
          </cell>
          <cell r="H179">
            <v>450</v>
          </cell>
          <cell r="I179">
            <v>247.84</v>
          </cell>
          <cell r="J179">
            <v>720</v>
          </cell>
          <cell r="K179">
            <v>722.7053216572582</v>
          </cell>
          <cell r="L179">
            <v>495.68266231636363</v>
          </cell>
          <cell r="M179">
            <v>9080.1025940863492</v>
          </cell>
          <cell r="N179">
            <v>38.80482733611624</v>
          </cell>
          <cell r="O179">
            <v>4.8499999999999996</v>
          </cell>
          <cell r="P179">
            <v>851230012</v>
          </cell>
          <cell r="Q179" t="str">
            <v>EP</v>
          </cell>
          <cell r="R179">
            <v>1</v>
          </cell>
        </row>
        <row r="180">
          <cell r="A180">
            <v>150</v>
          </cell>
          <cell r="B180" t="str">
            <v>EOB1</v>
          </cell>
          <cell r="D180" t="str">
            <v>PROFESIONALES CON TÍTULO DE TERCER NIVEL</v>
          </cell>
          <cell r="E180">
            <v>494.66707145724234</v>
          </cell>
          <cell r="F180">
            <v>495.16173852869952</v>
          </cell>
          <cell r="G180">
            <v>495.16173852869952</v>
          </cell>
          <cell r="H180">
            <v>450</v>
          </cell>
          <cell r="I180">
            <v>247.58</v>
          </cell>
          <cell r="J180">
            <v>720</v>
          </cell>
          <cell r="K180">
            <v>721.94581477484383</v>
          </cell>
          <cell r="L180">
            <v>495.16173852869952</v>
          </cell>
          <cell r="M180">
            <v>9071.7901541766369</v>
          </cell>
          <cell r="N180">
            <v>38.769303200557658</v>
          </cell>
          <cell r="O180">
            <v>4.8499999999999996</v>
          </cell>
          <cell r="P180">
            <v>851230012</v>
          </cell>
          <cell r="Q180" t="str">
            <v>EP</v>
          </cell>
          <cell r="R180">
            <v>1</v>
          </cell>
        </row>
        <row r="181">
          <cell r="A181">
            <v>151</v>
          </cell>
          <cell r="B181" t="str">
            <v>EOE1</v>
          </cell>
          <cell r="D181" t="str">
            <v xml:space="preserve">GUARDIA </v>
          </cell>
          <cell r="E181">
            <v>454.94932342701799</v>
          </cell>
          <cell r="F181">
            <v>455.40427275044493</v>
          </cell>
          <cell r="G181">
            <v>455.40427275044493</v>
          </cell>
          <cell r="H181">
            <v>450</v>
          </cell>
          <cell r="I181">
            <v>227.7</v>
          </cell>
          <cell r="J181">
            <v>720</v>
          </cell>
          <cell r="K181">
            <v>663.97942967014865</v>
          </cell>
          <cell r="L181">
            <v>455.40427275044493</v>
          </cell>
          <cell r="M181">
            <v>8437.3392481763767</v>
          </cell>
          <cell r="N181">
            <v>36.05790675922043</v>
          </cell>
          <cell r="O181">
            <v>4.51</v>
          </cell>
          <cell r="P181">
            <v>851230012</v>
          </cell>
          <cell r="Q181" t="str">
            <v>EP</v>
          </cell>
          <cell r="R181">
            <v>1</v>
          </cell>
        </row>
        <row r="182">
          <cell r="A182">
            <v>152</v>
          </cell>
          <cell r="B182" t="str">
            <v>EOC1</v>
          </cell>
          <cell r="D182" t="str">
            <v>CHOFER: Camionetas livianas o mixtas hasta 3,5 toneladas.</v>
          </cell>
          <cell r="E182">
            <v>465.86810718926637</v>
          </cell>
          <cell r="F182">
            <v>466.33397529645561</v>
          </cell>
          <cell r="G182">
            <v>466.33397529645561</v>
          </cell>
          <cell r="H182">
            <v>450</v>
          </cell>
          <cell r="I182">
            <v>233.17</v>
          </cell>
          <cell r="J182">
            <v>720</v>
          </cell>
          <cell r="K182">
            <v>679.91493598223224</v>
          </cell>
          <cell r="L182">
            <v>466.33397529645561</v>
          </cell>
          <cell r="M182">
            <v>8611.7605901326097</v>
          </cell>
          <cell r="N182">
            <v>36.803315744219503</v>
          </cell>
          <cell r="O182">
            <v>4.5999999999999996</v>
          </cell>
          <cell r="P182">
            <v>851230012</v>
          </cell>
          <cell r="Q182" t="str">
            <v>EP</v>
          </cell>
          <cell r="R182">
            <v>1</v>
          </cell>
        </row>
        <row r="183">
          <cell r="A183">
            <v>153</v>
          </cell>
          <cell r="B183" t="str">
            <v>EOC1</v>
          </cell>
          <cell r="D183" t="str">
            <v>CHOFER: para camiones pesados hasta 4,5 toneladas.</v>
          </cell>
          <cell r="E183">
            <v>465.86810718926637</v>
          </cell>
          <cell r="F183">
            <v>466.33397529645561</v>
          </cell>
          <cell r="G183">
            <v>466.33397529645561</v>
          </cell>
          <cell r="H183">
            <v>450</v>
          </cell>
          <cell r="I183">
            <v>233.17</v>
          </cell>
          <cell r="J183">
            <v>720</v>
          </cell>
          <cell r="K183">
            <v>679.91493598223224</v>
          </cell>
          <cell r="L183">
            <v>466.33397529645561</v>
          </cell>
          <cell r="M183">
            <v>8611.7605901326097</v>
          </cell>
          <cell r="N183">
            <v>36.803315744219503</v>
          </cell>
          <cell r="O183">
            <v>4.5999999999999996</v>
          </cell>
          <cell r="P183">
            <v>851230012</v>
          </cell>
          <cell r="Q183" t="str">
            <v>EP</v>
          </cell>
          <cell r="R183">
            <v>1</v>
          </cell>
        </row>
        <row r="184">
          <cell r="A184">
            <v>154</v>
          </cell>
          <cell r="B184" t="str">
            <v>EOB1</v>
          </cell>
          <cell r="D184" t="str">
            <v>ENFERMERA QUE NO LABORA EN INSTITUCIONES DE SALUD</v>
          </cell>
          <cell r="E184">
            <v>469.82223464226183</v>
          </cell>
          <cell r="F184">
            <v>470.29205687690404</v>
          </cell>
          <cell r="G184">
            <v>470.29205687690404</v>
          </cell>
          <cell r="H184">
            <v>450</v>
          </cell>
          <cell r="I184">
            <v>235.15</v>
          </cell>
          <cell r="J184">
            <v>720</v>
          </cell>
          <cell r="K184">
            <v>685.68581892652605</v>
          </cell>
          <cell r="L184">
            <v>470.29205687690404</v>
          </cell>
          <cell r="M184">
            <v>8674.9246152031828</v>
          </cell>
          <cell r="N184">
            <v>37.073254223583604</v>
          </cell>
          <cell r="O184">
            <v>4.63</v>
          </cell>
          <cell r="P184">
            <v>851230012</v>
          </cell>
          <cell r="Q184" t="str">
            <v>EP</v>
          </cell>
          <cell r="R184">
            <v>1</v>
          </cell>
        </row>
        <row r="185">
          <cell r="A185">
            <v>155</v>
          </cell>
          <cell r="B185" t="str">
            <v>EOB1</v>
          </cell>
          <cell r="D185" t="str">
            <v>MÉDICO QUE NO LABORA EN INSTITUCIONES DE SALUD</v>
          </cell>
          <cell r="E185">
            <v>469.82223464226183</v>
          </cell>
          <cell r="F185">
            <v>470.29205687690404</v>
          </cell>
          <cell r="G185">
            <v>470.29205687690404</v>
          </cell>
          <cell r="H185">
            <v>450</v>
          </cell>
          <cell r="I185">
            <v>235.15</v>
          </cell>
          <cell r="J185">
            <v>720</v>
          </cell>
          <cell r="K185">
            <v>685.68581892652605</v>
          </cell>
          <cell r="L185">
            <v>470.29205687690404</v>
          </cell>
          <cell r="M185">
            <v>8674.9246152031828</v>
          </cell>
          <cell r="N185">
            <v>37.073254223583604</v>
          </cell>
          <cell r="O185">
            <v>4.63</v>
          </cell>
          <cell r="P185">
            <v>851230012</v>
          </cell>
          <cell r="Q185" t="str">
            <v>EP</v>
          </cell>
          <cell r="R185">
            <v>1</v>
          </cell>
        </row>
        <row r="186">
          <cell r="A186">
            <v>156</v>
          </cell>
          <cell r="B186" t="str">
            <v>EOB1</v>
          </cell>
          <cell r="D186" t="str">
            <v>PSICÓLOGO INDUSTRIAL</v>
          </cell>
          <cell r="E186">
            <v>469.82223464226183</v>
          </cell>
          <cell r="F186">
            <v>470.29205687690404</v>
          </cell>
          <cell r="G186">
            <v>470.29205687690404</v>
          </cell>
          <cell r="H186">
            <v>450</v>
          </cell>
          <cell r="I186">
            <v>235.15</v>
          </cell>
          <cell r="J186">
            <v>720</v>
          </cell>
          <cell r="K186">
            <v>685.68581892652605</v>
          </cell>
          <cell r="L186">
            <v>470.29205687690404</v>
          </cell>
          <cell r="M186">
            <v>8674.9246152031828</v>
          </cell>
          <cell r="N186">
            <v>37.073254223583604</v>
          </cell>
          <cell r="O186">
            <v>4.63</v>
          </cell>
          <cell r="P186">
            <v>851230012</v>
          </cell>
          <cell r="Q186" t="str">
            <v>EP</v>
          </cell>
          <cell r="R186">
            <v>1</v>
          </cell>
        </row>
        <row r="187">
          <cell r="A187">
            <v>157</v>
          </cell>
          <cell r="B187" t="str">
            <v>EOC2</v>
          </cell>
          <cell r="D187" t="str">
            <v>CHOFER: Para automóviles y camionetas con acoplados de hasta 1,75 toneladas de carga útil o casas rodantes; vehículos motorizados de 3 0 4 ruedas para transporte particular de personas, con capacidad de once o menos asientos.</v>
          </cell>
          <cell r="E187">
            <v>463.48664406416697</v>
          </cell>
          <cell r="F187">
            <v>463.95013070823109</v>
          </cell>
          <cell r="G187">
            <v>463.95013070823109</v>
          </cell>
          <cell r="H187">
            <v>450</v>
          </cell>
          <cell r="I187">
            <v>231.98</v>
          </cell>
          <cell r="J187">
            <v>720</v>
          </cell>
          <cell r="K187">
            <v>676.43929057260095</v>
          </cell>
          <cell r="L187">
            <v>463.95013070823109</v>
          </cell>
          <cell r="M187">
            <v>8573.7211204878367</v>
          </cell>
          <cell r="N187">
            <v>36.640749844084823</v>
          </cell>
          <cell r="O187">
            <v>4.58</v>
          </cell>
          <cell r="P187">
            <v>851230012</v>
          </cell>
          <cell r="Q187" t="str">
            <v>EP</v>
          </cell>
          <cell r="R187">
            <v>1</v>
          </cell>
        </row>
        <row r="188">
          <cell r="A188">
            <v>158</v>
          </cell>
          <cell r="B188" t="str">
            <v>EOD1</v>
          </cell>
          <cell r="D188" t="str">
            <v>AUXILIAR DE ENFERMERÍA QUE NO LABORA EN INSTITUCIONES DE SALUD</v>
          </cell>
          <cell r="E188">
            <v>458.72371781396799</v>
          </cell>
          <cell r="F188">
            <v>459.18244153178193</v>
          </cell>
          <cell r="G188">
            <v>459.18244153178193</v>
          </cell>
          <cell r="H188">
            <v>450</v>
          </cell>
          <cell r="I188">
            <v>229.59</v>
          </cell>
          <cell r="J188">
            <v>720</v>
          </cell>
          <cell r="K188">
            <v>669.48799975333804</v>
          </cell>
          <cell r="L188">
            <v>459.18244153178193</v>
          </cell>
          <cell r="M188">
            <v>8497.6321811982853</v>
          </cell>
          <cell r="N188">
            <v>36.315575307704336</v>
          </cell>
          <cell r="O188">
            <v>4.54</v>
          </cell>
          <cell r="P188">
            <v>851230012</v>
          </cell>
          <cell r="Q188" t="str">
            <v>EP</v>
          </cell>
          <cell r="R188">
            <v>1</v>
          </cell>
        </row>
        <row r="189">
          <cell r="A189">
            <v>159</v>
          </cell>
          <cell r="B189" t="str">
            <v>EOD1</v>
          </cell>
          <cell r="D189" t="str">
            <v>CHOFER: Para ciclomotores, motocicletas y triciclos motorizados.</v>
          </cell>
          <cell r="E189">
            <v>458.72371781396799</v>
          </cell>
          <cell r="F189">
            <v>459.18244153178193</v>
          </cell>
          <cell r="G189">
            <v>459.18244153178193</v>
          </cell>
          <cell r="H189">
            <v>450</v>
          </cell>
          <cell r="I189">
            <v>229.59</v>
          </cell>
          <cell r="J189">
            <v>720</v>
          </cell>
          <cell r="K189">
            <v>669.48799975333804</v>
          </cell>
          <cell r="L189">
            <v>459.18244153178193</v>
          </cell>
          <cell r="M189">
            <v>8497.6321811982853</v>
          </cell>
          <cell r="N189">
            <v>36.315575307704336</v>
          </cell>
          <cell r="O189">
            <v>4.54</v>
          </cell>
          <cell r="P189">
            <v>851230012</v>
          </cell>
          <cell r="Q189" t="str">
            <v>EP</v>
          </cell>
          <cell r="R189">
            <v>1</v>
          </cell>
        </row>
        <row r="190">
          <cell r="A190">
            <v>160</v>
          </cell>
          <cell r="B190" t="str">
            <v>EOD2</v>
          </cell>
          <cell r="D190" t="str">
            <v>MECÁNICO EN GENERAL</v>
          </cell>
          <cell r="E190">
            <v>455.89292202375549</v>
          </cell>
          <cell r="F190">
            <v>456.34881494577917</v>
          </cell>
          <cell r="G190">
            <v>456.34881494577917</v>
          </cell>
          <cell r="H190">
            <v>450</v>
          </cell>
          <cell r="I190">
            <v>228.17</v>
          </cell>
          <cell r="J190">
            <v>720</v>
          </cell>
          <cell r="K190">
            <v>665.35657219094605</v>
          </cell>
          <cell r="L190">
            <v>456.34881494577917</v>
          </cell>
          <cell r="M190">
            <v>8452.4099814318542</v>
          </cell>
          <cell r="N190">
            <v>36.122313212313628</v>
          </cell>
          <cell r="O190">
            <v>4.5199999999999996</v>
          </cell>
          <cell r="P190">
            <v>851230012</v>
          </cell>
          <cell r="Q190" t="str">
            <v>EP</v>
          </cell>
          <cell r="R190">
            <v>1</v>
          </cell>
        </row>
        <row r="191">
          <cell r="A191">
            <v>161</v>
          </cell>
          <cell r="B191" t="str">
            <v>EOD2</v>
          </cell>
          <cell r="D191" t="str">
            <v>CARPINTERO EN GENERAL</v>
          </cell>
          <cell r="E191">
            <v>455.89292202375549</v>
          </cell>
          <cell r="F191">
            <v>456.34881494577917</v>
          </cell>
          <cell r="G191">
            <v>456.34881494577917</v>
          </cell>
          <cell r="H191">
            <v>450</v>
          </cell>
          <cell r="I191">
            <v>228.17</v>
          </cell>
          <cell r="J191">
            <v>720</v>
          </cell>
          <cell r="K191">
            <v>665.35657219094605</v>
          </cell>
          <cell r="L191">
            <v>456.34881494577917</v>
          </cell>
          <cell r="M191">
            <v>8452.4099814318542</v>
          </cell>
          <cell r="N191">
            <v>36.122313212313628</v>
          </cell>
          <cell r="O191">
            <v>4.5199999999999996</v>
          </cell>
          <cell r="P191">
            <v>851230012</v>
          </cell>
          <cell r="Q191" t="str">
            <v>EP</v>
          </cell>
          <cell r="R191">
            <v>1</v>
          </cell>
        </row>
        <row r="192">
          <cell r="A192">
            <v>162</v>
          </cell>
          <cell r="B192" t="str">
            <v>EOD2</v>
          </cell>
          <cell r="D192" t="str">
            <v>CERRAJERO EN GENERAL</v>
          </cell>
          <cell r="E192">
            <v>455.89292202375549</v>
          </cell>
          <cell r="F192">
            <v>456.34881494577917</v>
          </cell>
          <cell r="G192">
            <v>456.34881494577917</v>
          </cell>
          <cell r="H192">
            <v>450</v>
          </cell>
          <cell r="I192">
            <v>228.17</v>
          </cell>
          <cell r="J192">
            <v>720</v>
          </cell>
          <cell r="K192">
            <v>665.35657219094605</v>
          </cell>
          <cell r="L192">
            <v>456.34881494577917</v>
          </cell>
          <cell r="M192">
            <v>8452.4099814318542</v>
          </cell>
          <cell r="N192">
            <v>36.122313212313628</v>
          </cell>
          <cell r="O192">
            <v>4.5199999999999996</v>
          </cell>
          <cell r="P192">
            <v>851230012</v>
          </cell>
          <cell r="Q192" t="str">
            <v>EP</v>
          </cell>
          <cell r="R192">
            <v>1</v>
          </cell>
        </row>
        <row r="193">
          <cell r="A193">
            <v>163</v>
          </cell>
          <cell r="B193" t="str">
            <v>EOD2</v>
          </cell>
          <cell r="D193" t="str">
            <v>ELECTRICISTA EN GENERAL</v>
          </cell>
          <cell r="E193">
            <v>455.89292202375549</v>
          </cell>
          <cell r="F193">
            <v>456.34881494577917</v>
          </cell>
          <cell r="G193">
            <v>456.34881494577917</v>
          </cell>
          <cell r="H193">
            <v>450</v>
          </cell>
          <cell r="I193">
            <v>228.17</v>
          </cell>
          <cell r="J193">
            <v>720</v>
          </cell>
          <cell r="K193">
            <v>665.35657219094605</v>
          </cell>
          <cell r="L193">
            <v>456.34881494577917</v>
          </cell>
          <cell r="M193">
            <v>8452.4099814318542</v>
          </cell>
          <cell r="N193">
            <v>36.122313212313628</v>
          </cell>
          <cell r="O193">
            <v>4.5199999999999996</v>
          </cell>
          <cell r="P193">
            <v>851230012</v>
          </cell>
          <cell r="Q193" t="str">
            <v>EP</v>
          </cell>
          <cell r="R193">
            <v>1</v>
          </cell>
        </row>
        <row r="194">
          <cell r="A194">
            <v>164</v>
          </cell>
          <cell r="B194" t="str">
            <v>EOD2</v>
          </cell>
          <cell r="D194" t="str">
            <v>SOLDADOR EN GENERAL</v>
          </cell>
          <cell r="E194">
            <v>455.89292202375549</v>
          </cell>
          <cell r="F194">
            <v>456.34881494577917</v>
          </cell>
          <cell r="G194">
            <v>456.34881494577917</v>
          </cell>
          <cell r="H194">
            <v>450</v>
          </cell>
          <cell r="I194">
            <v>228.17</v>
          </cell>
          <cell r="J194">
            <v>720</v>
          </cell>
          <cell r="K194">
            <v>665.35657219094605</v>
          </cell>
          <cell r="L194">
            <v>456.34881494577917</v>
          </cell>
          <cell r="M194">
            <v>8452.4099814318542</v>
          </cell>
          <cell r="N194">
            <v>36.122313212313628</v>
          </cell>
          <cell r="O194">
            <v>4.5199999999999996</v>
          </cell>
          <cell r="P194">
            <v>851230012</v>
          </cell>
          <cell r="Q194" t="str">
            <v>EP</v>
          </cell>
          <cell r="R194">
            <v>1</v>
          </cell>
        </row>
        <row r="195">
          <cell r="A195">
            <v>165</v>
          </cell>
          <cell r="B195" t="str">
            <v>EOD2</v>
          </cell>
          <cell r="D195" t="str">
            <v>PLOMERO EN GENERAL</v>
          </cell>
          <cell r="E195">
            <v>455.89292202375549</v>
          </cell>
          <cell r="F195">
            <v>456.34881494577917</v>
          </cell>
          <cell r="G195">
            <v>456.34881494577917</v>
          </cell>
          <cell r="H195">
            <v>450</v>
          </cell>
          <cell r="I195">
            <v>228.17</v>
          </cell>
          <cell r="J195">
            <v>720</v>
          </cell>
          <cell r="K195">
            <v>665.35657219094605</v>
          </cell>
          <cell r="L195">
            <v>456.34881494577917</v>
          </cell>
          <cell r="M195">
            <v>8452.4099814318542</v>
          </cell>
          <cell r="N195">
            <v>36.122313212313628</v>
          </cell>
          <cell r="O195">
            <v>4.5199999999999996</v>
          </cell>
          <cell r="P195">
            <v>851230012</v>
          </cell>
          <cell r="Q195" t="str">
            <v>EP</v>
          </cell>
          <cell r="R195">
            <v>1</v>
          </cell>
        </row>
        <row r="196">
          <cell r="A196">
            <v>166</v>
          </cell>
          <cell r="B196" t="str">
            <v>EOD2</v>
          </cell>
          <cell r="D196" t="str">
            <v>TORNERO EN GENERAL</v>
          </cell>
          <cell r="E196">
            <v>455.89292202375549</v>
          </cell>
          <cell r="F196">
            <v>456.34881494577917</v>
          </cell>
          <cell r="G196">
            <v>456.34881494577917</v>
          </cell>
          <cell r="H196">
            <v>450</v>
          </cell>
          <cell r="I196">
            <v>228.17</v>
          </cell>
          <cell r="J196">
            <v>720</v>
          </cell>
          <cell r="K196">
            <v>665.35657219094605</v>
          </cell>
          <cell r="L196">
            <v>456.34881494577917</v>
          </cell>
          <cell r="M196">
            <v>8452.4099814318542</v>
          </cell>
          <cell r="N196">
            <v>36.122313212313628</v>
          </cell>
          <cell r="O196">
            <v>4.5199999999999996</v>
          </cell>
          <cell r="P196">
            <v>851230012</v>
          </cell>
          <cell r="Q196" t="str">
            <v>EP</v>
          </cell>
          <cell r="R196">
            <v>1</v>
          </cell>
        </row>
        <row r="197">
          <cell r="A197">
            <v>167</v>
          </cell>
          <cell r="B197" t="str">
            <v>EOD2</v>
          </cell>
          <cell r="D197" t="str">
            <v>UTILERO</v>
          </cell>
          <cell r="E197">
            <v>455.89292202375549</v>
          </cell>
          <cell r="F197">
            <v>456.34881494577917</v>
          </cell>
          <cell r="G197">
            <v>456.34881494577917</v>
          </cell>
          <cell r="H197">
            <v>450</v>
          </cell>
          <cell r="I197">
            <v>228.17</v>
          </cell>
          <cell r="J197">
            <v>720</v>
          </cell>
          <cell r="K197">
            <v>665.35657219094605</v>
          </cell>
          <cell r="L197">
            <v>456.34881494577917</v>
          </cell>
          <cell r="M197">
            <v>8452.4099814318542</v>
          </cell>
          <cell r="N197">
            <v>36.122313212313628</v>
          </cell>
          <cell r="O197">
            <v>4.5199999999999996</v>
          </cell>
          <cell r="P197">
            <v>851230012</v>
          </cell>
          <cell r="Q197" t="str">
            <v>EP</v>
          </cell>
          <cell r="R197">
            <v>1</v>
          </cell>
        </row>
        <row r="198">
          <cell r="A198">
            <v>168</v>
          </cell>
          <cell r="B198" t="str">
            <v>EOC2</v>
          </cell>
          <cell r="D198" t="str">
            <v>OPERADOR DE MONTACARGA DE HASTA 94 HP</v>
          </cell>
          <cell r="E198">
            <v>463.48664406416697</v>
          </cell>
          <cell r="F198">
            <v>463.95013070823109</v>
          </cell>
          <cell r="G198">
            <v>463.95013070823109</v>
          </cell>
          <cell r="H198">
            <v>450</v>
          </cell>
          <cell r="I198">
            <v>231.98</v>
          </cell>
          <cell r="J198">
            <v>720</v>
          </cell>
          <cell r="K198">
            <v>676.43929057260095</v>
          </cell>
          <cell r="L198">
            <v>463.95013070823109</v>
          </cell>
          <cell r="M198">
            <v>8573.7211204878367</v>
          </cell>
          <cell r="N198">
            <v>36.640749844084823</v>
          </cell>
          <cell r="O198">
            <v>4.58</v>
          </cell>
          <cell r="P198">
            <v>851230012</v>
          </cell>
          <cell r="Q198" t="str">
            <v>EP</v>
          </cell>
          <cell r="R198">
            <v>1</v>
          </cell>
        </row>
        <row r="199">
          <cell r="A199">
            <v>169</v>
          </cell>
          <cell r="B199" t="str">
            <v>EOE2</v>
          </cell>
          <cell r="D199" t="str">
            <v>ASISTENTE / AYUDANTE / AUXILIAR DE SERVICIOS TÉCNICO</v>
          </cell>
          <cell r="E199">
            <v>450.03543369979133</v>
          </cell>
          <cell r="F199">
            <v>450.48546913349105</v>
          </cell>
          <cell r="G199">
            <v>450.48546913349105</v>
          </cell>
          <cell r="H199">
            <v>450</v>
          </cell>
          <cell r="I199">
            <v>225.24</v>
          </cell>
          <cell r="J199">
            <v>720</v>
          </cell>
          <cell r="K199">
            <v>656.80781399662999</v>
          </cell>
          <cell r="L199">
            <v>450.48546913349105</v>
          </cell>
          <cell r="M199">
            <v>8358.8443818655051</v>
          </cell>
          <cell r="N199">
            <v>35.722450226389107</v>
          </cell>
          <cell r="O199">
            <v>4.47</v>
          </cell>
          <cell r="P199">
            <v>851230012</v>
          </cell>
          <cell r="Q199" t="str">
            <v>EP</v>
          </cell>
          <cell r="R199">
            <v>1</v>
          </cell>
        </row>
        <row r="200">
          <cell r="A200">
            <v>170</v>
          </cell>
          <cell r="B200" t="str">
            <v>EOE2</v>
          </cell>
          <cell r="D200" t="str">
            <v>JARDINERO</v>
          </cell>
          <cell r="E200">
            <v>450.03543369979133</v>
          </cell>
          <cell r="F200">
            <v>450.48546913349105</v>
          </cell>
          <cell r="G200">
            <v>450.48546913349105</v>
          </cell>
          <cell r="H200">
            <v>450</v>
          </cell>
          <cell r="I200">
            <v>225.24</v>
          </cell>
          <cell r="J200">
            <v>720</v>
          </cell>
          <cell r="K200">
            <v>656.80781399662999</v>
          </cell>
          <cell r="L200">
            <v>450.48546913349105</v>
          </cell>
          <cell r="M200">
            <v>8358.8443818655051</v>
          </cell>
          <cell r="N200">
            <v>35.722450226389107</v>
          </cell>
          <cell r="O200">
            <v>4.47</v>
          </cell>
          <cell r="P200">
            <v>851230012</v>
          </cell>
          <cell r="Q200" t="str">
            <v>EP</v>
          </cell>
          <cell r="R200">
            <v>1</v>
          </cell>
        </row>
        <row r="201">
          <cell r="A201">
            <v>171</v>
          </cell>
          <cell r="B201" t="str">
            <v>EOD2</v>
          </cell>
          <cell r="D201" t="str">
            <v>GUARDA FORESTAL</v>
          </cell>
          <cell r="E201">
            <v>453.7810584977239</v>
          </cell>
          <cell r="F201">
            <v>454.23483955622157</v>
          </cell>
          <cell r="G201">
            <v>454.23483955622157</v>
          </cell>
          <cell r="H201">
            <v>450</v>
          </cell>
          <cell r="I201">
            <v>227.12</v>
          </cell>
          <cell r="J201">
            <v>720</v>
          </cell>
          <cell r="K201">
            <v>662.27439607297094</v>
          </cell>
          <cell r="L201">
            <v>454.23483955622157</v>
          </cell>
          <cell r="M201">
            <v>8418.682149860073</v>
          </cell>
          <cell r="N201">
            <v>35.978173576554788</v>
          </cell>
          <cell r="O201">
            <v>4.5</v>
          </cell>
          <cell r="P201">
            <v>851230012</v>
          </cell>
          <cell r="Q201" t="str">
            <v>EP</v>
          </cell>
          <cell r="R201">
            <v>1</v>
          </cell>
        </row>
        <row r="202">
          <cell r="A202">
            <v>172</v>
          </cell>
          <cell r="B202" t="str">
            <v>EOE1</v>
          </cell>
          <cell r="D202" t="str">
            <v xml:space="preserve">GUARDAPARQUE </v>
          </cell>
          <cell r="E202">
            <v>453.19692603307692</v>
          </cell>
          <cell r="F202">
            <v>453.65012295910992</v>
          </cell>
          <cell r="G202">
            <v>453.65012295910992</v>
          </cell>
          <cell r="H202">
            <v>450</v>
          </cell>
          <cell r="I202">
            <v>226.83</v>
          </cell>
          <cell r="J202">
            <v>720</v>
          </cell>
          <cell r="K202">
            <v>661.42187927438226</v>
          </cell>
          <cell r="L202">
            <v>453.65012295910992</v>
          </cell>
          <cell r="M202">
            <v>8409.3536007019211</v>
          </cell>
          <cell r="N202">
            <v>35.938306985221963</v>
          </cell>
          <cell r="O202">
            <v>4.49</v>
          </cell>
          <cell r="P202">
            <v>851230012</v>
          </cell>
          <cell r="Q202" t="str">
            <v>EP</v>
          </cell>
          <cell r="R202">
            <v>1</v>
          </cell>
        </row>
        <row r="203">
          <cell r="A203">
            <v>173</v>
          </cell>
          <cell r="B203" t="str">
            <v>EOE2</v>
          </cell>
          <cell r="D203" t="str">
            <v>TRABAJADOR FORESTAL</v>
          </cell>
          <cell r="E203">
            <v>452.61279356842982</v>
          </cell>
          <cell r="F203">
            <v>453.06540636199821</v>
          </cell>
          <cell r="G203">
            <v>453.06540636199821</v>
          </cell>
          <cell r="H203">
            <v>450</v>
          </cell>
          <cell r="I203">
            <v>226.53</v>
          </cell>
          <cell r="J203">
            <v>720</v>
          </cell>
          <cell r="K203">
            <v>660.56936247579335</v>
          </cell>
          <cell r="L203">
            <v>453.06540636199821</v>
          </cell>
          <cell r="M203">
            <v>8400.015051543769</v>
          </cell>
          <cell r="N203">
            <v>35.898397657778027</v>
          </cell>
          <cell r="O203">
            <v>4.49</v>
          </cell>
          <cell r="P203">
            <v>851230012</v>
          </cell>
          <cell r="Q203" t="str">
            <v>EP</v>
          </cell>
          <cell r="R203">
            <v>1</v>
          </cell>
        </row>
        <row r="204">
          <cell r="A204">
            <v>174</v>
          </cell>
          <cell r="B204" t="str">
            <v>EOE2</v>
          </cell>
          <cell r="D204" t="str">
            <v>DESPACHADOR COMBUSTIBLE/ISLERO</v>
          </cell>
          <cell r="E204">
            <v>455.48877648541657</v>
          </cell>
          <cell r="F204">
            <v>455.94426526190193</v>
          </cell>
          <cell r="G204">
            <v>455.94426526190193</v>
          </cell>
          <cell r="H204">
            <v>450</v>
          </cell>
          <cell r="I204">
            <v>227.97</v>
          </cell>
          <cell r="J204">
            <v>720</v>
          </cell>
          <cell r="K204">
            <v>664.76673875185304</v>
          </cell>
          <cell r="L204">
            <v>455.94426526190193</v>
          </cell>
          <cell r="M204">
            <v>8445.9564524184807</v>
          </cell>
          <cell r="N204">
            <v>36.094733339016202</v>
          </cell>
          <cell r="O204">
            <v>4.51</v>
          </cell>
          <cell r="P204">
            <v>851230012</v>
          </cell>
          <cell r="Q204" t="str">
            <v>EP</v>
          </cell>
          <cell r="R204">
            <v>1</v>
          </cell>
        </row>
        <row r="205">
          <cell r="A205">
            <v>175</v>
          </cell>
          <cell r="B205" t="str">
            <v>EOE2</v>
          </cell>
          <cell r="D205" t="str">
            <v>VULCANIZADOR</v>
          </cell>
          <cell r="E205">
            <v>455.48877648541657</v>
          </cell>
          <cell r="F205">
            <v>455.94426526190193</v>
          </cell>
          <cell r="G205">
            <v>455.94426526190193</v>
          </cell>
          <cell r="H205">
            <v>450</v>
          </cell>
          <cell r="I205">
            <v>227.97</v>
          </cell>
          <cell r="J205">
            <v>720</v>
          </cell>
          <cell r="K205">
            <v>664.76673875185304</v>
          </cell>
          <cell r="L205">
            <v>455.94426526190193</v>
          </cell>
          <cell r="M205">
            <v>8445.9564524184807</v>
          </cell>
          <cell r="N205">
            <v>36.094733339016202</v>
          </cell>
          <cell r="O205">
            <v>4.51</v>
          </cell>
          <cell r="P205">
            <v>851230012</v>
          </cell>
          <cell r="Q205" t="str">
            <v>EP</v>
          </cell>
          <cell r="R205">
            <v>1</v>
          </cell>
        </row>
        <row r="206">
          <cell r="A206">
            <v>176</v>
          </cell>
          <cell r="B206" t="str">
            <v>EOE2</v>
          </cell>
          <cell r="D206" t="str">
            <v>AYUDANTE DE MECÁNICA</v>
          </cell>
          <cell r="E206">
            <v>455.48877648541662</v>
          </cell>
          <cell r="F206">
            <v>455.94426526190199</v>
          </cell>
          <cell r="G206">
            <v>455.94426526190199</v>
          </cell>
          <cell r="H206">
            <v>450</v>
          </cell>
          <cell r="I206">
            <v>227.97</v>
          </cell>
          <cell r="J206">
            <v>720</v>
          </cell>
          <cell r="K206">
            <v>664.76673875185304</v>
          </cell>
          <cell r="L206">
            <v>455.94426526190199</v>
          </cell>
          <cell r="M206">
            <v>8445.9564524184807</v>
          </cell>
          <cell r="N206">
            <v>36.094733339016202</v>
          </cell>
          <cell r="O206">
            <v>4.51</v>
          </cell>
          <cell r="P206">
            <v>851230012</v>
          </cell>
          <cell r="Q206" t="str">
            <v>EP</v>
          </cell>
          <cell r="R206">
            <v>1</v>
          </cell>
        </row>
        <row r="207">
          <cell r="A207">
            <v>177</v>
          </cell>
          <cell r="B207" t="str">
            <v>EOC3</v>
          </cell>
          <cell r="D207" t="str">
            <v>TÉCNICO SALUD, SEGURIDAD, AMBIENTE Y CALIDAD</v>
          </cell>
          <cell r="E207">
            <v>559.93958160450507</v>
          </cell>
          <cell r="F207">
            <v>560.49952118610952</v>
          </cell>
          <cell r="G207">
            <v>560.49952118610952</v>
          </cell>
          <cell r="H207">
            <v>450</v>
          </cell>
          <cell r="I207">
            <v>280.25</v>
          </cell>
          <cell r="J207">
            <v>720</v>
          </cell>
          <cell r="K207">
            <v>817.20830188934758</v>
          </cell>
          <cell r="L207">
            <v>560.49952118610952</v>
          </cell>
          <cell r="M207">
            <v>10114.451598494881</v>
          </cell>
          <cell r="N207">
            <v>43.22523273412326</v>
          </cell>
          <cell r="O207">
            <v>5.4</v>
          </cell>
          <cell r="P207">
            <v>851230012</v>
          </cell>
          <cell r="Q207" t="str">
            <v>EP</v>
          </cell>
          <cell r="R207">
            <v>1</v>
          </cell>
        </row>
        <row r="208">
          <cell r="A208">
            <v>178</v>
          </cell>
          <cell r="B208" t="str">
            <v>EOD1</v>
          </cell>
          <cell r="D208" t="str">
            <v>ASISTENTE   SALUD, SEGURIDAD, AMBIENTE,  SALUD</v>
          </cell>
          <cell r="E208">
            <v>513.92740897639749</v>
          </cell>
          <cell r="F208">
            <v>514.4413363853738</v>
          </cell>
          <cell r="G208">
            <v>514.4413363853738</v>
          </cell>
          <cell r="H208">
            <v>450</v>
          </cell>
          <cell r="I208">
            <v>257.22000000000003</v>
          </cell>
          <cell r="J208">
            <v>720</v>
          </cell>
          <cell r="K208">
            <v>750.05546844987509</v>
          </cell>
          <cell r="L208">
            <v>514.4413363853738</v>
          </cell>
          <cell r="M208">
            <v>9379.4541778451094</v>
          </cell>
          <cell r="N208">
            <v>40.084139590596386</v>
          </cell>
          <cell r="O208">
            <v>5.01</v>
          </cell>
          <cell r="P208">
            <v>851230012</v>
          </cell>
          <cell r="Q208" t="str">
            <v>EP</v>
          </cell>
          <cell r="R208">
            <v>1</v>
          </cell>
        </row>
        <row r="209">
          <cell r="A209">
            <v>179</v>
          </cell>
          <cell r="B209" t="str">
            <v>EOC2</v>
          </cell>
          <cell r="D209" t="str">
            <v>SOLDADOR MIXTO</v>
          </cell>
          <cell r="E209">
            <v>561.05656676071817</v>
          </cell>
          <cell r="F209">
            <v>561.61762332747878</v>
          </cell>
          <cell r="G209">
            <v>561.61762332747878</v>
          </cell>
          <cell r="H209">
            <v>450</v>
          </cell>
          <cell r="I209">
            <v>280.81</v>
          </cell>
          <cell r="J209">
            <v>720</v>
          </cell>
          <cell r="K209">
            <v>818.8384948114641</v>
          </cell>
          <cell r="L209">
            <v>561.61762332747878</v>
          </cell>
          <cell r="M209">
            <v>10132.295221396167</v>
          </cell>
          <cell r="N209">
            <v>43.301489439216674</v>
          </cell>
          <cell r="O209">
            <v>5.41</v>
          </cell>
          <cell r="P209">
            <v>851230012</v>
          </cell>
          <cell r="Q209" t="str">
            <v>EP</v>
          </cell>
          <cell r="R209">
            <v>1</v>
          </cell>
        </row>
        <row r="210">
          <cell r="A210">
            <v>180</v>
          </cell>
          <cell r="B210" t="str">
            <v>EOC2</v>
          </cell>
          <cell r="D210" t="str">
            <v>TOPÓGRAFO</v>
          </cell>
          <cell r="E210">
            <v>561.05656676071817</v>
          </cell>
          <cell r="F210">
            <v>561.61762332747878</v>
          </cell>
          <cell r="G210">
            <v>561.61762332747878</v>
          </cell>
          <cell r="H210">
            <v>450</v>
          </cell>
          <cell r="I210">
            <v>280.81</v>
          </cell>
          <cell r="J210">
            <v>720</v>
          </cell>
          <cell r="K210">
            <v>818.8384948114641</v>
          </cell>
          <cell r="L210">
            <v>561.61762332747878</v>
          </cell>
          <cell r="M210">
            <v>10132.295221396167</v>
          </cell>
          <cell r="N210">
            <v>43.301489439216674</v>
          </cell>
          <cell r="O210">
            <v>5.41</v>
          </cell>
          <cell r="P210">
            <v>851230012</v>
          </cell>
          <cell r="Q210" t="str">
            <v>EP</v>
          </cell>
          <cell r="R210">
            <v>1</v>
          </cell>
        </row>
        <row r="211">
          <cell r="A211">
            <v>181</v>
          </cell>
          <cell r="B211" t="str">
            <v>EOC3</v>
          </cell>
          <cell r="D211" t="str">
            <v>SOLDADOR</v>
          </cell>
          <cell r="E211">
            <v>559.93958160450507</v>
          </cell>
          <cell r="F211">
            <v>560.49952118610952</v>
          </cell>
          <cell r="G211">
            <v>560.49952118610952</v>
          </cell>
          <cell r="H211">
            <v>450</v>
          </cell>
          <cell r="I211">
            <v>280.25</v>
          </cell>
          <cell r="J211">
            <v>720</v>
          </cell>
          <cell r="K211">
            <v>817.20830188934758</v>
          </cell>
          <cell r="L211">
            <v>560.49952118610952</v>
          </cell>
          <cell r="M211">
            <v>10114.451598494881</v>
          </cell>
          <cell r="N211">
            <v>43.22523273412326</v>
          </cell>
          <cell r="O211">
            <v>5.4</v>
          </cell>
          <cell r="P211">
            <v>851230012</v>
          </cell>
          <cell r="Q211" t="str">
            <v>EP</v>
          </cell>
          <cell r="R211">
            <v>1</v>
          </cell>
        </row>
        <row r="212">
          <cell r="A212">
            <v>182</v>
          </cell>
          <cell r="B212" t="str">
            <v>EOC3</v>
          </cell>
          <cell r="D212" t="str">
            <v>Conferencista Ambiental</v>
          </cell>
          <cell r="E212">
            <v>3100</v>
          </cell>
          <cell r="F212">
            <v>3103.0999999999995</v>
          </cell>
          <cell r="G212">
            <v>3103.0999999999995</v>
          </cell>
          <cell r="H212">
            <v>450</v>
          </cell>
          <cell r="I212">
            <v>1551.55</v>
          </cell>
          <cell r="J212">
            <v>720</v>
          </cell>
          <cell r="K212">
            <v>4524.3197999999993</v>
          </cell>
          <cell r="L212">
            <v>3103.0999999999995</v>
          </cell>
          <cell r="M212">
            <v>50689.269799999995</v>
          </cell>
          <cell r="N212">
            <v>216.62622663138887</v>
          </cell>
          <cell r="O212">
            <v>27.08</v>
          </cell>
          <cell r="P212">
            <v>851230012</v>
          </cell>
          <cell r="Q212" t="str">
            <v>EP</v>
          </cell>
          <cell r="R212">
            <v>1</v>
          </cell>
        </row>
        <row r="238">
          <cell r="D238" t="str">
            <v>Nota: El listado corresponde exclusivamente con las  estructuras ocupacionales, que constan en la publicación de los salarios de las Comisiones Sectoriales del Ministerio del Trabajo en lo Acuerdos No, 0256 y 0257, de 30 de diciembre de 2014; que estan en vigencia a partir del 1 de enero de 2015.</v>
          </cell>
        </row>
      </sheetData>
      <sheetData sheetId="3">
        <row r="3">
          <cell r="C3" t="str">
            <v xml:space="preserve">ACERO EN VARILLAS                                           </v>
          </cell>
        </row>
      </sheetData>
      <sheetData sheetId="4">
        <row r="11">
          <cell r="A11">
            <v>1</v>
          </cell>
          <cell r="B11" t="str">
            <v>406-8</v>
          </cell>
          <cell r="C11" t="str">
            <v>Fresado de pavimento asfáltico</v>
          </cell>
          <cell r="D11" t="str">
            <v>m3</v>
          </cell>
          <cell r="E11">
            <v>7162.7601100000002</v>
          </cell>
          <cell r="F11">
            <v>14.1</v>
          </cell>
          <cell r="G11">
            <v>100994.92</v>
          </cell>
        </row>
        <row r="12">
          <cell r="A12">
            <v>2</v>
          </cell>
          <cell r="B12" t="str">
            <v>309-6(2)Ec1</v>
          </cell>
          <cell r="C12" t="str">
            <v>Transporte de material de fresado, &gt; 50 km</v>
          </cell>
          <cell r="D12" t="str">
            <v>m3-km</v>
          </cell>
          <cell r="E12">
            <v>393951.80605000001</v>
          </cell>
          <cell r="F12">
            <v>0.31</v>
          </cell>
          <cell r="G12">
            <v>122125.06</v>
          </cell>
        </row>
        <row r="13">
          <cell r="A13">
            <v>3</v>
          </cell>
          <cell r="B13" t="str">
            <v>405-1 (1)</v>
          </cell>
          <cell r="C13" t="str">
            <v>Asfalto RC para riego de adherencia</v>
          </cell>
          <cell r="D13" t="str">
            <v>L</v>
          </cell>
          <cell r="E13">
            <v>57302.080880000001</v>
          </cell>
          <cell r="F13">
            <v>0.74</v>
          </cell>
          <cell r="G13">
            <v>42403.54</v>
          </cell>
        </row>
        <row r="14">
          <cell r="A14">
            <v>4</v>
          </cell>
          <cell r="B14" t="str">
            <v>405-5</v>
          </cell>
          <cell r="C14" t="str">
            <v>Capa de rodadura de hormigón asfáltico mezclado en planta de 5cm de espesor</v>
          </cell>
          <cell r="D14" t="str">
            <v>m2</v>
          </cell>
          <cell r="E14">
            <v>143255.2022</v>
          </cell>
          <cell r="F14">
            <v>6.59</v>
          </cell>
          <cell r="G14">
            <v>944051.78</v>
          </cell>
        </row>
        <row r="15">
          <cell r="A15">
            <v>5</v>
          </cell>
          <cell r="B15" t="str">
            <v>309-6(4)Ec1</v>
          </cell>
          <cell r="C15" t="str">
            <v>Transporte de mezcla asfáltica para capa de rodadura, hasta 55km</v>
          </cell>
          <cell r="D15" t="str">
            <v>m3-km</v>
          </cell>
          <cell r="E15">
            <v>393951.80605000001</v>
          </cell>
          <cell r="F15">
            <v>0.31</v>
          </cell>
          <cell r="G15">
            <v>122125.06</v>
          </cell>
        </row>
        <row r="16">
          <cell r="C16" t="str">
            <v>SEÑALIZACIÓN HORIZONTAL</v>
          </cell>
        </row>
        <row r="17">
          <cell r="A17">
            <v>6</v>
          </cell>
          <cell r="B17" t="str">
            <v>705-(1)</v>
          </cell>
          <cell r="C17" t="str">
            <v>Marcas de pavimento (Pintura)</v>
          </cell>
          <cell r="D17" t="str">
            <v>m</v>
          </cell>
          <cell r="E17">
            <v>48000</v>
          </cell>
          <cell r="F17">
            <v>1.84</v>
          </cell>
          <cell r="G17">
            <v>88320</v>
          </cell>
        </row>
        <row r="18">
          <cell r="A18">
            <v>7</v>
          </cell>
          <cell r="B18" t="str">
            <v>705-(4)</v>
          </cell>
          <cell r="C18" t="str">
            <v>Marcas Sobresalidas de pavimento</v>
          </cell>
          <cell r="D18" t="str">
            <v>unidad</v>
          </cell>
          <cell r="E18">
            <v>4000</v>
          </cell>
          <cell r="F18">
            <v>4.08</v>
          </cell>
          <cell r="G18">
            <v>16320</v>
          </cell>
        </row>
        <row r="19">
          <cell r="C19" t="str">
            <v>JUNTAS DE DILATACIÓN SÍSMICA</v>
          </cell>
        </row>
        <row r="20">
          <cell r="A20">
            <v>8</v>
          </cell>
          <cell r="B20" t="str">
            <v>503-5 (1)</v>
          </cell>
          <cell r="C20" t="str">
            <v>Junta de dilatación sísmica asimétrica, ancho 1760 mm, espesor 85 mm, neopreno dureza 60 Shore A</v>
          </cell>
          <cell r="D20" t="str">
            <v>m</v>
          </cell>
          <cell r="E20">
            <v>80</v>
          </cell>
          <cell r="F20">
            <v>3430.89</v>
          </cell>
          <cell r="G20">
            <v>274471.2</v>
          </cell>
        </row>
        <row r="21">
          <cell r="A21">
            <v>9</v>
          </cell>
          <cell r="B21" t="str">
            <v>503-5 (2)</v>
          </cell>
          <cell r="C21" t="str">
            <v>Junta de dilatación sísmica asimétrica, ancho 2240 mm, espesor 85 mm, neopreno dureza 60 Shore A</v>
          </cell>
          <cell r="D21" t="str">
            <v>m</v>
          </cell>
          <cell r="E21">
            <v>80</v>
          </cell>
          <cell r="F21">
            <v>4068.39</v>
          </cell>
          <cell r="G21">
            <v>325471.2</v>
          </cell>
        </row>
        <row r="22">
          <cell r="A22">
            <v>10</v>
          </cell>
          <cell r="B22" t="str">
            <v>503-5 (3)</v>
          </cell>
          <cell r="C22" t="str">
            <v>Junta de dilatación sísmica asimétrica, ancho 2000 mm, espesor 85 mm, neopreno dureza 60 Shore A</v>
          </cell>
          <cell r="D22" t="str">
            <v>m</v>
          </cell>
          <cell r="E22">
            <v>80</v>
          </cell>
          <cell r="F22">
            <v>3687.14</v>
          </cell>
          <cell r="G22">
            <v>294971.2</v>
          </cell>
        </row>
        <row r="23">
          <cell r="C23" t="str">
            <v>BARANDAS METÁLICAS</v>
          </cell>
        </row>
        <row r="24">
          <cell r="A24">
            <v>11</v>
          </cell>
          <cell r="B24" t="str">
            <v>S/N</v>
          </cell>
          <cell r="C24" t="str">
            <v>Suministro e instalación de tubo de acero galvanizado 2" e= 2mm (barandas metálicas)</v>
          </cell>
          <cell r="D24" t="str">
            <v>m</v>
          </cell>
          <cell r="E24">
            <v>1290</v>
          </cell>
          <cell r="F24">
            <v>11.38</v>
          </cell>
          <cell r="G24">
            <v>14680.2</v>
          </cell>
        </row>
        <row r="25">
          <cell r="C25" t="str">
            <v>AMBIENTAL</v>
          </cell>
        </row>
        <row r="26">
          <cell r="A26">
            <v>12</v>
          </cell>
          <cell r="B26" t="str">
            <v>220-(1)</v>
          </cell>
          <cell r="C26" t="str">
            <v>Charlas de concientización</v>
          </cell>
          <cell r="D26" t="str">
            <v>unidad</v>
          </cell>
          <cell r="E26">
            <v>4</v>
          </cell>
          <cell r="F26">
            <v>271.12</v>
          </cell>
          <cell r="G26">
            <v>1084.48</v>
          </cell>
        </row>
        <row r="27">
          <cell r="A27">
            <v>13</v>
          </cell>
          <cell r="B27" t="str">
            <v>220-(2)</v>
          </cell>
          <cell r="C27" t="str">
            <v>Charlas de adiestramiento</v>
          </cell>
          <cell r="D27" t="str">
            <v>unidad</v>
          </cell>
          <cell r="E27">
            <v>4</v>
          </cell>
          <cell r="F27">
            <v>179.28</v>
          </cell>
          <cell r="G27">
            <v>717.12</v>
          </cell>
        </row>
        <row r="28">
          <cell r="A28">
            <v>14</v>
          </cell>
          <cell r="B28" t="str">
            <v>220-(5)</v>
          </cell>
          <cell r="C28" t="str">
            <v>Comunicados radiales</v>
          </cell>
          <cell r="D28" t="str">
            <v>unidad</v>
          </cell>
          <cell r="E28">
            <v>100</v>
          </cell>
          <cell r="F28">
            <v>37.5</v>
          </cell>
          <cell r="G28">
            <v>3750</v>
          </cell>
        </row>
        <row r="29">
          <cell r="A29">
            <v>15</v>
          </cell>
          <cell r="B29" t="str">
            <v>220-(3)</v>
          </cell>
          <cell r="C29" t="str">
            <v>Afiches</v>
          </cell>
          <cell r="D29" t="str">
            <v>unidad</v>
          </cell>
          <cell r="E29">
            <v>1000</v>
          </cell>
          <cell r="F29">
            <v>1.44</v>
          </cell>
          <cell r="G29">
            <v>1440</v>
          </cell>
        </row>
        <row r="31">
          <cell r="E31" t="str">
            <v xml:space="preserve">TOTAL </v>
          </cell>
          <cell r="G31">
            <v>2352925.7600000002</v>
          </cell>
        </row>
      </sheetData>
      <sheetData sheetId="5"/>
      <sheetData sheetId="6">
        <row r="10">
          <cell r="A10">
            <v>1</v>
          </cell>
          <cell r="B10" t="str">
            <v>406-8</v>
          </cell>
          <cell r="C10" t="str">
            <v>Fresado de pavimento asfáltico</v>
          </cell>
          <cell r="D10" t="str">
            <v>m3</v>
          </cell>
          <cell r="E10">
            <v>7162.7601100000002</v>
          </cell>
          <cell r="F10">
            <v>14.1</v>
          </cell>
          <cell r="G10">
            <v>100994.92</v>
          </cell>
          <cell r="H10">
            <v>1790.6900275</v>
          </cell>
          <cell r="I10">
            <v>1790.6900275</v>
          </cell>
          <cell r="J10">
            <v>1790.6900275</v>
          </cell>
          <cell r="K10">
            <v>1790.6900275</v>
          </cell>
          <cell r="O10">
            <v>7162.7601100000002</v>
          </cell>
          <cell r="P10">
            <v>7162.7601100000002</v>
          </cell>
        </row>
        <row r="11">
          <cell r="H11">
            <v>25248.73</v>
          </cell>
          <cell r="I11">
            <v>25248.73</v>
          </cell>
          <cell r="J11">
            <v>25248.73</v>
          </cell>
          <cell r="K11">
            <v>25248.73</v>
          </cell>
          <cell r="O11">
            <v>100994.92</v>
          </cell>
          <cell r="P11">
            <v>100994.92</v>
          </cell>
        </row>
        <row r="12">
          <cell r="A12">
            <v>2</v>
          </cell>
          <cell r="B12" t="str">
            <v>309-6(2)Ec1</v>
          </cell>
          <cell r="C12" t="str">
            <v>Transporte de material de fresado, &gt; 50 km</v>
          </cell>
          <cell r="D12" t="str">
            <v>m3-km</v>
          </cell>
          <cell r="E12">
            <v>393951.80605000001</v>
          </cell>
          <cell r="F12">
            <v>0.31</v>
          </cell>
          <cell r="G12">
            <v>122125.06</v>
          </cell>
          <cell r="H12">
            <v>98487.951512500003</v>
          </cell>
          <cell r="I12">
            <v>98487.951512500003</v>
          </cell>
          <cell r="J12">
            <v>98487.951512500003</v>
          </cell>
          <cell r="K12">
            <v>98487.951512500003</v>
          </cell>
          <cell r="O12">
            <v>393951.80605000001</v>
          </cell>
          <cell r="P12">
            <v>393951.80605000001</v>
          </cell>
        </row>
        <row r="13">
          <cell r="H13">
            <v>30531.26</v>
          </cell>
          <cell r="I13">
            <v>30531.26</v>
          </cell>
          <cell r="J13">
            <v>30531.26</v>
          </cell>
          <cell r="K13">
            <v>30531.26</v>
          </cell>
          <cell r="O13">
            <v>122125.06</v>
          </cell>
          <cell r="P13">
            <v>122125.04</v>
          </cell>
        </row>
        <row r="14">
          <cell r="A14">
            <v>3</v>
          </cell>
          <cell r="B14" t="str">
            <v>405-1 (1)</v>
          </cell>
          <cell r="C14" t="str">
            <v>Asfalto RC para riego de adherencia</v>
          </cell>
          <cell r="D14" t="str">
            <v>L</v>
          </cell>
          <cell r="E14">
            <v>57302.080880000001</v>
          </cell>
          <cell r="F14">
            <v>0.74</v>
          </cell>
          <cell r="G14">
            <v>42403.54</v>
          </cell>
          <cell r="H14">
            <v>14325.52022</v>
          </cell>
          <cell r="I14">
            <v>14325.52022</v>
          </cell>
          <cell r="J14">
            <v>14325.52022</v>
          </cell>
          <cell r="K14">
            <v>14325.52022</v>
          </cell>
          <cell r="O14">
            <v>57302.080880000001</v>
          </cell>
          <cell r="P14">
            <v>57302.080880000001</v>
          </cell>
        </row>
        <row r="15">
          <cell r="H15">
            <v>10600.88</v>
          </cell>
          <cell r="I15">
            <v>10600.88</v>
          </cell>
          <cell r="J15">
            <v>10600.88</v>
          </cell>
          <cell r="K15">
            <v>10600.88</v>
          </cell>
          <cell r="O15">
            <v>42403.54</v>
          </cell>
          <cell r="P15">
            <v>42403.519999999997</v>
          </cell>
        </row>
        <row r="16">
          <cell r="A16">
            <v>4</v>
          </cell>
          <cell r="B16" t="str">
            <v>405-5</v>
          </cell>
          <cell r="C16" t="str">
            <v>Capa de rodadura de hormigón asfáltico mezclado en planta de 5cm de espesor</v>
          </cell>
          <cell r="D16" t="str">
            <v>m2</v>
          </cell>
          <cell r="E16">
            <v>143255.2022</v>
          </cell>
          <cell r="F16">
            <v>6.59</v>
          </cell>
          <cell r="G16">
            <v>944051.78</v>
          </cell>
          <cell r="I16">
            <v>35813.80055</v>
          </cell>
          <cell r="J16">
            <v>35813.80055</v>
          </cell>
          <cell r="K16">
            <v>35813.80055</v>
          </cell>
          <cell r="L16">
            <v>35813.80055</v>
          </cell>
          <cell r="O16">
            <v>143255.2022</v>
          </cell>
          <cell r="P16">
            <v>143255.2022</v>
          </cell>
        </row>
        <row r="17">
          <cell r="I17">
            <v>236012.95</v>
          </cell>
          <cell r="J17">
            <v>236012.95</v>
          </cell>
          <cell r="K17">
            <v>236012.95</v>
          </cell>
          <cell r="L17">
            <v>236012.95</v>
          </cell>
          <cell r="O17">
            <v>944051.78</v>
          </cell>
          <cell r="P17">
            <v>944051.8</v>
          </cell>
        </row>
        <row r="18">
          <cell r="A18">
            <v>5</v>
          </cell>
          <cell r="B18" t="str">
            <v>309-6(4)Ec1</v>
          </cell>
          <cell r="C18" t="str">
            <v>Transporte de mezcla asfáltica para capa de rodadura, hasta 55km</v>
          </cell>
          <cell r="D18" t="str">
            <v>m3-km</v>
          </cell>
          <cell r="E18">
            <v>393951.80605000001</v>
          </cell>
          <cell r="F18">
            <v>0.31</v>
          </cell>
          <cell r="G18">
            <v>122125.06</v>
          </cell>
          <cell r="I18">
            <v>98487.951512500003</v>
          </cell>
          <cell r="J18">
            <v>98487.951512500003</v>
          </cell>
          <cell r="K18">
            <v>98487.951512500003</v>
          </cell>
          <cell r="L18">
            <v>98487.951512500003</v>
          </cell>
          <cell r="O18">
            <v>393951.80605000001</v>
          </cell>
          <cell r="P18">
            <v>393951.80605000001</v>
          </cell>
        </row>
        <row r="19">
          <cell r="I19">
            <v>30531.26</v>
          </cell>
          <cell r="J19">
            <v>30531.26</v>
          </cell>
          <cell r="K19">
            <v>30531.26</v>
          </cell>
          <cell r="L19">
            <v>30531.26</v>
          </cell>
          <cell r="O19">
            <v>122125.06</v>
          </cell>
          <cell r="P19">
            <v>122125.04</v>
          </cell>
        </row>
        <row r="20">
          <cell r="C20" t="str">
            <v>SEÑALIZACIÓN HORIZONTAL</v>
          </cell>
        </row>
        <row r="21">
          <cell r="A21">
            <v>6</v>
          </cell>
          <cell r="B21" t="str">
            <v>705-(1)</v>
          </cell>
          <cell r="C21" t="str">
            <v>Marcas de pavimento (Pintura)</v>
          </cell>
          <cell r="D21" t="str">
            <v>m</v>
          </cell>
          <cell r="E21">
            <v>48000</v>
          </cell>
          <cell r="F21">
            <v>1.84</v>
          </cell>
          <cell r="G21">
            <v>88320</v>
          </cell>
          <cell r="L21">
            <v>24000</v>
          </cell>
          <cell r="M21">
            <v>24000</v>
          </cell>
          <cell r="O21">
            <v>48000</v>
          </cell>
          <cell r="P21">
            <v>48000</v>
          </cell>
        </row>
        <row r="22">
          <cell r="L22">
            <v>44160</v>
          </cell>
          <cell r="M22">
            <v>44160</v>
          </cell>
          <cell r="O22">
            <v>88320</v>
          </cell>
          <cell r="P22">
            <v>88320</v>
          </cell>
        </row>
        <row r="23">
          <cell r="A23">
            <v>7</v>
          </cell>
          <cell r="B23" t="str">
            <v>705-(4)</v>
          </cell>
          <cell r="C23" t="str">
            <v>Marcas Sobresalidas de pavimento</v>
          </cell>
          <cell r="D23" t="str">
            <v>unidad</v>
          </cell>
          <cell r="E23">
            <v>4000</v>
          </cell>
          <cell r="F23">
            <v>4.08</v>
          </cell>
          <cell r="G23">
            <v>16320</v>
          </cell>
          <cell r="L23">
            <v>2000</v>
          </cell>
          <cell r="M23">
            <v>2000</v>
          </cell>
          <cell r="O23">
            <v>4000</v>
          </cell>
          <cell r="P23">
            <v>4000</v>
          </cell>
        </row>
        <row r="24">
          <cell r="L24">
            <v>8160</v>
          </cell>
          <cell r="M24">
            <v>8160</v>
          </cell>
          <cell r="O24">
            <v>16320</v>
          </cell>
          <cell r="P24">
            <v>16320</v>
          </cell>
        </row>
        <row r="25">
          <cell r="C25" t="str">
            <v>JUNTAS DE DILATACIÓN SÍSMICA</v>
          </cell>
        </row>
        <row r="26">
          <cell r="A26">
            <v>8</v>
          </cell>
          <cell r="B26" t="str">
            <v>503-5 (1)</v>
          </cell>
          <cell r="C26" t="str">
            <v>Junta de dilatación sísmica asimétrica, ancho 1760 mm, espesor 85 mm, neopreno dureza 60 Shore A</v>
          </cell>
          <cell r="D26" t="str">
            <v>m</v>
          </cell>
          <cell r="E26">
            <v>80</v>
          </cell>
          <cell r="F26">
            <v>3430.89</v>
          </cell>
          <cell r="G26">
            <v>274471.2</v>
          </cell>
          <cell r="I26">
            <v>20</v>
          </cell>
          <cell r="J26">
            <v>20</v>
          </cell>
          <cell r="K26">
            <v>20</v>
          </cell>
          <cell r="L26">
            <v>20</v>
          </cell>
          <cell r="O26">
            <v>80</v>
          </cell>
          <cell r="P26">
            <v>80</v>
          </cell>
        </row>
        <row r="27">
          <cell r="I27">
            <v>68617.8</v>
          </cell>
          <cell r="J27">
            <v>68617.8</v>
          </cell>
          <cell r="K27">
            <v>68617.8</v>
          </cell>
          <cell r="L27">
            <v>68617.8</v>
          </cell>
          <cell r="O27">
            <v>274471.2</v>
          </cell>
          <cell r="P27">
            <v>274471.2</v>
          </cell>
        </row>
        <row r="28">
          <cell r="A28">
            <v>9</v>
          </cell>
          <cell r="B28" t="str">
            <v>503-5 (2)</v>
          </cell>
          <cell r="C28" t="str">
            <v>Junta de dilatación sísmica asimétrica, ancho 2240 mm, espesor 85 mm, neopreno dureza 60 Shore A</v>
          </cell>
          <cell r="D28" t="str">
            <v>m</v>
          </cell>
          <cell r="E28">
            <v>80</v>
          </cell>
          <cell r="F28">
            <v>4068.39</v>
          </cell>
          <cell r="G28">
            <v>325471.2</v>
          </cell>
          <cell r="I28">
            <v>20</v>
          </cell>
          <cell r="J28">
            <v>20</v>
          </cell>
          <cell r="K28">
            <v>20</v>
          </cell>
          <cell r="L28">
            <v>20</v>
          </cell>
          <cell r="O28">
            <v>80</v>
          </cell>
          <cell r="P28">
            <v>80</v>
          </cell>
        </row>
        <row r="29">
          <cell r="I29">
            <v>81367.8</v>
          </cell>
          <cell r="J29">
            <v>81367.8</v>
          </cell>
          <cell r="K29">
            <v>81367.8</v>
          </cell>
          <cell r="L29">
            <v>81367.8</v>
          </cell>
          <cell r="O29">
            <v>325471.2</v>
          </cell>
          <cell r="P29">
            <v>325471.2</v>
          </cell>
        </row>
        <row r="30">
          <cell r="A30">
            <v>10</v>
          </cell>
          <cell r="B30" t="str">
            <v>503-5 (3)</v>
          </cell>
          <cell r="C30" t="str">
            <v>Junta de dilatación sísmica asimétrica, ancho 2000 mm, espesor 85 mm, neopreno dureza 60 Shore A</v>
          </cell>
          <cell r="D30" t="str">
            <v>m</v>
          </cell>
          <cell r="E30">
            <v>80</v>
          </cell>
          <cell r="F30">
            <v>3687.14</v>
          </cell>
          <cell r="G30">
            <v>294971.2</v>
          </cell>
          <cell r="I30">
            <v>20</v>
          </cell>
          <cell r="J30">
            <v>20</v>
          </cell>
          <cell r="K30">
            <v>20</v>
          </cell>
          <cell r="L30">
            <v>20</v>
          </cell>
          <cell r="O30">
            <v>80</v>
          </cell>
          <cell r="P30">
            <v>80</v>
          </cell>
        </row>
        <row r="31">
          <cell r="I31">
            <v>73742.8</v>
          </cell>
          <cell r="J31">
            <v>73742.8</v>
          </cell>
          <cell r="K31">
            <v>73742.8</v>
          </cell>
          <cell r="L31">
            <v>73742.8</v>
          </cell>
          <cell r="O31">
            <v>294971.2</v>
          </cell>
          <cell r="P31">
            <v>294971.2</v>
          </cell>
        </row>
        <row r="32">
          <cell r="C32" t="str">
            <v>BARANDAS METÁLICAS</v>
          </cell>
        </row>
        <row r="33">
          <cell r="A33">
            <v>11</v>
          </cell>
          <cell r="B33" t="str">
            <v>S/N</v>
          </cell>
          <cell r="C33" t="str">
            <v>Suministro e instalación de tubo de acero galvanizado 2" e= 2mm (barandas metálicas)</v>
          </cell>
          <cell r="D33" t="str">
            <v>m</v>
          </cell>
          <cell r="E33">
            <v>1290</v>
          </cell>
          <cell r="F33">
            <v>11.38</v>
          </cell>
          <cell r="G33">
            <v>14680.2</v>
          </cell>
          <cell r="H33">
            <v>322.5</v>
          </cell>
          <cell r="I33">
            <v>322.5</v>
          </cell>
          <cell r="J33">
            <v>322.5</v>
          </cell>
          <cell r="K33">
            <v>322.5</v>
          </cell>
          <cell r="O33">
            <v>1290</v>
          </cell>
          <cell r="P33">
            <v>1290</v>
          </cell>
        </row>
        <row r="34">
          <cell r="H34">
            <v>3670.05</v>
          </cell>
          <cell r="I34">
            <v>3670.05</v>
          </cell>
          <cell r="J34">
            <v>3670.05</v>
          </cell>
          <cell r="K34">
            <v>3670.05</v>
          </cell>
          <cell r="O34">
            <v>14680.2</v>
          </cell>
          <cell r="P34">
            <v>14680.2</v>
          </cell>
        </row>
        <row r="35">
          <cell r="C35" t="str">
            <v>AMBIENTAL</v>
          </cell>
        </row>
        <row r="36">
          <cell r="A36">
            <v>12</v>
          </cell>
          <cell r="B36" t="str">
            <v>220-(1)</v>
          </cell>
          <cell r="C36" t="str">
            <v>Charlas de concientización</v>
          </cell>
          <cell r="D36" t="str">
            <v>unidad</v>
          </cell>
          <cell r="E36">
            <v>4</v>
          </cell>
          <cell r="F36">
            <v>271.12</v>
          </cell>
          <cell r="G36">
            <v>1084.48</v>
          </cell>
          <cell r="H36">
            <v>1</v>
          </cell>
          <cell r="J36">
            <v>1</v>
          </cell>
          <cell r="K36">
            <v>1</v>
          </cell>
          <cell r="M36">
            <v>1</v>
          </cell>
          <cell r="O36">
            <v>4</v>
          </cell>
          <cell r="P36">
            <v>4</v>
          </cell>
        </row>
        <row r="37">
          <cell r="H37">
            <v>271.12</v>
          </cell>
          <cell r="J37">
            <v>271.12</v>
          </cell>
          <cell r="K37">
            <v>271.12</v>
          </cell>
          <cell r="M37">
            <v>271.12</v>
          </cell>
          <cell r="O37">
            <v>1084.48</v>
          </cell>
          <cell r="P37">
            <v>1084.48</v>
          </cell>
        </row>
        <row r="38">
          <cell r="A38">
            <v>13</v>
          </cell>
          <cell r="B38" t="str">
            <v>220-(2)</v>
          </cell>
          <cell r="C38" t="str">
            <v>Charlas de adiestramiento</v>
          </cell>
          <cell r="D38" t="str">
            <v>unidad</v>
          </cell>
          <cell r="E38">
            <v>4</v>
          </cell>
          <cell r="F38">
            <v>179.28</v>
          </cell>
          <cell r="G38">
            <v>717.12</v>
          </cell>
          <cell r="H38">
            <v>1</v>
          </cell>
          <cell r="J38">
            <v>1</v>
          </cell>
          <cell r="K38">
            <v>1</v>
          </cell>
          <cell r="M38">
            <v>1</v>
          </cell>
          <cell r="O38">
            <v>4</v>
          </cell>
          <cell r="P38">
            <v>4</v>
          </cell>
        </row>
        <row r="39">
          <cell r="H39">
            <v>179.28</v>
          </cell>
          <cell r="J39">
            <v>179.28</v>
          </cell>
          <cell r="K39">
            <v>179.28</v>
          </cell>
          <cell r="M39">
            <v>179.28</v>
          </cell>
          <cell r="O39">
            <v>717.12</v>
          </cell>
          <cell r="P39">
            <v>717.12</v>
          </cell>
        </row>
        <row r="40">
          <cell r="A40">
            <v>14</v>
          </cell>
          <cell r="B40" t="str">
            <v>220-(5)</v>
          </cell>
          <cell r="C40" t="str">
            <v>Comunicados radiales</v>
          </cell>
          <cell r="D40" t="str">
            <v>unidad</v>
          </cell>
          <cell r="E40">
            <v>100</v>
          </cell>
          <cell r="F40">
            <v>37.5</v>
          </cell>
          <cell r="G40">
            <v>3750</v>
          </cell>
          <cell r="H40">
            <v>16</v>
          </cell>
          <cell r="I40">
            <v>16</v>
          </cell>
          <cell r="J40">
            <v>16</v>
          </cell>
          <cell r="K40">
            <v>16</v>
          </cell>
          <cell r="L40">
            <v>16</v>
          </cell>
          <cell r="M40">
            <v>20</v>
          </cell>
          <cell r="O40">
            <v>100</v>
          </cell>
          <cell r="P40">
            <v>100</v>
          </cell>
        </row>
        <row r="41">
          <cell r="H41">
            <v>600</v>
          </cell>
          <cell r="I41">
            <v>600</v>
          </cell>
          <cell r="J41">
            <v>600</v>
          </cell>
          <cell r="K41">
            <v>600</v>
          </cell>
          <cell r="L41">
            <v>600</v>
          </cell>
          <cell r="M41">
            <v>750</v>
          </cell>
          <cell r="O41">
            <v>3750</v>
          </cell>
          <cell r="P41">
            <v>3750</v>
          </cell>
        </row>
        <row r="42">
          <cell r="A42">
            <v>15</v>
          </cell>
          <cell r="B42" t="str">
            <v>220-(3)</v>
          </cell>
          <cell r="C42" t="str">
            <v>Afiches</v>
          </cell>
          <cell r="D42" t="str">
            <v>unidad</v>
          </cell>
          <cell r="E42">
            <v>1000</v>
          </cell>
          <cell r="F42">
            <v>1.44</v>
          </cell>
          <cell r="G42">
            <v>1440</v>
          </cell>
          <cell r="H42">
            <v>160</v>
          </cell>
          <cell r="I42">
            <v>160</v>
          </cell>
          <cell r="J42">
            <v>160</v>
          </cell>
          <cell r="K42">
            <v>160</v>
          </cell>
          <cell r="L42">
            <v>160</v>
          </cell>
          <cell r="M42">
            <v>200</v>
          </cell>
          <cell r="O42">
            <v>1000</v>
          </cell>
          <cell r="P42">
            <v>1000</v>
          </cell>
        </row>
        <row r="43">
          <cell r="H43">
            <v>230.4</v>
          </cell>
          <cell r="I43">
            <v>230.4</v>
          </cell>
          <cell r="J43">
            <v>230.4</v>
          </cell>
          <cell r="K43">
            <v>230.4</v>
          </cell>
          <cell r="L43">
            <v>230.4</v>
          </cell>
          <cell r="M43">
            <v>288</v>
          </cell>
          <cell r="O43">
            <v>1440</v>
          </cell>
          <cell r="P43">
            <v>1440</v>
          </cell>
        </row>
        <row r="44">
          <cell r="C44" t="str">
            <v xml:space="preserve">TOTAL </v>
          </cell>
          <cell r="G44">
            <v>2352925.7600000002</v>
          </cell>
        </row>
        <row r="45">
          <cell r="C45" t="str">
            <v>INVERSION MENSUAL</v>
          </cell>
          <cell r="H45">
            <v>71331.719999999987</v>
          </cell>
          <cell r="I45">
            <v>561153.93000000005</v>
          </cell>
          <cell r="J45">
            <v>561604.33000000007</v>
          </cell>
          <cell r="K45">
            <v>561604.33000000007</v>
          </cell>
          <cell r="L45">
            <v>543423.01</v>
          </cell>
          <cell r="M45">
            <v>53808.4</v>
          </cell>
        </row>
        <row r="46">
          <cell r="C46" t="str">
            <v>AVANCE PARCIAL EN %</v>
          </cell>
          <cell r="H46">
            <v>3.0316179631608937E-2</v>
          </cell>
          <cell r="I46">
            <v>0.23849198284947162</v>
          </cell>
          <cell r="J46">
            <v>0.2386834041036637</v>
          </cell>
          <cell r="K46">
            <v>0.2386834041036637</v>
          </cell>
          <cell r="L46">
            <v>0.23095629247562829</v>
          </cell>
          <cell r="M46">
            <v>2.2868719835852362E-2</v>
          </cell>
        </row>
        <row r="47">
          <cell r="C47" t="str">
            <v>INVERSION ACUMULADA</v>
          </cell>
          <cell r="H47">
            <v>71331.719999999987</v>
          </cell>
          <cell r="I47">
            <v>632485.65</v>
          </cell>
          <cell r="J47">
            <v>1194089.98</v>
          </cell>
          <cell r="K47">
            <v>1755694.31</v>
          </cell>
          <cell r="L47">
            <v>2299117.3200000003</v>
          </cell>
          <cell r="M47">
            <v>2352925.7200000002</v>
          </cell>
        </row>
        <row r="48">
          <cell r="C48" t="str">
            <v>AVANCE ACUMULADO EN %</v>
          </cell>
          <cell r="H48">
            <v>3.0316179631608937E-2</v>
          </cell>
          <cell r="I48">
            <v>0.26880816248108058</v>
          </cell>
          <cell r="J48">
            <v>0.50749156658474426</v>
          </cell>
          <cell r="K48">
            <v>0.74617497068840799</v>
          </cell>
          <cell r="L48">
            <v>0.97713126316403631</v>
          </cell>
          <cell r="M48">
            <v>0.99999998299988868</v>
          </cell>
        </row>
        <row r="57">
          <cell r="B57" t="str">
            <v>CONTRATISTA: CONCRETO Y PREFABRICADOS CIA. LTDA.</v>
          </cell>
        </row>
        <row r="58">
          <cell r="B58" t="str">
            <v>PROCESO No.: LICO-MIMG-032-2022</v>
          </cell>
        </row>
        <row r="59">
          <cell r="B59" t="str">
            <v xml:space="preserve">OBJETO DEL CONTRATO: CONSERVACION DE COMPLEJO DE PUENTES DE LA UNIDAD NACIONAL UNICADO EN LA PROVINCIA DEL GUAYAS. </v>
          </cell>
        </row>
        <row r="60">
          <cell r="B60" t="str">
            <v>PLAZO: 180 DIAS</v>
          </cell>
        </row>
        <row r="61">
          <cell r="C61" t="str">
            <v>CRONOGRAMA DE AMORTIZACION DEL ANTICIPO (50 %) DEL CONTRATO</v>
          </cell>
        </row>
        <row r="62">
          <cell r="B62" t="str">
            <v>RUBRO</v>
          </cell>
          <cell r="C62" t="str">
            <v>D  E  S  C  R  I  P  C  I  O  N</v>
          </cell>
          <cell r="G62" t="str">
            <v>PRECIO</v>
          </cell>
          <cell r="H62" t="str">
            <v>TIEMPO EN CIENTO OCHENTA (180) DIAS</v>
          </cell>
        </row>
        <row r="63">
          <cell r="G63" t="str">
            <v>TOTAL</v>
          </cell>
          <cell r="H63" t="str">
            <v>MES 1</v>
          </cell>
          <cell r="I63" t="str">
            <v>MES 2</v>
          </cell>
          <cell r="J63" t="str">
            <v>MES 3</v>
          </cell>
          <cell r="K63" t="str">
            <v>MES 4</v>
          </cell>
          <cell r="L63" t="str">
            <v>MES 5</v>
          </cell>
          <cell r="M63" t="str">
            <v>MES 6</v>
          </cell>
        </row>
        <row r="64">
          <cell r="G64" t="str">
            <v>DOLARES</v>
          </cell>
          <cell r="H64" t="str">
            <v>30 DIAS</v>
          </cell>
          <cell r="I64" t="str">
            <v>30 DIAS</v>
          </cell>
          <cell r="J64" t="str">
            <v>30 DIAS</v>
          </cell>
          <cell r="K64" t="str">
            <v>30 DIAS</v>
          </cell>
          <cell r="L64" t="str">
            <v>30 DIAS</v>
          </cell>
          <cell r="M64" t="str">
            <v>30 DIAS</v>
          </cell>
        </row>
        <row r="66">
          <cell r="B66" t="str">
            <v/>
          </cell>
          <cell r="C66" t="str">
            <v>VALOR DEL CONTRATO :</v>
          </cell>
          <cell r="E66" t="str">
            <v/>
          </cell>
          <cell r="F66" t="str">
            <v/>
          </cell>
          <cell r="G66">
            <v>2352925.7600000002</v>
          </cell>
          <cell r="H66">
            <v>3.0316179631608937E-2</v>
          </cell>
          <cell r="I66">
            <v>0.23849198284947162</v>
          </cell>
          <cell r="J66">
            <v>0.2386834041036637</v>
          </cell>
          <cell r="K66">
            <v>0.2386834041036637</v>
          </cell>
          <cell r="L66">
            <v>0.23095629247562829</v>
          </cell>
          <cell r="M66">
            <v>2.2868719835852362E-2</v>
          </cell>
        </row>
        <row r="68">
          <cell r="B68" t="str">
            <v/>
          </cell>
          <cell r="C68" t="str">
            <v>ANTICIPO DEL CONTRATO (50%):</v>
          </cell>
          <cell r="E68" t="str">
            <v/>
          </cell>
          <cell r="F68" t="str">
            <v/>
          </cell>
          <cell r="G68">
            <v>1176462.8800000001</v>
          </cell>
          <cell r="H68">
            <v>35665.859999999993</v>
          </cell>
          <cell r="I68">
            <v>280576.96500000003</v>
          </cell>
          <cell r="J68">
            <v>280802.16500000004</v>
          </cell>
          <cell r="K68">
            <v>280802.16500000004</v>
          </cell>
          <cell r="L68">
            <v>271711.505</v>
          </cell>
          <cell r="M68">
            <v>26904.2</v>
          </cell>
        </row>
        <row r="70">
          <cell r="C70" t="str">
            <v xml:space="preserve">TOTAL </v>
          </cell>
          <cell r="G70">
            <v>1176462.8800000001</v>
          </cell>
        </row>
        <row r="71">
          <cell r="C71" t="str">
            <v>AMORTIZACION DEL ANTICIPO MENSUAL</v>
          </cell>
          <cell r="H71">
            <v>35665.859999999993</v>
          </cell>
          <cell r="I71">
            <v>280576.96500000003</v>
          </cell>
          <cell r="J71">
            <v>280802.16500000004</v>
          </cell>
          <cell r="K71">
            <v>280802.16500000004</v>
          </cell>
          <cell r="L71">
            <v>271711.505</v>
          </cell>
          <cell r="M71">
            <v>26904.2</v>
          </cell>
        </row>
        <row r="72">
          <cell r="C72" t="str">
            <v>AVANCE PARCIAL DEL ANTICIPO EN %</v>
          </cell>
          <cell r="H72">
            <v>3.0316179631608937E-2</v>
          </cell>
          <cell r="I72">
            <v>0.23849198284947162</v>
          </cell>
          <cell r="J72">
            <v>0.2386834041036637</v>
          </cell>
          <cell r="K72">
            <v>0.2386834041036637</v>
          </cell>
          <cell r="L72">
            <v>0.23095629247562829</v>
          </cell>
          <cell r="M72">
            <v>2.2868719835852362E-2</v>
          </cell>
        </row>
        <row r="73">
          <cell r="C73" t="str">
            <v>AMORTIZACION ACUMULADO DEL ANTICIPO</v>
          </cell>
          <cell r="H73">
            <v>35665.859999999993</v>
          </cell>
          <cell r="I73">
            <v>316242.82500000001</v>
          </cell>
          <cell r="J73">
            <v>597044.99</v>
          </cell>
          <cell r="K73">
            <v>877847.15500000003</v>
          </cell>
          <cell r="L73">
            <v>1149558.6600000001</v>
          </cell>
          <cell r="M73">
            <v>1176462.8600000001</v>
          </cell>
        </row>
        <row r="74">
          <cell r="C74" t="str">
            <v>AVANCE ACUMULADO DEL ANTICIPO EN %</v>
          </cell>
          <cell r="H74">
            <v>3.0316179631608937E-2</v>
          </cell>
          <cell r="I74">
            <v>0.26880816248108058</v>
          </cell>
          <cell r="J74">
            <v>0.50749156658474426</v>
          </cell>
          <cell r="K74">
            <v>0.74617497068840799</v>
          </cell>
          <cell r="L74">
            <v>0.97713126316403631</v>
          </cell>
          <cell r="M74">
            <v>0.99999998299988868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COSTOS"/>
      <sheetName val="010"/>
      <sheetName val="009"/>
      <sheetName val="008"/>
      <sheetName val="007"/>
      <sheetName val="006"/>
      <sheetName val="005"/>
      <sheetName val="004"/>
      <sheetName val="003"/>
      <sheetName val="002"/>
      <sheetName val="001"/>
    </sheetNames>
    <sheetDataSet>
      <sheetData sheetId="0"/>
      <sheetData sheetId="1">
        <row r="14">
          <cell r="A14" t="str">
            <v>CODIGO</v>
          </cell>
          <cell r="B14" t="str">
            <v>DESCRIPCION</v>
          </cell>
          <cell r="C14" t="str">
            <v>U</v>
          </cell>
          <cell r="F14" t="str">
            <v>C. UNIT.</v>
          </cell>
        </row>
        <row r="15">
          <cell r="A15" t="str">
            <v>AC1000</v>
          </cell>
          <cell r="B15" t="str">
            <v>ACERO EN VARILLAS</v>
          </cell>
        </row>
        <row r="16">
          <cell r="A16" t="str">
            <v>AC1010</v>
          </cell>
          <cell r="B16" t="str">
            <v>Varillas grado Interm. corrugado 8-32 mm.</v>
          </cell>
          <cell r="C16" t="str">
            <v>QQ</v>
          </cell>
          <cell r="D16">
            <v>0</v>
          </cell>
          <cell r="E16">
            <v>25000</v>
          </cell>
        </row>
        <row r="17">
          <cell r="A17" t="str">
            <v>AC1020</v>
          </cell>
          <cell r="B17" t="str">
            <v>Varillas grado extrad. corrugado 8-32 mm.</v>
          </cell>
          <cell r="C17" t="str">
            <v>QQ</v>
          </cell>
          <cell r="D17">
            <v>0</v>
          </cell>
          <cell r="E17">
            <v>25000</v>
          </cell>
        </row>
        <row r="18">
          <cell r="A18" t="str">
            <v>AC1028</v>
          </cell>
          <cell r="B18" t="str">
            <v>Varilla cuadrada ½"</v>
          </cell>
          <cell r="C18" t="str">
            <v>M</v>
          </cell>
          <cell r="D18">
            <v>0</v>
          </cell>
          <cell r="E18">
            <v>25000</v>
          </cell>
        </row>
        <row r="19">
          <cell r="A19" t="str">
            <v>AC1029</v>
          </cell>
          <cell r="B19" t="str">
            <v>Varillas liso 6 mm.</v>
          </cell>
          <cell r="C19" t="str">
            <v>kg.</v>
          </cell>
          <cell r="D19">
            <v>0</v>
          </cell>
          <cell r="E19">
            <v>25000</v>
          </cell>
        </row>
        <row r="20">
          <cell r="A20" t="str">
            <v>AC1030</v>
          </cell>
          <cell r="B20" t="str">
            <v>Varillas liso intermedio de 8-32 mm.</v>
          </cell>
          <cell r="C20" t="str">
            <v>QQ</v>
          </cell>
          <cell r="D20">
            <v>0</v>
          </cell>
          <cell r="E20">
            <v>25000</v>
          </cell>
        </row>
        <row r="21">
          <cell r="A21" t="str">
            <v>AC1031</v>
          </cell>
          <cell r="B21" t="str">
            <v>Acero refuerzo en barras FY=4200Kg/cm²</v>
          </cell>
          <cell r="C21" t="str">
            <v>kg.</v>
          </cell>
          <cell r="D21">
            <v>0</v>
          </cell>
          <cell r="E21">
            <v>25000</v>
          </cell>
        </row>
        <row r="22">
          <cell r="A22" t="str">
            <v>AC1032</v>
          </cell>
          <cell r="B22" t="str">
            <v>Argollas 12 mm. Cromadas</v>
          </cell>
          <cell r="C22" t="str">
            <v>U</v>
          </cell>
          <cell r="D22">
            <v>0</v>
          </cell>
          <cell r="E22">
            <v>25000</v>
          </cell>
        </row>
        <row r="23">
          <cell r="A23" t="str">
            <v>AC1040</v>
          </cell>
          <cell r="B23" t="str">
            <v>Columna electrosoldada C-1</v>
          </cell>
          <cell r="C23" t="str">
            <v>M</v>
          </cell>
          <cell r="D23">
            <v>0</v>
          </cell>
          <cell r="E23">
            <v>25000</v>
          </cell>
        </row>
        <row r="24">
          <cell r="A24" t="str">
            <v>AC1050</v>
          </cell>
          <cell r="B24" t="str">
            <v>Columna prefabricada C-4</v>
          </cell>
          <cell r="C24" t="str">
            <v>M</v>
          </cell>
          <cell r="D24">
            <v>0</v>
          </cell>
          <cell r="E24">
            <v>25000</v>
          </cell>
        </row>
        <row r="25">
          <cell r="A25" t="str">
            <v>AC1060</v>
          </cell>
          <cell r="B25" t="str">
            <v>Viga prefabricada V-1</v>
          </cell>
          <cell r="C25" t="str">
            <v>M</v>
          </cell>
          <cell r="D25">
            <v>0</v>
          </cell>
          <cell r="E25">
            <v>25000</v>
          </cell>
        </row>
        <row r="26">
          <cell r="A26" t="str">
            <v>AC1070</v>
          </cell>
          <cell r="B26" t="str">
            <v>Viga prefabricada V-4</v>
          </cell>
          <cell r="C26" t="str">
            <v>M</v>
          </cell>
          <cell r="D26">
            <v>0</v>
          </cell>
          <cell r="E26">
            <v>25000</v>
          </cell>
        </row>
        <row r="27">
          <cell r="A27" t="str">
            <v>AC1071</v>
          </cell>
          <cell r="B27" t="str">
            <v>Alambre galvanizado #18</v>
          </cell>
          <cell r="C27" t="str">
            <v>kg.</v>
          </cell>
          <cell r="D27">
            <v>0</v>
          </cell>
          <cell r="E27">
            <v>25000</v>
          </cell>
        </row>
        <row r="28">
          <cell r="A28" t="str">
            <v>AC1073</v>
          </cell>
          <cell r="B28" t="str">
            <v>Rejilla sumidero 0.30x0.30</v>
          </cell>
          <cell r="C28" t="str">
            <v>U</v>
          </cell>
          <cell r="D28">
            <v>0</v>
          </cell>
          <cell r="E28">
            <v>25000</v>
          </cell>
        </row>
        <row r="29">
          <cell r="A29" t="str">
            <v>AC1074</v>
          </cell>
          <cell r="B29" t="str">
            <v>Marco , rejilla para tapa de cámara 0.70x0.70x0.15</v>
          </cell>
          <cell r="C29" t="str">
            <v>U</v>
          </cell>
          <cell r="D29">
            <v>0</v>
          </cell>
          <cell r="E29">
            <v>25000</v>
          </cell>
        </row>
        <row r="30">
          <cell r="A30" t="str">
            <v>AC1075</v>
          </cell>
          <cell r="B30" t="str">
            <v>Rejilla sumidero 0.55x0.40 ø1"</v>
          </cell>
          <cell r="C30" t="str">
            <v>U</v>
          </cell>
          <cell r="D30">
            <v>0</v>
          </cell>
          <cell r="E30">
            <v>25000</v>
          </cell>
        </row>
        <row r="31">
          <cell r="A31" t="str">
            <v>AC1076</v>
          </cell>
          <cell r="B31" t="str">
            <v>Marco y contramarco metálico</v>
          </cell>
          <cell r="C31" t="str">
            <v>U</v>
          </cell>
          <cell r="D31">
            <v>0</v>
          </cell>
          <cell r="E31">
            <v>25000</v>
          </cell>
        </row>
        <row r="32">
          <cell r="A32" t="str">
            <v>AC1077</v>
          </cell>
          <cell r="B32" t="str">
            <v>Tapa metálica con accesorio</v>
          </cell>
          <cell r="C32" t="str">
            <v>U</v>
          </cell>
          <cell r="D32">
            <v>0</v>
          </cell>
          <cell r="E32">
            <v>25000</v>
          </cell>
        </row>
        <row r="33">
          <cell r="A33" t="str">
            <v>AC1078</v>
          </cell>
          <cell r="B33" t="str">
            <v>Malla electrosoldada 10 mm. (25x25)</v>
          </cell>
          <cell r="C33" t="str">
            <v>M²</v>
          </cell>
          <cell r="D33">
            <v>0</v>
          </cell>
          <cell r="E33">
            <v>25000</v>
          </cell>
        </row>
        <row r="34">
          <cell r="A34" t="str">
            <v>AC1079</v>
          </cell>
          <cell r="B34" t="str">
            <v>Alambre recocido #18</v>
          </cell>
          <cell r="C34" t="str">
            <v>kg.</v>
          </cell>
          <cell r="D34">
            <v>0</v>
          </cell>
          <cell r="E34">
            <v>25000</v>
          </cell>
        </row>
        <row r="35">
          <cell r="A35" t="str">
            <v>AC1080</v>
          </cell>
          <cell r="B35" t="str">
            <v>Malla electrosoldada 3.10 (6.25x2.40)R-188</v>
          </cell>
          <cell r="C35" t="str">
            <v>M²</v>
          </cell>
          <cell r="D35">
            <v>0</v>
          </cell>
          <cell r="E35">
            <v>25000</v>
          </cell>
        </row>
        <row r="36">
          <cell r="A36" t="str">
            <v>AC1081</v>
          </cell>
          <cell r="B36" t="str">
            <v>Malla electrosoldada 8mm. (6.25x2.40) 100x50 mm.</v>
          </cell>
          <cell r="C36" t="str">
            <v>M²</v>
          </cell>
          <cell r="D36">
            <v>0</v>
          </cell>
          <cell r="E36">
            <v>25000</v>
          </cell>
        </row>
        <row r="37">
          <cell r="A37" t="str">
            <v>AC1082</v>
          </cell>
          <cell r="B37" t="str">
            <v>Malla electrosoldada 5.5 mm. (6.25x2.40) 15x15</v>
          </cell>
          <cell r="C37" t="str">
            <v>M²</v>
          </cell>
          <cell r="D37">
            <v>0</v>
          </cell>
          <cell r="E37">
            <v>25000</v>
          </cell>
        </row>
        <row r="38">
          <cell r="A38" t="str">
            <v>AM1500</v>
          </cell>
          <cell r="B38" t="str">
            <v>ALCANTARILLA METALICA</v>
          </cell>
          <cell r="D38">
            <v>0</v>
          </cell>
          <cell r="E38">
            <v>25000</v>
          </cell>
        </row>
        <row r="39">
          <cell r="A39" t="str">
            <v>AM1501</v>
          </cell>
          <cell r="B39" t="str">
            <v>Tubería met. encajable  Diam. = 42", Cal.42</v>
          </cell>
          <cell r="C39" t="str">
            <v>M</v>
          </cell>
          <cell r="D39">
            <v>0</v>
          </cell>
          <cell r="E39">
            <v>25000</v>
          </cell>
        </row>
        <row r="40">
          <cell r="A40" t="str">
            <v>AM1502</v>
          </cell>
          <cell r="B40" t="str">
            <v>Tubería met. encajableDiam.=42", Cal.12</v>
          </cell>
          <cell r="C40" t="str">
            <v>M</v>
          </cell>
          <cell r="D40">
            <v>0</v>
          </cell>
          <cell r="E40">
            <v>25000</v>
          </cell>
        </row>
        <row r="41">
          <cell r="A41" t="str">
            <v>EM2000</v>
          </cell>
          <cell r="B41" t="str">
            <v>PERFILES METALICOS</v>
          </cell>
          <cell r="D41">
            <v>0</v>
          </cell>
          <cell r="E41">
            <v>25000</v>
          </cell>
        </row>
        <row r="42">
          <cell r="A42" t="str">
            <v>EM2010</v>
          </cell>
          <cell r="B42" t="str">
            <v>Angulos 25x25x2</v>
          </cell>
          <cell r="C42" t="str">
            <v>M</v>
          </cell>
          <cell r="D42">
            <v>0</v>
          </cell>
          <cell r="E42">
            <v>25000</v>
          </cell>
        </row>
        <row r="43">
          <cell r="A43" t="str">
            <v>EM2011</v>
          </cell>
          <cell r="B43" t="str">
            <v>Angulos 25x25x3</v>
          </cell>
          <cell r="C43" t="str">
            <v>M</v>
          </cell>
          <cell r="D43">
            <v>0</v>
          </cell>
          <cell r="E43">
            <v>25000</v>
          </cell>
        </row>
        <row r="44">
          <cell r="A44" t="str">
            <v>EM2012</v>
          </cell>
          <cell r="B44" t="str">
            <v>Angulos 25x25x4</v>
          </cell>
          <cell r="C44" t="str">
            <v>M</v>
          </cell>
          <cell r="D44">
            <v>0</v>
          </cell>
          <cell r="E44">
            <v>25000</v>
          </cell>
        </row>
        <row r="45">
          <cell r="A45" t="str">
            <v>EM2013</v>
          </cell>
          <cell r="B45" t="str">
            <v>Acero estructural (platina,perfil, corrreas, tubos, planchas, etc)</v>
          </cell>
          <cell r="C45" t="str">
            <v>kg.</v>
          </cell>
          <cell r="D45">
            <v>0.63</v>
          </cell>
          <cell r="E45">
            <v>25000</v>
          </cell>
          <cell r="F45">
            <v>15744</v>
          </cell>
        </row>
        <row r="46">
          <cell r="A46" t="str">
            <v>EM2018</v>
          </cell>
          <cell r="B46" t="str">
            <v>Angulos 30x30x3</v>
          </cell>
          <cell r="C46" t="str">
            <v>M</v>
          </cell>
          <cell r="D46">
            <v>0</v>
          </cell>
          <cell r="E46">
            <v>25000</v>
          </cell>
        </row>
        <row r="47">
          <cell r="A47" t="str">
            <v>EM2019</v>
          </cell>
          <cell r="B47" t="str">
            <v>Angulos 40x40x4</v>
          </cell>
          <cell r="C47" t="str">
            <v>M</v>
          </cell>
          <cell r="D47">
            <v>0</v>
          </cell>
          <cell r="E47">
            <v>25000</v>
          </cell>
        </row>
        <row r="48">
          <cell r="A48" t="str">
            <v>EM2020</v>
          </cell>
          <cell r="B48" t="str">
            <v>Angulos 50x50x4</v>
          </cell>
          <cell r="C48" t="str">
            <v>M</v>
          </cell>
          <cell r="D48">
            <v>0</v>
          </cell>
          <cell r="E48">
            <v>25000</v>
          </cell>
        </row>
        <row r="49">
          <cell r="A49" t="str">
            <v>EM2029</v>
          </cell>
          <cell r="B49" t="str">
            <v>Angulos 50x50x4 2.93 KG/M</v>
          </cell>
          <cell r="C49" t="str">
            <v>M</v>
          </cell>
          <cell r="D49">
            <v>0</v>
          </cell>
          <cell r="E49">
            <v>25000</v>
          </cell>
        </row>
        <row r="50">
          <cell r="A50" t="str">
            <v>EM2030</v>
          </cell>
          <cell r="B50" t="str">
            <v>Angulos 50x50x5</v>
          </cell>
          <cell r="C50" t="str">
            <v>M</v>
          </cell>
          <cell r="D50">
            <v>0</v>
          </cell>
          <cell r="E50">
            <v>25000</v>
          </cell>
        </row>
        <row r="51">
          <cell r="A51" t="str">
            <v>EM2031</v>
          </cell>
          <cell r="B51" t="str">
            <v>Angulos 50x25x2</v>
          </cell>
          <cell r="C51" t="str">
            <v>M</v>
          </cell>
          <cell r="D51">
            <v>0</v>
          </cell>
          <cell r="E51">
            <v>25000</v>
          </cell>
        </row>
        <row r="52">
          <cell r="A52" t="str">
            <v>EM2040</v>
          </cell>
          <cell r="B52" t="str">
            <v>Angulos 75x75x4</v>
          </cell>
          <cell r="C52" t="str">
            <v>kg.</v>
          </cell>
          <cell r="D52">
            <v>0</v>
          </cell>
          <cell r="E52">
            <v>25000</v>
          </cell>
        </row>
        <row r="53">
          <cell r="A53" t="str">
            <v>EM2050</v>
          </cell>
          <cell r="B53" t="str">
            <v>Angulos 100x100x6</v>
          </cell>
          <cell r="C53" t="str">
            <v>kg.</v>
          </cell>
          <cell r="D53">
            <v>0</v>
          </cell>
          <cell r="E53">
            <v>25000</v>
          </cell>
        </row>
        <row r="54">
          <cell r="A54" t="str">
            <v>EM2060</v>
          </cell>
          <cell r="B54" t="str">
            <v>Angulos 150x150x6</v>
          </cell>
          <cell r="C54" t="str">
            <v>kg.</v>
          </cell>
          <cell r="D54">
            <v>0</v>
          </cell>
          <cell r="E54">
            <v>25000</v>
          </cell>
        </row>
        <row r="55">
          <cell r="A55" t="str">
            <v>EM2070</v>
          </cell>
          <cell r="B55" t="str">
            <v>Angulos 250x250x6</v>
          </cell>
          <cell r="C55" t="str">
            <v>kg.</v>
          </cell>
          <cell r="D55">
            <v>0</v>
          </cell>
          <cell r="E55">
            <v>25000</v>
          </cell>
        </row>
        <row r="56">
          <cell r="A56" t="str">
            <v>EM2080</v>
          </cell>
          <cell r="B56" t="str">
            <v>Canales 50x25x2</v>
          </cell>
          <cell r="C56" t="str">
            <v>kg.</v>
          </cell>
          <cell r="D56">
            <v>0</v>
          </cell>
          <cell r="E56">
            <v>25000</v>
          </cell>
        </row>
        <row r="57">
          <cell r="A57" t="str">
            <v>EM2090</v>
          </cell>
          <cell r="B57" t="str">
            <v>Canales 80x40x6</v>
          </cell>
          <cell r="C57" t="str">
            <v>kg.</v>
          </cell>
          <cell r="D57">
            <v>0</v>
          </cell>
          <cell r="E57">
            <v>25000</v>
          </cell>
        </row>
        <row r="58">
          <cell r="A58" t="str">
            <v>EM2100</v>
          </cell>
          <cell r="B58" t="str">
            <v>Canales 100x50x2</v>
          </cell>
          <cell r="C58" t="str">
            <v>kg.</v>
          </cell>
          <cell r="D58">
            <v>0</v>
          </cell>
          <cell r="E58">
            <v>25000</v>
          </cell>
        </row>
        <row r="59">
          <cell r="A59" t="str">
            <v>EM2110</v>
          </cell>
          <cell r="B59" t="str">
            <v>Canales 100x50x3</v>
          </cell>
          <cell r="C59" t="str">
            <v>kg.</v>
          </cell>
          <cell r="D59">
            <v>0</v>
          </cell>
          <cell r="E59">
            <v>25000</v>
          </cell>
        </row>
        <row r="60">
          <cell r="A60" t="str">
            <v>EM2120</v>
          </cell>
          <cell r="B60" t="str">
            <v>Canales 100x50x4</v>
          </cell>
          <cell r="C60" t="str">
            <v>kg.</v>
          </cell>
          <cell r="D60">
            <v>0</v>
          </cell>
          <cell r="E60">
            <v>25000</v>
          </cell>
        </row>
        <row r="61">
          <cell r="A61" t="str">
            <v>EM2130</v>
          </cell>
          <cell r="B61" t="str">
            <v>Canales 100x50x5</v>
          </cell>
          <cell r="C61" t="str">
            <v>kg.</v>
          </cell>
          <cell r="D61">
            <v>0</v>
          </cell>
          <cell r="E61">
            <v>25000</v>
          </cell>
        </row>
        <row r="62">
          <cell r="A62" t="str">
            <v>EM2140</v>
          </cell>
          <cell r="B62" t="str">
            <v>Canales 200x60x6</v>
          </cell>
          <cell r="C62" t="str">
            <v>kg.</v>
          </cell>
          <cell r="D62">
            <v>0</v>
          </cell>
          <cell r="E62">
            <v>25000</v>
          </cell>
        </row>
        <row r="63">
          <cell r="A63" t="str">
            <v>EM2150</v>
          </cell>
          <cell r="B63" t="str">
            <v>Correas100x50x15x2</v>
          </cell>
          <cell r="C63" t="str">
            <v>kg.</v>
          </cell>
          <cell r="D63">
            <v>0</v>
          </cell>
          <cell r="E63">
            <v>25000</v>
          </cell>
        </row>
        <row r="64">
          <cell r="A64" t="str">
            <v>EM2160</v>
          </cell>
          <cell r="B64" t="str">
            <v>Correas 100x50x15x3</v>
          </cell>
          <cell r="C64" t="str">
            <v>kg.</v>
          </cell>
          <cell r="D64">
            <v>0</v>
          </cell>
          <cell r="E64">
            <v>25000</v>
          </cell>
        </row>
        <row r="65">
          <cell r="A65" t="str">
            <v>EM2170</v>
          </cell>
          <cell r="B65" t="str">
            <v>Correas 100x50x30x5</v>
          </cell>
          <cell r="C65" t="str">
            <v>kg.</v>
          </cell>
          <cell r="D65">
            <v>0</v>
          </cell>
          <cell r="E65">
            <v>25000</v>
          </cell>
        </row>
        <row r="66">
          <cell r="A66" t="str">
            <v>EM2175</v>
          </cell>
          <cell r="B66" t="str">
            <v>Correas 125x50x15x3</v>
          </cell>
          <cell r="C66" t="str">
            <v>kg.</v>
          </cell>
          <cell r="D66">
            <v>0</v>
          </cell>
          <cell r="E66">
            <v>25000</v>
          </cell>
        </row>
        <row r="67">
          <cell r="A67" t="str">
            <v>EM2179</v>
          </cell>
          <cell r="B67" t="str">
            <v>Planchas perforada . Ø perf.=0.9 mm.</v>
          </cell>
          <cell r="C67" t="str">
            <v>M²</v>
          </cell>
          <cell r="D67">
            <v>0</v>
          </cell>
          <cell r="E67">
            <v>25000</v>
          </cell>
        </row>
        <row r="68">
          <cell r="A68" t="str">
            <v>EM2180</v>
          </cell>
          <cell r="B68" t="str">
            <v>Planchas 1,22x2,44x3</v>
          </cell>
          <cell r="C68" t="str">
            <v>kg.</v>
          </cell>
          <cell r="D68">
            <v>0</v>
          </cell>
          <cell r="E68">
            <v>25000</v>
          </cell>
        </row>
        <row r="69">
          <cell r="A69" t="str">
            <v>EM2190</v>
          </cell>
          <cell r="B69" t="str">
            <v>Planchas 1,22x2,44x4</v>
          </cell>
          <cell r="C69" t="str">
            <v>kg.</v>
          </cell>
          <cell r="D69">
            <v>0</v>
          </cell>
          <cell r="E69">
            <v>25000</v>
          </cell>
        </row>
        <row r="70">
          <cell r="A70" t="str">
            <v>EM2191</v>
          </cell>
          <cell r="B70" t="str">
            <v>Planchas 1/20"x1.2 negra</v>
          </cell>
          <cell r="C70" t="str">
            <v>M²</v>
          </cell>
          <cell r="D70">
            <v>0</v>
          </cell>
          <cell r="E70">
            <v>25000</v>
          </cell>
        </row>
        <row r="71">
          <cell r="A71" t="str">
            <v>EM2192</v>
          </cell>
          <cell r="B71" t="str">
            <v>Planchas 1/16"</v>
          </cell>
          <cell r="C71" t="str">
            <v>M²</v>
          </cell>
          <cell r="D71">
            <v>0</v>
          </cell>
          <cell r="E71">
            <v>25000</v>
          </cell>
        </row>
        <row r="72">
          <cell r="A72" t="str">
            <v>EM2199</v>
          </cell>
          <cell r="B72" t="str">
            <v>Tubo cuadrado 1" x 1.5mm</v>
          </cell>
          <cell r="C72" t="str">
            <v>U</v>
          </cell>
          <cell r="D72">
            <v>0</v>
          </cell>
          <cell r="E72">
            <v>25000</v>
          </cell>
        </row>
        <row r="73">
          <cell r="A73" t="str">
            <v>EM2203</v>
          </cell>
          <cell r="B73" t="str">
            <v>Platina 2" x 3/16"</v>
          </cell>
          <cell r="C73" t="str">
            <v>M</v>
          </cell>
          <cell r="D73">
            <v>0</v>
          </cell>
          <cell r="E73">
            <v>25000</v>
          </cell>
        </row>
        <row r="74">
          <cell r="A74" t="str">
            <v>EM2204</v>
          </cell>
          <cell r="B74" t="str">
            <v>Platina 2" x ¼"</v>
          </cell>
          <cell r="C74" t="str">
            <v>M</v>
          </cell>
          <cell r="D74">
            <v>0</v>
          </cell>
          <cell r="E74">
            <v>25000</v>
          </cell>
        </row>
        <row r="75">
          <cell r="A75" t="str">
            <v>EM2205</v>
          </cell>
          <cell r="B75" t="str">
            <v>Platina 2½" x 3/16"</v>
          </cell>
          <cell r="C75" t="str">
            <v>M</v>
          </cell>
          <cell r="D75">
            <v>0</v>
          </cell>
          <cell r="E75">
            <v>25000</v>
          </cell>
        </row>
        <row r="76">
          <cell r="A76" t="str">
            <v>EM2206</v>
          </cell>
          <cell r="B76" t="str">
            <v>Platina 1/2" x 3/16"</v>
          </cell>
          <cell r="C76" t="str">
            <v>U</v>
          </cell>
          <cell r="D76">
            <v>0</v>
          </cell>
          <cell r="E76">
            <v>25000</v>
          </cell>
        </row>
        <row r="77">
          <cell r="A77" t="str">
            <v>EM2207</v>
          </cell>
          <cell r="B77" t="str">
            <v>Platina 1/2" x 1/8"</v>
          </cell>
          <cell r="C77" t="str">
            <v>M</v>
          </cell>
          <cell r="D77">
            <v>0</v>
          </cell>
          <cell r="E77">
            <v>25000</v>
          </cell>
        </row>
        <row r="78">
          <cell r="A78" t="str">
            <v>EM2208</v>
          </cell>
          <cell r="B78" t="str">
            <v>Platina 1 1/2" x 1/8"</v>
          </cell>
          <cell r="C78" t="str">
            <v>M</v>
          </cell>
          <cell r="D78">
            <v>0</v>
          </cell>
          <cell r="E78">
            <v>25000</v>
          </cell>
        </row>
        <row r="79">
          <cell r="A79" t="str">
            <v>EM2209</v>
          </cell>
          <cell r="B79" t="str">
            <v>Platina 1" x 3/16"</v>
          </cell>
          <cell r="C79" t="str">
            <v>U</v>
          </cell>
          <cell r="D79">
            <v>0</v>
          </cell>
          <cell r="E79">
            <v>25000</v>
          </cell>
        </row>
        <row r="80">
          <cell r="A80" t="str">
            <v>EM2210</v>
          </cell>
          <cell r="B80" t="str">
            <v>Platina 1 1/4" x 1/4"</v>
          </cell>
          <cell r="C80" t="str">
            <v>M</v>
          </cell>
          <cell r="D80">
            <v>0</v>
          </cell>
          <cell r="E80">
            <v>25000</v>
          </cell>
        </row>
        <row r="81">
          <cell r="A81" t="str">
            <v>EM2211</v>
          </cell>
          <cell r="B81" t="str">
            <v>Platina 3" x  1/4"</v>
          </cell>
          <cell r="C81" t="str">
            <v>M</v>
          </cell>
          <cell r="D81">
            <v>0</v>
          </cell>
          <cell r="E81">
            <v>25000</v>
          </cell>
        </row>
        <row r="82">
          <cell r="A82" t="str">
            <v>EM2212</v>
          </cell>
          <cell r="B82" t="str">
            <v>Pernos</v>
          </cell>
          <cell r="C82" t="str">
            <v>U</v>
          </cell>
          <cell r="D82">
            <v>0</v>
          </cell>
          <cell r="E82">
            <v>25000</v>
          </cell>
        </row>
        <row r="83">
          <cell r="A83" t="str">
            <v>EM2213</v>
          </cell>
          <cell r="B83" t="str">
            <v>Caucho A= 2 cm.</v>
          </cell>
          <cell r="C83" t="str">
            <v>M</v>
          </cell>
          <cell r="D83">
            <v>0</v>
          </cell>
          <cell r="E83">
            <v>25000</v>
          </cell>
        </row>
        <row r="84">
          <cell r="A84" t="str">
            <v>EM2215</v>
          </cell>
          <cell r="B84" t="str">
            <v>Perno carneade 3/8" x 1½"</v>
          </cell>
          <cell r="C84" t="str">
            <v>U</v>
          </cell>
          <cell r="D84">
            <v>0</v>
          </cell>
          <cell r="E84">
            <v>25000</v>
          </cell>
        </row>
        <row r="85">
          <cell r="A85" t="str">
            <v>EM2216</v>
          </cell>
          <cell r="B85" t="str">
            <v>Malla metálica Ideal  50x100 mm</v>
          </cell>
          <cell r="C85" t="str">
            <v>M²</v>
          </cell>
          <cell r="D85">
            <v>0</v>
          </cell>
          <cell r="E85">
            <v>25000</v>
          </cell>
        </row>
        <row r="86">
          <cell r="A86" t="str">
            <v>EM2240</v>
          </cell>
          <cell r="B86" t="str">
            <v>Tubo galvanizado ø¾"</v>
          </cell>
          <cell r="C86" t="str">
            <v>M</v>
          </cell>
          <cell r="D86">
            <v>0</v>
          </cell>
          <cell r="E86">
            <v>25000</v>
          </cell>
        </row>
        <row r="87">
          <cell r="A87" t="str">
            <v>EM2241</v>
          </cell>
          <cell r="B87" t="str">
            <v>Tubo galvanizado 1"</v>
          </cell>
          <cell r="C87" t="str">
            <v>M</v>
          </cell>
          <cell r="D87">
            <v>0</v>
          </cell>
          <cell r="E87">
            <v>25000</v>
          </cell>
        </row>
        <row r="88">
          <cell r="A88" t="str">
            <v>EM2242</v>
          </cell>
          <cell r="B88" t="str">
            <v>Tubo galvanizado ø2"</v>
          </cell>
          <cell r="C88" t="str">
            <v>M</v>
          </cell>
          <cell r="D88">
            <v>0</v>
          </cell>
          <cell r="E88">
            <v>25000</v>
          </cell>
        </row>
        <row r="89">
          <cell r="A89" t="str">
            <v>EM2243</v>
          </cell>
          <cell r="B89" t="str">
            <v>Tubo galvanizado ø2¼"</v>
          </cell>
          <cell r="C89" t="str">
            <v>M</v>
          </cell>
          <cell r="D89">
            <v>0</v>
          </cell>
          <cell r="E89">
            <v>25000</v>
          </cell>
        </row>
        <row r="90">
          <cell r="A90" t="str">
            <v>EM2244</v>
          </cell>
          <cell r="B90" t="str">
            <v>Tubo galvanizado ø3"</v>
          </cell>
          <cell r="C90" t="str">
            <v>M</v>
          </cell>
          <cell r="D90">
            <v>0</v>
          </cell>
          <cell r="E90">
            <v>25000</v>
          </cell>
        </row>
        <row r="91">
          <cell r="A91" t="str">
            <v>EM2245</v>
          </cell>
          <cell r="B91" t="str">
            <v xml:space="preserve">Tubo galvanizado ø2" </v>
          </cell>
          <cell r="C91" t="str">
            <v>M</v>
          </cell>
          <cell r="D91">
            <v>0</v>
          </cell>
          <cell r="E91">
            <v>25000</v>
          </cell>
        </row>
        <row r="92">
          <cell r="A92" t="str">
            <v>EM2246</v>
          </cell>
          <cell r="B92" t="str">
            <v>Tubo cuadrado 2" ‡2 mm.</v>
          </cell>
          <cell r="C92" t="str">
            <v>M</v>
          </cell>
          <cell r="D92">
            <v>0</v>
          </cell>
          <cell r="E92">
            <v>25000</v>
          </cell>
        </row>
        <row r="93">
          <cell r="A93" t="str">
            <v>EM2247</v>
          </cell>
          <cell r="B93" t="str">
            <v>Tubo galvanizado 1½"</v>
          </cell>
          <cell r="C93" t="str">
            <v>M</v>
          </cell>
          <cell r="D93">
            <v>0</v>
          </cell>
          <cell r="E93">
            <v>25000</v>
          </cell>
        </row>
        <row r="94">
          <cell r="A94" t="str">
            <v>EM2248</v>
          </cell>
          <cell r="B94" t="str">
            <v>Tubo galvanizado 2½"</v>
          </cell>
          <cell r="C94" t="str">
            <v>M</v>
          </cell>
          <cell r="D94">
            <v>0</v>
          </cell>
          <cell r="E94">
            <v>25000</v>
          </cell>
        </row>
        <row r="95">
          <cell r="A95" t="str">
            <v>EM2249</v>
          </cell>
          <cell r="B95" t="str">
            <v>Soldadura</v>
          </cell>
          <cell r="C95" t="str">
            <v>kg.</v>
          </cell>
          <cell r="D95">
            <v>2.3199999999999998</v>
          </cell>
          <cell r="E95">
            <v>25000</v>
          </cell>
          <cell r="F95">
            <v>58000</v>
          </cell>
        </row>
        <row r="96">
          <cell r="A96" t="str">
            <v>EM2250</v>
          </cell>
          <cell r="B96" t="str">
            <v>Soldadura 60-11 1/8</v>
          </cell>
          <cell r="C96" t="str">
            <v>lb</v>
          </cell>
          <cell r="D96">
            <v>0</v>
          </cell>
          <cell r="E96">
            <v>25000</v>
          </cell>
        </row>
        <row r="97">
          <cell r="A97" t="str">
            <v>EM2251</v>
          </cell>
          <cell r="B97" t="str">
            <v>Cañeria galvanizada 1"</v>
          </cell>
          <cell r="C97" t="str">
            <v>u</v>
          </cell>
          <cell r="D97">
            <v>0</v>
          </cell>
          <cell r="E97">
            <v>25000</v>
          </cell>
        </row>
        <row r="98">
          <cell r="A98" t="str">
            <v>EM2252</v>
          </cell>
          <cell r="B98" t="str">
            <v>Cañeria galvanizada 2"</v>
          </cell>
          <cell r="C98" t="str">
            <v>u</v>
          </cell>
          <cell r="D98">
            <v>0</v>
          </cell>
          <cell r="E98">
            <v>25000</v>
          </cell>
        </row>
        <row r="99">
          <cell r="A99" t="str">
            <v>EM2253</v>
          </cell>
          <cell r="B99" t="str">
            <v>Cañeria galvanizada 2 1/2"</v>
          </cell>
          <cell r="C99" t="str">
            <v>u</v>
          </cell>
          <cell r="D99">
            <v>0</v>
          </cell>
          <cell r="E99">
            <v>25000</v>
          </cell>
        </row>
        <row r="100">
          <cell r="A100" t="str">
            <v>AL3000</v>
          </cell>
          <cell r="B100" t="str">
            <v>ALUMINIO Y VIDRIO</v>
          </cell>
          <cell r="D100">
            <v>0</v>
          </cell>
          <cell r="E100">
            <v>25000</v>
          </cell>
        </row>
        <row r="101">
          <cell r="A101" t="str">
            <v>AL3010</v>
          </cell>
          <cell r="B101" t="str">
            <v>Vidrio claro de 3 mm. (importado)</v>
          </cell>
          <cell r="C101" t="str">
            <v>M²</v>
          </cell>
          <cell r="D101">
            <v>0</v>
          </cell>
          <cell r="E101">
            <v>25000</v>
          </cell>
        </row>
        <row r="102">
          <cell r="A102" t="str">
            <v>AL3020</v>
          </cell>
          <cell r="B102" t="str">
            <v>Vidrio claro de 4 mm. (importado)</v>
          </cell>
          <cell r="C102" t="str">
            <v>M²</v>
          </cell>
          <cell r="D102">
            <v>0</v>
          </cell>
          <cell r="E102">
            <v>25000</v>
          </cell>
        </row>
        <row r="103">
          <cell r="A103" t="str">
            <v>AL3030</v>
          </cell>
          <cell r="B103" t="str">
            <v>Vidrio claro de 5 mm. (importado)</v>
          </cell>
          <cell r="C103" t="str">
            <v>M²</v>
          </cell>
          <cell r="D103">
            <v>0</v>
          </cell>
          <cell r="E103">
            <v>25000</v>
          </cell>
        </row>
        <row r="104">
          <cell r="A104" t="str">
            <v>AL3040</v>
          </cell>
          <cell r="B104" t="str">
            <v>Vidrio claro de 6 mm. (importado)</v>
          </cell>
          <cell r="C104" t="str">
            <v>M²</v>
          </cell>
          <cell r="D104">
            <v>0</v>
          </cell>
          <cell r="E104">
            <v>25000</v>
          </cell>
        </row>
        <row r="105">
          <cell r="A105" t="str">
            <v>AL3050</v>
          </cell>
          <cell r="B105" t="str">
            <v>Vidrio bronce de 3 mm. (importado)</v>
          </cell>
          <cell r="C105" t="str">
            <v>M²</v>
          </cell>
          <cell r="D105">
            <v>0</v>
          </cell>
          <cell r="E105">
            <v>25000</v>
          </cell>
        </row>
        <row r="106">
          <cell r="A106" t="str">
            <v>AL3060</v>
          </cell>
          <cell r="B106" t="str">
            <v>Vidrio bronce de 4 mm. (importado)</v>
          </cell>
          <cell r="C106" t="str">
            <v>M²</v>
          </cell>
          <cell r="D106">
            <v>0</v>
          </cell>
          <cell r="E106">
            <v>25000</v>
          </cell>
        </row>
        <row r="107">
          <cell r="A107" t="str">
            <v>AL3070</v>
          </cell>
          <cell r="B107" t="str">
            <v>Vidrio bronce de 5 mm. (importado)</v>
          </cell>
          <cell r="C107" t="str">
            <v>M²</v>
          </cell>
          <cell r="D107">
            <v>0</v>
          </cell>
          <cell r="E107">
            <v>25000</v>
          </cell>
        </row>
        <row r="108">
          <cell r="A108" t="str">
            <v>AL3080</v>
          </cell>
          <cell r="B108" t="str">
            <v>Puerta corrediza (4m2) 2 hojas</v>
          </cell>
          <cell r="C108" t="str">
            <v>M²</v>
          </cell>
          <cell r="D108">
            <v>0</v>
          </cell>
          <cell r="E108">
            <v>25000</v>
          </cell>
        </row>
        <row r="109">
          <cell r="A109" t="str">
            <v>AL3090</v>
          </cell>
          <cell r="B109" t="str">
            <v>Puerta de baño  (2.25m2) natural panor</v>
          </cell>
          <cell r="C109" t="str">
            <v>M²</v>
          </cell>
          <cell r="D109">
            <v>0</v>
          </cell>
          <cell r="E109">
            <v>25000</v>
          </cell>
        </row>
        <row r="110">
          <cell r="A110" t="str">
            <v>AL3100</v>
          </cell>
          <cell r="B110" t="str">
            <v>Ventana corrediza de A1/Vd. natural malla</v>
          </cell>
          <cell r="C110" t="str">
            <v>M²</v>
          </cell>
          <cell r="D110">
            <v>0</v>
          </cell>
          <cell r="E110">
            <v>25000</v>
          </cell>
        </row>
        <row r="111">
          <cell r="A111" t="str">
            <v>AL3110</v>
          </cell>
          <cell r="B111" t="str">
            <v>Ventana celosía (aluminio y vidrio)</v>
          </cell>
          <cell r="C111" t="str">
            <v>M²</v>
          </cell>
          <cell r="D111">
            <v>0</v>
          </cell>
          <cell r="E111">
            <v>25000</v>
          </cell>
        </row>
        <row r="112">
          <cell r="A112" t="str">
            <v>AL3121</v>
          </cell>
          <cell r="B112" t="str">
            <v>Ventana fija (1m2)</v>
          </cell>
          <cell r="C112" t="str">
            <v>M²</v>
          </cell>
          <cell r="D112">
            <v>0</v>
          </cell>
          <cell r="E112">
            <v>25000</v>
          </cell>
        </row>
        <row r="113">
          <cell r="A113" t="str">
            <v>AL3131</v>
          </cell>
          <cell r="B113" t="str">
            <v>Base (vent. celosía)</v>
          </cell>
          <cell r="C113" t="str">
            <v>ml</v>
          </cell>
          <cell r="D113">
            <v>0</v>
          </cell>
          <cell r="E113">
            <v>25000</v>
          </cell>
        </row>
        <row r="114">
          <cell r="A114" t="str">
            <v>AL3132</v>
          </cell>
          <cell r="B114" t="str">
            <v>Cabezal (vent. celosía)</v>
          </cell>
          <cell r="C114" t="str">
            <v>ml</v>
          </cell>
          <cell r="D114">
            <v>0</v>
          </cell>
          <cell r="E114">
            <v>25000</v>
          </cell>
        </row>
        <row r="115">
          <cell r="A115" t="str">
            <v>AL3133</v>
          </cell>
          <cell r="B115" t="str">
            <v>Barra operadora (vent. celosía)</v>
          </cell>
          <cell r="C115" t="str">
            <v>ml</v>
          </cell>
          <cell r="D115">
            <v>0</v>
          </cell>
          <cell r="E115">
            <v>25000</v>
          </cell>
        </row>
        <row r="116">
          <cell r="A116" t="str">
            <v>AL3134</v>
          </cell>
          <cell r="B116" t="str">
            <v>Vidrio cortado 4mm. (vent. celosía)</v>
          </cell>
          <cell r="C116" t="str">
            <v>M²</v>
          </cell>
          <cell r="D116">
            <v>0</v>
          </cell>
          <cell r="E116">
            <v>25000</v>
          </cell>
        </row>
        <row r="117">
          <cell r="A117" t="str">
            <v>AL3135</v>
          </cell>
          <cell r="B117" t="str">
            <v>Operador (ventana celosía)</v>
          </cell>
          <cell r="C117" t="str">
            <v>U</v>
          </cell>
          <cell r="D117">
            <v>0</v>
          </cell>
          <cell r="E117">
            <v>25000</v>
          </cell>
        </row>
        <row r="118">
          <cell r="A118" t="str">
            <v>AL3136</v>
          </cell>
          <cell r="B118" t="str">
            <v>Remaches (vent. celosia)</v>
          </cell>
          <cell r="C118" t="str">
            <v>U</v>
          </cell>
          <cell r="D118">
            <v>0</v>
          </cell>
          <cell r="E118">
            <v>25000</v>
          </cell>
        </row>
        <row r="119">
          <cell r="A119" t="str">
            <v>AQ4000</v>
          </cell>
          <cell r="B119" t="str">
            <v>ADOQUINES</v>
          </cell>
          <cell r="D119">
            <v>0</v>
          </cell>
          <cell r="E119">
            <v>25000</v>
          </cell>
        </row>
        <row r="120">
          <cell r="A120" t="str">
            <v>AQ4010</v>
          </cell>
          <cell r="B120" t="str">
            <v>Peatonal gris (exagonal), 35/m2</v>
          </cell>
          <cell r="C120" t="str">
            <v>M²</v>
          </cell>
          <cell r="D120">
            <v>0</v>
          </cell>
          <cell r="E120">
            <v>25000</v>
          </cell>
        </row>
        <row r="121">
          <cell r="A121" t="str">
            <v>AQ4011</v>
          </cell>
          <cell r="B121" t="str">
            <v>Adoquín a colores f'c=350 kg/cm² ‡0.06.- Incl. Transporte</v>
          </cell>
          <cell r="C121" t="str">
            <v>M²</v>
          </cell>
          <cell r="D121">
            <v>0</v>
          </cell>
          <cell r="E121">
            <v>25000</v>
          </cell>
        </row>
        <row r="122">
          <cell r="A122" t="str">
            <v>AQ4012</v>
          </cell>
          <cell r="B122" t="str">
            <v>Adoquín aplomado f'c=350 kg/cm² ‡0.06</v>
          </cell>
          <cell r="C122" t="str">
            <v>M²</v>
          </cell>
          <cell r="D122">
            <v>0</v>
          </cell>
          <cell r="E122">
            <v>25000</v>
          </cell>
        </row>
        <row r="123">
          <cell r="A123" t="str">
            <v>AQ4013</v>
          </cell>
          <cell r="B123" t="str">
            <v>Adoquín peatonal f'c=300 kg/cm² ‡0.08</v>
          </cell>
          <cell r="C123" t="str">
            <v>M²</v>
          </cell>
          <cell r="D123">
            <v>0</v>
          </cell>
          <cell r="E123">
            <v>25000</v>
          </cell>
        </row>
        <row r="124">
          <cell r="A124" t="str">
            <v>AQ4020</v>
          </cell>
          <cell r="B124" t="str">
            <v>Peatonal gris (cruz)AC-P 6X22.5X25 cm</v>
          </cell>
          <cell r="C124" t="str">
            <v>U</v>
          </cell>
          <cell r="D124">
            <v>0</v>
          </cell>
          <cell r="E124">
            <v>25000</v>
          </cell>
        </row>
        <row r="125">
          <cell r="A125" t="str">
            <v>AQ4030</v>
          </cell>
          <cell r="B125" t="str">
            <v>Peatonal rojo (cruz), 6x22.x25 cm</v>
          </cell>
          <cell r="C125" t="str">
            <v>U</v>
          </cell>
          <cell r="D125">
            <v>0</v>
          </cell>
          <cell r="E125">
            <v>25000</v>
          </cell>
        </row>
        <row r="126">
          <cell r="A126" t="str">
            <v>AQ4040</v>
          </cell>
          <cell r="B126" t="str">
            <v>Vehicular gris exagonal, 35/m2</v>
          </cell>
          <cell r="C126" t="str">
            <v>M²</v>
          </cell>
          <cell r="D126">
            <v>0</v>
          </cell>
          <cell r="E126">
            <v>25000</v>
          </cell>
        </row>
        <row r="127">
          <cell r="A127" t="str">
            <v>AQ4050</v>
          </cell>
          <cell r="B127" t="str">
            <v>Vehicular gris (cruz)9X29X29, AD-1</v>
          </cell>
          <cell r="C127" t="str">
            <v>U</v>
          </cell>
          <cell r="D127">
            <v>0</v>
          </cell>
          <cell r="E127">
            <v>25000</v>
          </cell>
        </row>
        <row r="128">
          <cell r="A128" t="str">
            <v>AQ4060</v>
          </cell>
          <cell r="B128" t="str">
            <v>Vehicular rojo  (cruz) 9.22X5.25 CM</v>
          </cell>
          <cell r="C128" t="str">
            <v>U</v>
          </cell>
          <cell r="D128">
            <v>0</v>
          </cell>
          <cell r="E128">
            <v>25000</v>
          </cell>
        </row>
        <row r="129">
          <cell r="A129" t="str">
            <v>AQ4070</v>
          </cell>
          <cell r="B129" t="str">
            <v>Vehicular gris (trébol), 9x10.5x20.5, AD-2</v>
          </cell>
          <cell r="C129" t="str">
            <v>U</v>
          </cell>
          <cell r="D129">
            <v>0</v>
          </cell>
          <cell r="E129">
            <v>25000</v>
          </cell>
        </row>
        <row r="130">
          <cell r="A130" t="str">
            <v>AG5000</v>
          </cell>
          <cell r="B130" t="str">
            <v>AGLOMERANTES</v>
          </cell>
          <cell r="D130">
            <v>0</v>
          </cell>
          <cell r="E130">
            <v>25000</v>
          </cell>
        </row>
        <row r="131">
          <cell r="A131" t="str">
            <v>AG5015</v>
          </cell>
          <cell r="B131" t="str">
            <v>Asfalto AP-3</v>
          </cell>
          <cell r="C131" t="str">
            <v>gln</v>
          </cell>
          <cell r="D131">
            <v>0</v>
          </cell>
          <cell r="E131">
            <v>25000</v>
          </cell>
        </row>
        <row r="132">
          <cell r="A132" t="str">
            <v>AG5020</v>
          </cell>
          <cell r="B132" t="str">
            <v>Cemento tipo I (50 Kg.)</v>
          </cell>
          <cell r="C132" t="str">
            <v>Sco</v>
          </cell>
          <cell r="D132">
            <v>4.58</v>
          </cell>
          <cell r="E132">
            <v>25000</v>
          </cell>
          <cell r="F132">
            <v>114500</v>
          </cell>
        </row>
        <row r="133">
          <cell r="A133" t="str">
            <v>AG5030</v>
          </cell>
          <cell r="B133" t="str">
            <v>Cemento al granel tipo I</v>
          </cell>
          <cell r="C133" t="str">
            <v>TM</v>
          </cell>
          <cell r="D133">
            <v>0</v>
          </cell>
          <cell r="E133">
            <v>25000</v>
          </cell>
        </row>
        <row r="134">
          <cell r="A134" t="str">
            <v>AG5031</v>
          </cell>
          <cell r="B134" t="str">
            <v>Mortero</v>
          </cell>
          <cell r="C134" t="str">
            <v>M³</v>
          </cell>
          <cell r="D134">
            <v>0</v>
          </cell>
          <cell r="E134">
            <v>25000</v>
          </cell>
        </row>
        <row r="135">
          <cell r="A135" t="str">
            <v>AG5040</v>
          </cell>
          <cell r="B135" t="str">
            <v>Cemento blanco (50 Kg.)</v>
          </cell>
          <cell r="C135" t="str">
            <v>sc</v>
          </cell>
          <cell r="D135">
            <v>0</v>
          </cell>
          <cell r="E135">
            <v>25000</v>
          </cell>
        </row>
        <row r="136">
          <cell r="A136" t="str">
            <v>AG5041</v>
          </cell>
          <cell r="B136" t="str">
            <v>Cemento blanco</v>
          </cell>
          <cell r="C136" t="str">
            <v>kg.</v>
          </cell>
          <cell r="D136">
            <v>0</v>
          </cell>
          <cell r="E136">
            <v>25000</v>
          </cell>
        </row>
        <row r="137">
          <cell r="A137" t="str">
            <v>AG5060</v>
          </cell>
          <cell r="B137" t="str">
            <v>Cal P-24 , (25 kg)</v>
          </cell>
          <cell r="C137" t="str">
            <v>sc</v>
          </cell>
          <cell r="D137">
            <v>0</v>
          </cell>
          <cell r="E137">
            <v>25000</v>
          </cell>
        </row>
        <row r="138">
          <cell r="A138" t="str">
            <v>AG5070</v>
          </cell>
          <cell r="B138" t="str">
            <v>Cementina (25 Kg.)</v>
          </cell>
          <cell r="C138" t="str">
            <v>sc</v>
          </cell>
          <cell r="D138">
            <v>0</v>
          </cell>
          <cell r="E138">
            <v>25000</v>
          </cell>
        </row>
        <row r="139">
          <cell r="A139" t="str">
            <v>AG5080</v>
          </cell>
          <cell r="B139" t="str">
            <v>Albalux (25 Kg.)</v>
          </cell>
          <cell r="C139" t="str">
            <v>sc</v>
          </cell>
          <cell r="D139">
            <v>0</v>
          </cell>
          <cell r="E139">
            <v>25000</v>
          </cell>
        </row>
        <row r="140">
          <cell r="A140" t="str">
            <v>AG5090</v>
          </cell>
          <cell r="B140" t="str">
            <v>Yeso</v>
          </cell>
          <cell r="C140" t="str">
            <v>Lb.</v>
          </cell>
          <cell r="D140">
            <v>0</v>
          </cell>
          <cell r="E140">
            <v>25000</v>
          </cell>
        </row>
        <row r="141">
          <cell r="A141" t="str">
            <v>A6000</v>
          </cell>
          <cell r="B141" t="str">
            <v>AGREGADOS</v>
          </cell>
          <cell r="D141">
            <v>0</v>
          </cell>
          <cell r="E141">
            <v>25000</v>
          </cell>
        </row>
        <row r="142">
          <cell r="A142" t="str">
            <v>A6010</v>
          </cell>
          <cell r="B142" t="str">
            <v>Cascajo grueso (incl. Transporte)</v>
          </cell>
          <cell r="C142" t="str">
            <v>M³</v>
          </cell>
          <cell r="D142">
            <v>1.78</v>
          </cell>
          <cell r="E142">
            <v>25000</v>
          </cell>
          <cell r="F142">
            <v>39000</v>
          </cell>
        </row>
        <row r="143">
          <cell r="A143" t="str">
            <v>A6020</v>
          </cell>
          <cell r="B143" t="str">
            <v>Cascajo fino (incl. Transporte)</v>
          </cell>
          <cell r="C143" t="str">
            <v>M³</v>
          </cell>
          <cell r="D143">
            <v>1.78</v>
          </cell>
          <cell r="E143">
            <v>25000</v>
          </cell>
          <cell r="F143">
            <v>39000</v>
          </cell>
        </row>
        <row r="144">
          <cell r="A144" t="str">
            <v>A6021</v>
          </cell>
          <cell r="B144" t="str">
            <v>Sub-base clase 1(incl. Transporte)</v>
          </cell>
          <cell r="C144" t="str">
            <v>M³</v>
          </cell>
          <cell r="D144">
            <v>0</v>
          </cell>
          <cell r="E144">
            <v>25000</v>
          </cell>
        </row>
        <row r="145">
          <cell r="A145" t="str">
            <v>A6022</v>
          </cell>
          <cell r="B145" t="str">
            <v>Sub-base clase II (incl. Transporte)</v>
          </cell>
          <cell r="C145" t="str">
            <v>M³</v>
          </cell>
          <cell r="D145">
            <v>0</v>
          </cell>
          <cell r="E145">
            <v>25000</v>
          </cell>
        </row>
        <row r="146">
          <cell r="A146" t="str">
            <v>A6029</v>
          </cell>
          <cell r="B146" t="str">
            <v>Piedra de cantera tipo río H=1.00 - 2.00 M. (incl. Transp.)</v>
          </cell>
          <cell r="C146" t="str">
            <v>M³</v>
          </cell>
          <cell r="D146">
            <v>0</v>
          </cell>
          <cell r="E146">
            <v>25000</v>
          </cell>
        </row>
        <row r="147">
          <cell r="A147" t="str">
            <v>A6030</v>
          </cell>
          <cell r="B147" t="str">
            <v>Piedra chispa #7 (incl. Transporte)</v>
          </cell>
          <cell r="C147" t="str">
            <v>M³</v>
          </cell>
          <cell r="D147">
            <v>0</v>
          </cell>
          <cell r="E147">
            <v>25000</v>
          </cell>
        </row>
        <row r="148">
          <cell r="A148" t="str">
            <v>A6035</v>
          </cell>
          <cell r="B148" t="str">
            <v>Piedra # 3/4 (incl. Transporte)</v>
          </cell>
          <cell r="C148" t="str">
            <v>M³</v>
          </cell>
          <cell r="D148">
            <v>5.8</v>
          </cell>
          <cell r="E148">
            <v>25000</v>
          </cell>
          <cell r="F148">
            <v>145000</v>
          </cell>
        </row>
        <row r="149">
          <cell r="A149" t="str">
            <v>A6040</v>
          </cell>
          <cell r="B149" t="str">
            <v>Piedra #4 (incl. Transporte)</v>
          </cell>
          <cell r="C149" t="str">
            <v>M³</v>
          </cell>
          <cell r="D149">
            <v>5.8</v>
          </cell>
          <cell r="E149">
            <v>25000</v>
          </cell>
          <cell r="F149">
            <v>145000</v>
          </cell>
        </row>
        <row r="150">
          <cell r="A150" t="str">
            <v>A6050</v>
          </cell>
          <cell r="B150" t="str">
            <v>Piedra base (incl. Transporte)</v>
          </cell>
          <cell r="C150" t="str">
            <v>U</v>
          </cell>
          <cell r="D150">
            <v>0</v>
          </cell>
          <cell r="E150">
            <v>25000</v>
          </cell>
        </row>
        <row r="151">
          <cell r="A151" t="str">
            <v>A6051</v>
          </cell>
          <cell r="B151" t="str">
            <v>Granito lavado</v>
          </cell>
          <cell r="C151" t="str">
            <v>sc</v>
          </cell>
          <cell r="D151">
            <v>0</v>
          </cell>
          <cell r="E151">
            <v>25000</v>
          </cell>
        </row>
        <row r="152">
          <cell r="A152" t="str">
            <v>A6052</v>
          </cell>
          <cell r="B152" t="str">
            <v xml:space="preserve">Piedra molón </v>
          </cell>
          <cell r="C152" t="str">
            <v>M³</v>
          </cell>
          <cell r="D152">
            <v>0</v>
          </cell>
          <cell r="E152">
            <v>25000</v>
          </cell>
        </row>
        <row r="153">
          <cell r="A153" t="str">
            <v>A6053</v>
          </cell>
          <cell r="B153" t="str">
            <v>Piedra laja decorativa</v>
          </cell>
          <cell r="C153" t="str">
            <v>M²</v>
          </cell>
          <cell r="D153">
            <v>0</v>
          </cell>
          <cell r="E153">
            <v>25000</v>
          </cell>
        </row>
        <row r="154">
          <cell r="A154" t="str">
            <v>A6054</v>
          </cell>
          <cell r="B154" t="str">
            <v>Piedra Bola (incluye transporte)</v>
          </cell>
          <cell r="C154" t="str">
            <v>M³</v>
          </cell>
          <cell r="D154">
            <v>2.2000000000000002</v>
          </cell>
          <cell r="E154">
            <v>25000</v>
          </cell>
          <cell r="F154">
            <v>55000</v>
          </cell>
        </row>
        <row r="155">
          <cell r="A155" t="str">
            <v>A6055</v>
          </cell>
          <cell r="B155" t="str">
            <v>Piedra Bola de río ømáx.= 10 cm. (incluye transporte)</v>
          </cell>
          <cell r="C155" t="str">
            <v>M³</v>
          </cell>
          <cell r="D155">
            <v>0</v>
          </cell>
          <cell r="E155">
            <v>25000</v>
          </cell>
        </row>
        <row r="156">
          <cell r="A156" t="str">
            <v>A6060</v>
          </cell>
          <cell r="B156" t="str">
            <v>Arena Corriente (incluye transporte)</v>
          </cell>
          <cell r="C156" t="str">
            <v>M³</v>
          </cell>
          <cell r="D156">
            <v>5.4</v>
          </cell>
          <cell r="E156">
            <v>25000</v>
          </cell>
          <cell r="F156">
            <v>135000</v>
          </cell>
        </row>
        <row r="157">
          <cell r="A157" t="str">
            <v>A6070</v>
          </cell>
          <cell r="B157" t="str">
            <v>Arena Babahoyo (incluye transporte)</v>
          </cell>
          <cell r="C157" t="str">
            <v>M³</v>
          </cell>
          <cell r="D157">
            <v>5.4</v>
          </cell>
          <cell r="E157">
            <v>25000</v>
          </cell>
          <cell r="F157">
            <v>135000</v>
          </cell>
        </row>
        <row r="158">
          <cell r="A158" t="str">
            <v>A6071</v>
          </cell>
          <cell r="B158" t="str">
            <v>Arcilla rojiza</v>
          </cell>
          <cell r="C158" t="str">
            <v>M³</v>
          </cell>
          <cell r="D158">
            <v>0</v>
          </cell>
          <cell r="E158">
            <v>25000</v>
          </cell>
        </row>
        <row r="159">
          <cell r="A159" t="str">
            <v>A6080</v>
          </cell>
          <cell r="B159" t="str">
            <v>Agua</v>
          </cell>
          <cell r="C159" t="str">
            <v>Gln</v>
          </cell>
          <cell r="D159">
            <v>0.01</v>
          </cell>
          <cell r="E159">
            <v>25000</v>
          </cell>
          <cell r="F159">
            <v>150</v>
          </cell>
        </row>
        <row r="160">
          <cell r="A160" t="str">
            <v>AZ7000</v>
          </cell>
          <cell r="B160" t="str">
            <v>AZULEJOS Y RECUBRIMIENTOS PARA PAREDES</v>
          </cell>
        </row>
        <row r="161">
          <cell r="A161" t="str">
            <v>AZ7010</v>
          </cell>
          <cell r="B161" t="str">
            <v>Unicolor superior tonos suaves</v>
          </cell>
          <cell r="C161" t="str">
            <v>M²</v>
          </cell>
          <cell r="D161">
            <v>0</v>
          </cell>
          <cell r="E161">
            <v>25000</v>
          </cell>
        </row>
        <row r="162">
          <cell r="A162" t="str">
            <v>AZ7020</v>
          </cell>
          <cell r="B162" t="str">
            <v>Unicolor (11x11 )superior tonos oscuros</v>
          </cell>
          <cell r="C162" t="str">
            <v>M²</v>
          </cell>
          <cell r="D162">
            <v>0</v>
          </cell>
          <cell r="E162">
            <v>25000</v>
          </cell>
        </row>
        <row r="163">
          <cell r="A163" t="str">
            <v>AZ7030</v>
          </cell>
          <cell r="B163" t="str">
            <v>Decorados (11x11)superior fondo suave</v>
          </cell>
          <cell r="C163" t="str">
            <v>M²</v>
          </cell>
          <cell r="D163">
            <v>0</v>
          </cell>
          <cell r="E163">
            <v>25000</v>
          </cell>
        </row>
        <row r="164">
          <cell r="A164" t="str">
            <v>AZ7040</v>
          </cell>
          <cell r="B164" t="str">
            <v>Decorados (11x11)superior fondo colores</v>
          </cell>
          <cell r="C164" t="str">
            <v>M²</v>
          </cell>
          <cell r="D164">
            <v>0</v>
          </cell>
          <cell r="E164">
            <v>25000</v>
          </cell>
        </row>
        <row r="165">
          <cell r="A165" t="str">
            <v>AZ7050</v>
          </cell>
          <cell r="B165" t="str">
            <v>Unicolor texturado (11x11)sup. suave</v>
          </cell>
          <cell r="C165" t="str">
            <v>M²</v>
          </cell>
          <cell r="D165">
            <v>0</v>
          </cell>
          <cell r="E165">
            <v>25000</v>
          </cell>
        </row>
        <row r="166">
          <cell r="A166" t="str">
            <v>AZ7060</v>
          </cell>
          <cell r="B166" t="str">
            <v>Unicolor texturado (11x11)sup. colores</v>
          </cell>
          <cell r="C166" t="str">
            <v>M²</v>
          </cell>
          <cell r="D166">
            <v>0</v>
          </cell>
          <cell r="E166">
            <v>25000</v>
          </cell>
        </row>
        <row r="167">
          <cell r="A167" t="str">
            <v>AZ7070</v>
          </cell>
          <cell r="B167" t="str">
            <v>Decorado  (20x20) superior</v>
          </cell>
          <cell r="C167" t="str">
            <v>M²</v>
          </cell>
          <cell r="D167">
            <v>0</v>
          </cell>
          <cell r="E167">
            <v>25000</v>
          </cell>
        </row>
        <row r="168">
          <cell r="A168" t="str">
            <v>AZ7080</v>
          </cell>
          <cell r="B168" t="str">
            <v>Unicolor (20x20) Fantasía super suave</v>
          </cell>
          <cell r="C168" t="str">
            <v>M²</v>
          </cell>
          <cell r="D168">
            <v>0</v>
          </cell>
          <cell r="E168">
            <v>25000</v>
          </cell>
        </row>
        <row r="169">
          <cell r="A169" t="str">
            <v>AZ7090</v>
          </cell>
          <cell r="B169" t="str">
            <v>Decorado (20x20) superior</v>
          </cell>
          <cell r="C169" t="str">
            <v>U</v>
          </cell>
          <cell r="D169">
            <v>0</v>
          </cell>
          <cell r="E169">
            <v>25000</v>
          </cell>
        </row>
        <row r="170">
          <cell r="A170" t="str">
            <v>AZ7100</v>
          </cell>
          <cell r="B170" t="str">
            <v>Unicolor (20x20) superior</v>
          </cell>
          <cell r="C170" t="str">
            <v>M²</v>
          </cell>
          <cell r="D170">
            <v>0</v>
          </cell>
          <cell r="E170">
            <v>25000</v>
          </cell>
        </row>
        <row r="171">
          <cell r="A171" t="str">
            <v>AZ7110</v>
          </cell>
          <cell r="B171" t="str">
            <v>Papel tapiz simplex A</v>
          </cell>
          <cell r="C171" t="str">
            <v>Rl</v>
          </cell>
          <cell r="D171">
            <v>0</v>
          </cell>
          <cell r="E171">
            <v>25000</v>
          </cell>
        </row>
        <row r="172">
          <cell r="A172" t="str">
            <v>AZ7120</v>
          </cell>
          <cell r="B172" t="str">
            <v>Papel tapiz simplex B</v>
          </cell>
          <cell r="C172" t="str">
            <v>Rl</v>
          </cell>
          <cell r="D172">
            <v>0</v>
          </cell>
          <cell r="E172">
            <v>25000</v>
          </cell>
        </row>
        <row r="173">
          <cell r="A173" t="str">
            <v>AZ7130</v>
          </cell>
          <cell r="B173" t="str">
            <v>Papel tapiz simplex C</v>
          </cell>
          <cell r="C173" t="str">
            <v>Rl</v>
          </cell>
          <cell r="D173">
            <v>0</v>
          </cell>
          <cell r="E173">
            <v>25000</v>
          </cell>
        </row>
        <row r="174">
          <cell r="A174" t="str">
            <v>AZ7140</v>
          </cell>
          <cell r="B174" t="str">
            <v>Papel tapiz simplex D</v>
          </cell>
          <cell r="C174" t="str">
            <v>Rl</v>
          </cell>
          <cell r="D174">
            <v>0</v>
          </cell>
          <cell r="E174">
            <v>25000</v>
          </cell>
        </row>
        <row r="175">
          <cell r="A175" t="str">
            <v>AZ7150</v>
          </cell>
          <cell r="B175" t="str">
            <v>Papel tapiz dúplex E</v>
          </cell>
          <cell r="C175" t="str">
            <v>Rl</v>
          </cell>
          <cell r="D175">
            <v>0</v>
          </cell>
          <cell r="E175">
            <v>25000</v>
          </cell>
        </row>
        <row r="176">
          <cell r="A176" t="str">
            <v>AZ7160</v>
          </cell>
          <cell r="B176" t="str">
            <v>Papel tapiz dúplex (5.3m2)</v>
          </cell>
          <cell r="C176" t="str">
            <v>Rl</v>
          </cell>
          <cell r="D176">
            <v>0</v>
          </cell>
          <cell r="E176">
            <v>25000</v>
          </cell>
        </row>
        <row r="177">
          <cell r="A177" t="str">
            <v>AZ7170</v>
          </cell>
          <cell r="B177" t="str">
            <v>Papel tapiz dúplex G</v>
          </cell>
          <cell r="C177" t="str">
            <v>Rl</v>
          </cell>
          <cell r="D177">
            <v>0</v>
          </cell>
          <cell r="E177">
            <v>25000</v>
          </cell>
        </row>
        <row r="178">
          <cell r="A178" t="str">
            <v>AZ7180</v>
          </cell>
          <cell r="B178" t="str">
            <v>Papel tapiz dúplex H</v>
          </cell>
          <cell r="C178" t="str">
            <v>Rl</v>
          </cell>
          <cell r="D178">
            <v>0</v>
          </cell>
          <cell r="E178">
            <v>25000</v>
          </cell>
        </row>
        <row r="179">
          <cell r="A179" t="str">
            <v>AZ7190</v>
          </cell>
          <cell r="B179" t="str">
            <v>Fórmica plástica 4' x B'  colores surtidos</v>
          </cell>
          <cell r="C179" t="str">
            <v>U</v>
          </cell>
          <cell r="D179">
            <v>0</v>
          </cell>
          <cell r="E179">
            <v>25000</v>
          </cell>
        </row>
        <row r="180">
          <cell r="A180" t="str">
            <v>AZ7200</v>
          </cell>
          <cell r="B180" t="str">
            <v>Cemento plástico</v>
          </cell>
          <cell r="C180" t="str">
            <v>Lb</v>
          </cell>
          <cell r="D180">
            <v>0</v>
          </cell>
          <cell r="E180">
            <v>25000</v>
          </cell>
        </row>
        <row r="181">
          <cell r="A181" t="str">
            <v>AZ7203</v>
          </cell>
          <cell r="B181" t="str">
            <v>Prokrete  R</v>
          </cell>
          <cell r="C181" t="str">
            <v>gl</v>
          </cell>
          <cell r="D181">
            <v>0</v>
          </cell>
          <cell r="E181">
            <v>25000</v>
          </cell>
        </row>
        <row r="182">
          <cell r="A182" t="str">
            <v>AZ7204</v>
          </cell>
          <cell r="B182" t="str">
            <v>Prokrete  N</v>
          </cell>
          <cell r="C182" t="str">
            <v>gl</v>
          </cell>
          <cell r="D182">
            <v>0</v>
          </cell>
          <cell r="E182">
            <v>25000</v>
          </cell>
        </row>
        <row r="183">
          <cell r="A183" t="str">
            <v>AZ7208</v>
          </cell>
          <cell r="B183" t="str">
            <v>Prokrete 100  R</v>
          </cell>
          <cell r="C183" t="str">
            <v>gl</v>
          </cell>
          <cell r="D183">
            <v>0</v>
          </cell>
          <cell r="E183">
            <v>25000</v>
          </cell>
        </row>
        <row r="184">
          <cell r="A184" t="str">
            <v>AZ7210</v>
          </cell>
          <cell r="B184" t="str">
            <v>Porcelana en polvo blanca</v>
          </cell>
          <cell r="C184" t="str">
            <v>Lb</v>
          </cell>
          <cell r="D184">
            <v>0</v>
          </cell>
          <cell r="E184">
            <v>25000</v>
          </cell>
        </row>
        <row r="185">
          <cell r="A185" t="str">
            <v>PS8000</v>
          </cell>
          <cell r="B185" t="str">
            <v>BALDOSAS Y RECUBRIMIENTOS PARA PISOS</v>
          </cell>
          <cell r="D185">
            <v>0</v>
          </cell>
          <cell r="E185">
            <v>25000</v>
          </cell>
        </row>
        <row r="186">
          <cell r="A186" t="str">
            <v>PS8010</v>
          </cell>
          <cell r="B186" t="str">
            <v>Blanca grano piedra  3-4   30x30</v>
          </cell>
          <cell r="C186" t="str">
            <v>M²</v>
          </cell>
          <cell r="D186">
            <v>0</v>
          </cell>
          <cell r="E186">
            <v>25000</v>
          </cell>
        </row>
        <row r="187">
          <cell r="A187" t="str">
            <v>PS8020</v>
          </cell>
          <cell r="B187" t="str">
            <v>Blanca grano piedra  3-4   50x50</v>
          </cell>
          <cell r="C187" t="str">
            <v>M²</v>
          </cell>
          <cell r="D187">
            <v>0</v>
          </cell>
          <cell r="E187">
            <v>25000</v>
          </cell>
        </row>
        <row r="188">
          <cell r="A188" t="str">
            <v>PS8030</v>
          </cell>
          <cell r="B188" t="str">
            <v>Gris grano piedra   30x30</v>
          </cell>
          <cell r="C188" t="str">
            <v>M²</v>
          </cell>
          <cell r="D188">
            <v>0</v>
          </cell>
          <cell r="E188">
            <v>25000</v>
          </cell>
        </row>
        <row r="189">
          <cell r="A189" t="str">
            <v>PS8040</v>
          </cell>
          <cell r="B189" t="str">
            <v>Gris grano piedra   50x50</v>
          </cell>
          <cell r="C189" t="str">
            <v>M²</v>
          </cell>
          <cell r="D189">
            <v>0</v>
          </cell>
          <cell r="E189">
            <v>25000</v>
          </cell>
        </row>
        <row r="190">
          <cell r="A190" t="str">
            <v>PS8050</v>
          </cell>
          <cell r="B190" t="str">
            <v>Blanca grano piedra 2   30x30</v>
          </cell>
          <cell r="C190" t="str">
            <v>M²</v>
          </cell>
          <cell r="D190">
            <v>0</v>
          </cell>
          <cell r="E190">
            <v>25000</v>
          </cell>
        </row>
        <row r="191">
          <cell r="A191" t="str">
            <v>PS8060</v>
          </cell>
          <cell r="B191" t="str">
            <v>Blanca grano piedra 2   50x50</v>
          </cell>
          <cell r="C191" t="str">
            <v>M²</v>
          </cell>
          <cell r="D191">
            <v>0</v>
          </cell>
          <cell r="E191">
            <v>25000</v>
          </cell>
        </row>
        <row r="192">
          <cell r="A192" t="str">
            <v>PS8068</v>
          </cell>
          <cell r="B192" t="str">
            <v>Baldosa gres natural 40x40</v>
          </cell>
          <cell r="C192" t="str">
            <v>M²</v>
          </cell>
          <cell r="D192">
            <v>0</v>
          </cell>
          <cell r="E192">
            <v>25000</v>
          </cell>
        </row>
        <row r="193">
          <cell r="A193" t="str">
            <v>PS8069</v>
          </cell>
          <cell r="B193" t="str">
            <v>Baldosa gres natural 30x30</v>
          </cell>
          <cell r="C193" t="str">
            <v>M²</v>
          </cell>
          <cell r="D193">
            <v>0</v>
          </cell>
          <cell r="E193">
            <v>25000</v>
          </cell>
        </row>
        <row r="194">
          <cell r="A194" t="str">
            <v>PS8070</v>
          </cell>
          <cell r="B194" t="str">
            <v>Gris grano piedra 2  30x30</v>
          </cell>
          <cell r="C194" t="str">
            <v>M²</v>
          </cell>
          <cell r="D194">
            <v>0</v>
          </cell>
          <cell r="E194">
            <v>25000</v>
          </cell>
        </row>
        <row r="195">
          <cell r="A195" t="str">
            <v>PS8071</v>
          </cell>
          <cell r="B195" t="str">
            <v xml:space="preserve">Baldosa granito 30 x 30 </v>
          </cell>
          <cell r="C195" t="str">
            <v>M²</v>
          </cell>
          <cell r="D195">
            <v>0</v>
          </cell>
          <cell r="E195">
            <v>25000</v>
          </cell>
        </row>
        <row r="196">
          <cell r="A196" t="str">
            <v>PS8080</v>
          </cell>
          <cell r="B196" t="str">
            <v>Blanca grano mármol 3-4  30x30</v>
          </cell>
          <cell r="C196" t="str">
            <v>M²</v>
          </cell>
          <cell r="D196">
            <v>0</v>
          </cell>
          <cell r="E196">
            <v>25000</v>
          </cell>
        </row>
        <row r="197">
          <cell r="A197" t="str">
            <v>PS8090</v>
          </cell>
          <cell r="B197" t="str">
            <v>Blanca grano mármol 3-4   50x50</v>
          </cell>
          <cell r="C197" t="str">
            <v>M²</v>
          </cell>
          <cell r="D197">
            <v>0</v>
          </cell>
          <cell r="E197">
            <v>25000</v>
          </cell>
        </row>
        <row r="198">
          <cell r="A198" t="str">
            <v>PS8100</v>
          </cell>
          <cell r="B198" t="str">
            <v>Blanca de grano de marmol 5-6    (50x50)</v>
          </cell>
          <cell r="C198" t="str">
            <v>M²</v>
          </cell>
          <cell r="D198">
            <v>0</v>
          </cell>
          <cell r="E198">
            <v>25000</v>
          </cell>
        </row>
        <row r="199">
          <cell r="A199" t="str">
            <v>PS8101</v>
          </cell>
          <cell r="B199" t="str">
            <v>Baldosa de gris vitrificado  (40x40)</v>
          </cell>
          <cell r="C199" t="str">
            <v>M²</v>
          </cell>
          <cell r="D199">
            <v>0</v>
          </cell>
          <cell r="E199">
            <v>25000</v>
          </cell>
        </row>
        <row r="200">
          <cell r="A200" t="str">
            <v>PS8110</v>
          </cell>
          <cell r="B200" t="str">
            <v>Antideslizante roja  (30x30)</v>
          </cell>
          <cell r="C200" t="str">
            <v>M²</v>
          </cell>
          <cell r="D200">
            <v>0</v>
          </cell>
          <cell r="E200">
            <v>25000</v>
          </cell>
        </row>
        <row r="201">
          <cell r="A201" t="str">
            <v>PS8120</v>
          </cell>
          <cell r="B201" t="str">
            <v>Antideslizante amarilla  (30x30)</v>
          </cell>
          <cell r="C201" t="str">
            <v>M²</v>
          </cell>
          <cell r="D201">
            <v>0</v>
          </cell>
          <cell r="E201">
            <v>25000</v>
          </cell>
        </row>
        <row r="202">
          <cell r="A202" t="str">
            <v>PS8130</v>
          </cell>
          <cell r="B202" t="str">
            <v>Antideslizante blanca   (30x30)</v>
          </cell>
          <cell r="C202" t="str">
            <v>M²</v>
          </cell>
          <cell r="D202">
            <v>0</v>
          </cell>
          <cell r="E202">
            <v>25000</v>
          </cell>
        </row>
        <row r="203">
          <cell r="A203" t="str">
            <v>PS8140</v>
          </cell>
          <cell r="B203" t="str">
            <v>Antideslizante gris   (30x30)</v>
          </cell>
          <cell r="C203" t="str">
            <v>M²</v>
          </cell>
          <cell r="D203">
            <v>0</v>
          </cell>
          <cell r="E203">
            <v>25000</v>
          </cell>
        </row>
        <row r="204">
          <cell r="A204" t="str">
            <v>PS8150</v>
          </cell>
          <cell r="B204" t="str">
            <v>Marmettone  (15x30)</v>
          </cell>
          <cell r="C204" t="str">
            <v>M²</v>
          </cell>
          <cell r="D204">
            <v>0</v>
          </cell>
          <cell r="E204">
            <v>25000</v>
          </cell>
        </row>
        <row r="205">
          <cell r="A205" t="str">
            <v>PS8160</v>
          </cell>
          <cell r="B205" t="str">
            <v>Mármol blanco    (15x30)</v>
          </cell>
          <cell r="C205" t="str">
            <v>M²</v>
          </cell>
          <cell r="D205">
            <v>0</v>
          </cell>
          <cell r="E205">
            <v>25000</v>
          </cell>
        </row>
        <row r="206">
          <cell r="A206" t="str">
            <v>PS8163</v>
          </cell>
          <cell r="B206" t="str">
            <v>Marmolina</v>
          </cell>
          <cell r="C206" t="str">
            <v>lb</v>
          </cell>
          <cell r="D206">
            <v>0</v>
          </cell>
          <cell r="E206">
            <v>25000</v>
          </cell>
        </row>
        <row r="207">
          <cell r="A207" t="str">
            <v>PS8164</v>
          </cell>
          <cell r="B207" t="str">
            <v>Marmol sintetico (1.00 x 0.56)</v>
          </cell>
          <cell r="C207" t="str">
            <v>ml</v>
          </cell>
          <cell r="D207">
            <v>0</v>
          </cell>
          <cell r="E207">
            <v>25000</v>
          </cell>
        </row>
        <row r="208">
          <cell r="A208" t="str">
            <v>PS8166</v>
          </cell>
          <cell r="B208" t="str">
            <v>Alfombra bucle plano</v>
          </cell>
          <cell r="C208" t="str">
            <v>M²</v>
          </cell>
          <cell r="D208">
            <v>0</v>
          </cell>
          <cell r="E208">
            <v>25000</v>
          </cell>
        </row>
        <row r="209">
          <cell r="A209" t="str">
            <v>PS8170</v>
          </cell>
          <cell r="B209" t="str">
            <v>Vinyl paraca, parquepak, futura e=1,6mm</v>
          </cell>
          <cell r="C209" t="str">
            <v>M²</v>
          </cell>
          <cell r="D209">
            <v>0</v>
          </cell>
          <cell r="E209">
            <v>25000</v>
          </cell>
        </row>
        <row r="210">
          <cell r="A210" t="str">
            <v>PS8180</v>
          </cell>
          <cell r="B210" t="str">
            <v>Vinyl paraca, parquepak, futura e=3,2mm</v>
          </cell>
          <cell r="C210" t="str">
            <v>M²</v>
          </cell>
          <cell r="D210">
            <v>0</v>
          </cell>
          <cell r="E210">
            <v>25000</v>
          </cell>
        </row>
        <row r="211">
          <cell r="A211" t="str">
            <v>PS8181</v>
          </cell>
          <cell r="B211" t="str">
            <v>Polvo de fraguar</v>
          </cell>
          <cell r="C211" t="str">
            <v>kg.</v>
          </cell>
          <cell r="D211">
            <v>0</v>
          </cell>
          <cell r="E211">
            <v>25000</v>
          </cell>
        </row>
        <row r="212">
          <cell r="A212" t="str">
            <v>VV8200</v>
          </cell>
          <cell r="B212" t="str">
            <v>VARIOS</v>
          </cell>
          <cell r="D212">
            <v>0</v>
          </cell>
          <cell r="E212">
            <v>25000</v>
          </cell>
        </row>
        <row r="213">
          <cell r="A213" t="str">
            <v>VV8201</v>
          </cell>
          <cell r="B213" t="str">
            <v>Net con seguridad (0.70x9.00)</v>
          </cell>
          <cell r="C213" t="str">
            <v>M</v>
          </cell>
          <cell r="D213">
            <v>0</v>
          </cell>
          <cell r="E213">
            <v>25000</v>
          </cell>
        </row>
        <row r="214">
          <cell r="A214" t="str">
            <v>VV8202</v>
          </cell>
          <cell r="B214" t="str">
            <v>Net (0.60x0.80)</v>
          </cell>
          <cell r="C214" t="str">
            <v>U</v>
          </cell>
          <cell r="D214">
            <v>0</v>
          </cell>
          <cell r="E214">
            <v>25000</v>
          </cell>
        </row>
        <row r="215">
          <cell r="A215" t="str">
            <v>VV8203</v>
          </cell>
          <cell r="B215" t="str">
            <v>Molduras, reglas, etc</v>
          </cell>
          <cell r="C215" t="str">
            <v>M</v>
          </cell>
          <cell r="D215">
            <v>0</v>
          </cell>
          <cell r="E215">
            <v>25000</v>
          </cell>
        </row>
        <row r="216">
          <cell r="A216" t="str">
            <v>VV8204</v>
          </cell>
          <cell r="B216" t="str">
            <v>Cadenas 5/16"</v>
          </cell>
          <cell r="C216" t="str">
            <v>M</v>
          </cell>
          <cell r="D216">
            <v>0</v>
          </cell>
          <cell r="E216">
            <v>25000</v>
          </cell>
        </row>
        <row r="217">
          <cell r="A217" t="str">
            <v>VV8205</v>
          </cell>
          <cell r="B217" t="str">
            <v>Red de tenis</v>
          </cell>
          <cell r="C217" t="str">
            <v>M²</v>
          </cell>
          <cell r="D217">
            <v>0</v>
          </cell>
          <cell r="E217">
            <v>25000</v>
          </cell>
        </row>
        <row r="218">
          <cell r="A218" t="str">
            <v>VV8206</v>
          </cell>
          <cell r="B218" t="str">
            <v>diesel</v>
          </cell>
          <cell r="C218" t="str">
            <v>Gln</v>
          </cell>
          <cell r="D218">
            <v>0.6</v>
          </cell>
          <cell r="E218">
            <v>25000</v>
          </cell>
          <cell r="F218">
            <v>15000</v>
          </cell>
        </row>
        <row r="219">
          <cell r="A219" t="str">
            <v>VV8207</v>
          </cell>
          <cell r="B219" t="str">
            <v>cepillo metálico</v>
          </cell>
          <cell r="C219" t="str">
            <v>U</v>
          </cell>
          <cell r="D219">
            <v>0.6</v>
          </cell>
          <cell r="E219">
            <v>25001</v>
          </cell>
          <cell r="F219">
            <v>15001</v>
          </cell>
        </row>
        <row r="220">
          <cell r="A220" t="str">
            <v>VV8208</v>
          </cell>
          <cell r="B220" t="str">
            <v>espátula</v>
          </cell>
          <cell r="C220" t="str">
            <v>U</v>
          </cell>
          <cell r="D220">
            <v>0.6</v>
          </cell>
          <cell r="E220">
            <v>25002</v>
          </cell>
          <cell r="F220">
            <v>15002</v>
          </cell>
        </row>
        <row r="221">
          <cell r="A221" t="str">
            <v>VV8209</v>
          </cell>
          <cell r="B221" t="str">
            <v>picota</v>
          </cell>
          <cell r="C221" t="str">
            <v>U</v>
          </cell>
          <cell r="D221">
            <v>4</v>
          </cell>
          <cell r="E221">
            <v>25003</v>
          </cell>
          <cell r="F221">
            <v>15003</v>
          </cell>
        </row>
        <row r="222">
          <cell r="A222" t="str">
            <v>VV8210</v>
          </cell>
          <cell r="B222" t="str">
            <v>Wype</v>
          </cell>
          <cell r="C222" t="str">
            <v>Lba</v>
          </cell>
          <cell r="D222">
            <v>0.8</v>
          </cell>
          <cell r="E222">
            <v>25004</v>
          </cell>
          <cell r="F222">
            <v>15004</v>
          </cell>
        </row>
        <row r="223">
          <cell r="A223" t="str">
            <v>PS8000</v>
          </cell>
          <cell r="B223" t="str">
            <v>BALDOSAS Y RECUBRIMIENTOS PARA PISOS</v>
          </cell>
          <cell r="D223">
            <v>0</v>
          </cell>
          <cell r="E223">
            <v>25000</v>
          </cell>
        </row>
        <row r="224">
          <cell r="A224" t="str">
            <v>PS8230</v>
          </cell>
          <cell r="B224" t="str">
            <v>Ceramica (10x20) Graniti superior tono suave</v>
          </cell>
          <cell r="C224" t="str">
            <v>M²</v>
          </cell>
          <cell r="D224">
            <v>0</v>
          </cell>
          <cell r="E224">
            <v>25000</v>
          </cell>
        </row>
        <row r="225">
          <cell r="A225" t="str">
            <v>PS8270</v>
          </cell>
          <cell r="B225" t="str">
            <v>Ceramica (40x40) Performance superior</v>
          </cell>
          <cell r="C225" t="str">
            <v>M²</v>
          </cell>
          <cell r="D225">
            <v>0</v>
          </cell>
          <cell r="E225">
            <v>25000</v>
          </cell>
        </row>
        <row r="226">
          <cell r="A226" t="str">
            <v>PS8274</v>
          </cell>
          <cell r="B226" t="str">
            <v>Keramicos Gamma (25x25) gris</v>
          </cell>
          <cell r="C226" t="str">
            <v>M²</v>
          </cell>
          <cell r="D226">
            <v>0</v>
          </cell>
          <cell r="E226">
            <v>25000</v>
          </cell>
        </row>
        <row r="227">
          <cell r="A227" t="str">
            <v>PS8280</v>
          </cell>
          <cell r="B227" t="str">
            <v>Parquet teca</v>
          </cell>
          <cell r="C227" t="str">
            <v>M²</v>
          </cell>
          <cell r="D227">
            <v>0</v>
          </cell>
          <cell r="E227">
            <v>25000</v>
          </cell>
        </row>
        <row r="228">
          <cell r="A228" t="str">
            <v>PS8295</v>
          </cell>
          <cell r="B228" t="str">
            <v>Pegamento asfaltico</v>
          </cell>
          <cell r="C228" t="str">
            <v>gln</v>
          </cell>
          <cell r="D228">
            <v>0</v>
          </cell>
          <cell r="E228">
            <v>25000</v>
          </cell>
        </row>
        <row r="229">
          <cell r="A229" t="str">
            <v>PS8296</v>
          </cell>
          <cell r="B229" t="str">
            <v>Piedra Gris "Cuencana"</v>
          </cell>
          <cell r="C229" t="str">
            <v>M²</v>
          </cell>
          <cell r="D229">
            <v>0</v>
          </cell>
          <cell r="E229">
            <v>25000</v>
          </cell>
        </row>
        <row r="230">
          <cell r="A230" t="str">
            <v>BL9000</v>
          </cell>
          <cell r="B230" t="str">
            <v>BLOQUES Y LADRILLOS</v>
          </cell>
          <cell r="D230">
            <v>0</v>
          </cell>
          <cell r="E230">
            <v>25000</v>
          </cell>
        </row>
        <row r="231">
          <cell r="A231" t="str">
            <v>BL9010</v>
          </cell>
          <cell r="B231" t="str">
            <v>Bloque Pesado de hormigón 9x19x39</v>
          </cell>
          <cell r="C231" t="str">
            <v>U</v>
          </cell>
          <cell r="D231">
            <v>0.3</v>
          </cell>
          <cell r="E231">
            <v>25000</v>
          </cell>
        </row>
        <row r="232">
          <cell r="A232" t="str">
            <v>BL9030</v>
          </cell>
          <cell r="B232" t="str">
            <v>Bloque pesado P-11 14x19x39 de cemento</v>
          </cell>
          <cell r="C232" t="str">
            <v>U</v>
          </cell>
          <cell r="D232">
            <v>0</v>
          </cell>
          <cell r="E232">
            <v>25000</v>
          </cell>
        </row>
        <row r="233">
          <cell r="A233" t="str">
            <v>BL9060</v>
          </cell>
          <cell r="B233" t="str">
            <v>Bloque liviano PL-9, 9x19x39, de cemento</v>
          </cell>
          <cell r="C233" t="str">
            <v>U</v>
          </cell>
          <cell r="D233">
            <v>0</v>
          </cell>
          <cell r="E233">
            <v>25000</v>
          </cell>
        </row>
        <row r="234">
          <cell r="A234" t="str">
            <v>BL9070</v>
          </cell>
          <cell r="B234" t="str">
            <v>Bloque liviano 14x19x39 cajonetas, LL-14</v>
          </cell>
          <cell r="C234" t="str">
            <v>U</v>
          </cell>
          <cell r="D234">
            <v>0</v>
          </cell>
          <cell r="E234">
            <v>25000</v>
          </cell>
        </row>
        <row r="235">
          <cell r="A235" t="str">
            <v>BL9080</v>
          </cell>
          <cell r="B235" t="str">
            <v>Bloque liviano19x19x39 cajonetas, LL-19, de cemento</v>
          </cell>
          <cell r="C235" t="str">
            <v>U</v>
          </cell>
          <cell r="D235">
            <v>0</v>
          </cell>
          <cell r="E235">
            <v>25000</v>
          </cell>
        </row>
        <row r="236">
          <cell r="A236" t="str">
            <v>BL9081</v>
          </cell>
          <cell r="B236" t="str">
            <v>Bloque liviano cajoneta</v>
          </cell>
          <cell r="C236" t="str">
            <v>U</v>
          </cell>
          <cell r="D236">
            <v>0</v>
          </cell>
          <cell r="E236">
            <v>25000</v>
          </cell>
        </row>
        <row r="237">
          <cell r="A237" t="str">
            <v>BL9089</v>
          </cell>
          <cell r="B237" t="str">
            <v>Bloque Alfadomus Economico R 6,5x17x40  (15/m2)</v>
          </cell>
          <cell r="C237" t="str">
            <v>U</v>
          </cell>
          <cell r="D237">
            <v>0</v>
          </cell>
          <cell r="E237">
            <v>25000</v>
          </cell>
        </row>
        <row r="238">
          <cell r="A238" t="str">
            <v>BL9090</v>
          </cell>
          <cell r="B238" t="str">
            <v>Bloque de arcilla 20x20x41</v>
          </cell>
          <cell r="C238" t="str">
            <v>U</v>
          </cell>
          <cell r="D238">
            <v>0.64</v>
          </cell>
          <cell r="E238">
            <v>25001</v>
          </cell>
        </row>
        <row r="239">
          <cell r="A239" t="str">
            <v>BL9100</v>
          </cell>
          <cell r="B239" t="str">
            <v>Bloque 8huecos, rayado de arcilla 10x20x40 (12,5/m2)</v>
          </cell>
          <cell r="C239" t="str">
            <v>U</v>
          </cell>
          <cell r="D239">
            <v>0</v>
          </cell>
          <cell r="E239">
            <v>25000</v>
          </cell>
        </row>
        <row r="240">
          <cell r="A240" t="str">
            <v>BL9101</v>
          </cell>
          <cell r="B240" t="str">
            <v>Bloque 4 huecos, rayado de arcilla 8x20x40 (12,5/m2)</v>
          </cell>
          <cell r="C240" t="str">
            <v>U</v>
          </cell>
          <cell r="D240">
            <v>0</v>
          </cell>
          <cell r="E240">
            <v>25000</v>
          </cell>
        </row>
        <row r="241">
          <cell r="A241" t="str">
            <v>BL9102</v>
          </cell>
          <cell r="B241" t="str">
            <v>Bloque ornamental 30x30x10 #2</v>
          </cell>
          <cell r="C241" t="str">
            <v>U</v>
          </cell>
          <cell r="D241">
            <v>0</v>
          </cell>
          <cell r="E241">
            <v>25000</v>
          </cell>
        </row>
        <row r="242">
          <cell r="A242" t="str">
            <v>BL9103</v>
          </cell>
          <cell r="B242" t="str">
            <v>Bloque ornamental 20x20x10 (color ladrillo natural)</v>
          </cell>
          <cell r="C242" t="str">
            <v>U</v>
          </cell>
          <cell r="D242">
            <v>0</v>
          </cell>
          <cell r="E242">
            <v>25000</v>
          </cell>
        </row>
        <row r="243">
          <cell r="A243" t="str">
            <v>BL9104</v>
          </cell>
          <cell r="B243" t="str">
            <v>Ladrillo triturado (Incluye transporte)</v>
          </cell>
          <cell r="C243" t="str">
            <v>M³</v>
          </cell>
          <cell r="D243">
            <v>0</v>
          </cell>
          <cell r="E243">
            <v>25000</v>
          </cell>
        </row>
        <row r="244">
          <cell r="A244" t="str">
            <v>BL9130</v>
          </cell>
          <cell r="B244" t="str">
            <v>Ladrillo chico</v>
          </cell>
          <cell r="C244" t="str">
            <v>millar</v>
          </cell>
          <cell r="D244">
            <v>0</v>
          </cell>
          <cell r="E244">
            <v>25000</v>
          </cell>
        </row>
        <row r="245">
          <cell r="A245" t="str">
            <v>BL9140</v>
          </cell>
          <cell r="B245" t="str">
            <v>Ladrillo corriente (Payo)</v>
          </cell>
          <cell r="C245" t="str">
            <v>millar</v>
          </cell>
          <cell r="D245">
            <v>0</v>
          </cell>
          <cell r="E245">
            <v>25000</v>
          </cell>
        </row>
        <row r="246">
          <cell r="A246" t="str">
            <v>BL9141</v>
          </cell>
          <cell r="B246" t="str">
            <v>Polvo de ladrillo</v>
          </cell>
          <cell r="C246" t="str">
            <v>M³</v>
          </cell>
          <cell r="D246">
            <v>0</v>
          </cell>
          <cell r="E246">
            <v>25000</v>
          </cell>
        </row>
        <row r="247">
          <cell r="A247" t="str">
            <v>BL9142</v>
          </cell>
          <cell r="B247" t="str">
            <v>Bloque piedra pomez 10x20x39</v>
          </cell>
          <cell r="C247" t="str">
            <v>U</v>
          </cell>
          <cell r="D247">
            <v>0</v>
          </cell>
          <cell r="E247">
            <v>25000</v>
          </cell>
        </row>
        <row r="248">
          <cell r="A248" t="str">
            <v>BL9150</v>
          </cell>
          <cell r="B248" t="str">
            <v>JARDINERIA</v>
          </cell>
          <cell r="D248">
            <v>0</v>
          </cell>
          <cell r="E248">
            <v>25000</v>
          </cell>
        </row>
        <row r="249">
          <cell r="A249" t="str">
            <v>BL9151</v>
          </cell>
          <cell r="B249" t="str">
            <v>Tierra vegetal (Incl. Transporte)</v>
          </cell>
          <cell r="C249" t="str">
            <v>M³</v>
          </cell>
          <cell r="D249">
            <v>0</v>
          </cell>
          <cell r="E249">
            <v>25000</v>
          </cell>
        </row>
        <row r="250">
          <cell r="A250" t="str">
            <v>BL9152</v>
          </cell>
          <cell r="B250" t="str">
            <v>Arcilla limosa (Incl. Transporte)</v>
          </cell>
          <cell r="C250" t="str">
            <v>M³</v>
          </cell>
          <cell r="D250">
            <v>0</v>
          </cell>
          <cell r="E250">
            <v>25000</v>
          </cell>
        </row>
        <row r="251">
          <cell r="A251" t="str">
            <v>BL9153</v>
          </cell>
          <cell r="B251" t="str">
            <v>Abono animal</v>
          </cell>
          <cell r="C251" t="str">
            <v>M³</v>
          </cell>
          <cell r="D251">
            <v>0</v>
          </cell>
          <cell r="E251">
            <v>25000</v>
          </cell>
        </row>
        <row r="252">
          <cell r="A252" t="str">
            <v>BL9154</v>
          </cell>
          <cell r="B252" t="str">
            <v>Acacia macrantha (aromo)</v>
          </cell>
          <cell r="C252" t="str">
            <v>U</v>
          </cell>
          <cell r="D252">
            <v>0</v>
          </cell>
          <cell r="E252">
            <v>25000</v>
          </cell>
        </row>
        <row r="253">
          <cell r="A253" t="str">
            <v>BL9155</v>
          </cell>
          <cell r="B253" t="str">
            <v>Jacaranda mimosaefolia (acacia azul)</v>
          </cell>
          <cell r="C253" t="str">
            <v>U</v>
          </cell>
          <cell r="D253">
            <v>0</v>
          </cell>
          <cell r="E253">
            <v>25000</v>
          </cell>
        </row>
        <row r="254">
          <cell r="A254" t="str">
            <v>BL9156</v>
          </cell>
          <cell r="B254" t="str">
            <v>Cassia fístula (acacia amarilla)</v>
          </cell>
          <cell r="C254" t="str">
            <v>U</v>
          </cell>
          <cell r="D254">
            <v>0</v>
          </cell>
          <cell r="E254">
            <v>25000</v>
          </cell>
        </row>
        <row r="255">
          <cell r="A255" t="str">
            <v>BL9157</v>
          </cell>
          <cell r="B255" t="str">
            <v>Pritchardía pacífica (palma abanico)</v>
          </cell>
          <cell r="C255" t="str">
            <v>U</v>
          </cell>
          <cell r="D255">
            <v>0</v>
          </cell>
          <cell r="E255">
            <v>25000</v>
          </cell>
        </row>
        <row r="256">
          <cell r="A256" t="str">
            <v>BL9158</v>
          </cell>
          <cell r="B256" t="str">
            <v>Allamandra violácea (campana rosada)</v>
          </cell>
          <cell r="C256" t="str">
            <v>U</v>
          </cell>
          <cell r="D256">
            <v>0</v>
          </cell>
          <cell r="E256">
            <v>25000</v>
          </cell>
        </row>
        <row r="257">
          <cell r="A257" t="str">
            <v>BL9159</v>
          </cell>
          <cell r="B257" t="str">
            <v>Allamandra cathartica grandiflora (campana amarilla)</v>
          </cell>
          <cell r="C257" t="str">
            <v>U</v>
          </cell>
          <cell r="D257">
            <v>0</v>
          </cell>
          <cell r="E257">
            <v>25000</v>
          </cell>
        </row>
        <row r="258">
          <cell r="A258" t="str">
            <v>BL9160</v>
          </cell>
          <cell r="B258" t="str">
            <v>Ginger purpurata (ginger rojo)</v>
          </cell>
          <cell r="C258" t="str">
            <v>U</v>
          </cell>
          <cell r="D258">
            <v>0</v>
          </cell>
          <cell r="E258">
            <v>25000</v>
          </cell>
        </row>
        <row r="259">
          <cell r="A259" t="str">
            <v>BL9161</v>
          </cell>
          <cell r="B259" t="str">
            <v>Alphinia variegata (alpinia amarilla)</v>
          </cell>
          <cell r="C259" t="str">
            <v>U</v>
          </cell>
          <cell r="D259">
            <v>0</v>
          </cell>
          <cell r="E259">
            <v>25000</v>
          </cell>
        </row>
        <row r="260">
          <cell r="A260" t="str">
            <v>BL9162</v>
          </cell>
          <cell r="B260" t="str">
            <v>Helicóneas enanas</v>
          </cell>
          <cell r="C260" t="str">
            <v>U</v>
          </cell>
          <cell r="D260">
            <v>0</v>
          </cell>
          <cell r="E260">
            <v>25000</v>
          </cell>
        </row>
        <row r="261">
          <cell r="A261" t="str">
            <v>BL9163</v>
          </cell>
          <cell r="B261" t="str">
            <v>Polyscias balfourrama (aralias)</v>
          </cell>
          <cell r="C261" t="str">
            <v>U</v>
          </cell>
          <cell r="D261">
            <v>0</v>
          </cell>
          <cell r="E261">
            <v>25000</v>
          </cell>
        </row>
        <row r="262">
          <cell r="A262" t="str">
            <v>BL9164</v>
          </cell>
          <cell r="B262" t="str">
            <v>Polyscias fructicosa (aralias hoja Fina)</v>
          </cell>
          <cell r="C262" t="str">
            <v>U</v>
          </cell>
          <cell r="D262">
            <v>0</v>
          </cell>
          <cell r="E262">
            <v>25000</v>
          </cell>
        </row>
        <row r="263">
          <cell r="A263" t="str">
            <v>BL9165</v>
          </cell>
          <cell r="B263" t="str">
            <v>Cannas (platanillos)</v>
          </cell>
          <cell r="C263" t="str">
            <v>U</v>
          </cell>
          <cell r="D263">
            <v>0</v>
          </cell>
          <cell r="E263">
            <v>25000</v>
          </cell>
        </row>
        <row r="264">
          <cell r="A264" t="str">
            <v>BL9166</v>
          </cell>
          <cell r="B264" t="str">
            <v>Setcresea púrpura (corazón morado)</v>
          </cell>
          <cell r="C264" t="str">
            <v>U</v>
          </cell>
          <cell r="D264">
            <v>0</v>
          </cell>
          <cell r="E264">
            <v>25000</v>
          </cell>
        </row>
        <row r="265">
          <cell r="A265" t="str">
            <v>BL9167</v>
          </cell>
          <cell r="B265" t="str">
            <v>Dichondra micrantha (césped chino)</v>
          </cell>
          <cell r="C265" t="str">
            <v>M²</v>
          </cell>
          <cell r="D265">
            <v>0</v>
          </cell>
          <cell r="E265">
            <v>25000</v>
          </cell>
        </row>
        <row r="266">
          <cell r="A266" t="str">
            <v>BL9168</v>
          </cell>
          <cell r="B266" t="str">
            <v>Alternanthera bettzickiana (patita de paloma)</v>
          </cell>
          <cell r="C266" t="str">
            <v>U</v>
          </cell>
          <cell r="D266">
            <v>0</v>
          </cell>
          <cell r="E266">
            <v>25000</v>
          </cell>
        </row>
        <row r="267">
          <cell r="A267" t="str">
            <v>BL9169</v>
          </cell>
          <cell r="B267" t="str">
            <v>Stenotaparum secundatum (césped San Agustín)</v>
          </cell>
          <cell r="C267" t="str">
            <v>M²</v>
          </cell>
          <cell r="D267">
            <v>0</v>
          </cell>
          <cell r="E267">
            <v>25000</v>
          </cell>
        </row>
        <row r="268">
          <cell r="A268" t="str">
            <v>BL9170</v>
          </cell>
          <cell r="B268" t="str">
            <v>Terminala catappa (almendro)</v>
          </cell>
          <cell r="C268" t="str">
            <v>U</v>
          </cell>
          <cell r="D268">
            <v>0</v>
          </cell>
          <cell r="E268">
            <v>25000</v>
          </cell>
        </row>
        <row r="269">
          <cell r="A269" t="str">
            <v>BL9171</v>
          </cell>
          <cell r="B269" t="str">
            <v>Plumería rubra (suche rosa)</v>
          </cell>
          <cell r="C269" t="str">
            <v>U</v>
          </cell>
          <cell r="D269">
            <v>0</v>
          </cell>
          <cell r="E269">
            <v>25000</v>
          </cell>
        </row>
        <row r="270">
          <cell r="A270" t="str">
            <v>BL9172</v>
          </cell>
          <cell r="B270" t="str">
            <v>Salix babilónica (sauce llorón)</v>
          </cell>
          <cell r="C270" t="str">
            <v>U</v>
          </cell>
          <cell r="D270">
            <v>0</v>
          </cell>
          <cell r="E270">
            <v>25000</v>
          </cell>
        </row>
        <row r="271">
          <cell r="A271" t="str">
            <v>BL9173</v>
          </cell>
          <cell r="B271" t="str">
            <v>Vitex gigantea (pechiche)</v>
          </cell>
          <cell r="C271" t="str">
            <v>U</v>
          </cell>
          <cell r="D271">
            <v>0</v>
          </cell>
          <cell r="E271">
            <v>25000</v>
          </cell>
        </row>
        <row r="272">
          <cell r="A272" t="str">
            <v>BL9174</v>
          </cell>
          <cell r="B272" t="str">
            <v>Albizia guachapeli (guachapelí)</v>
          </cell>
          <cell r="C272" t="str">
            <v>U</v>
          </cell>
          <cell r="D272">
            <v>0</v>
          </cell>
          <cell r="E272">
            <v>25000</v>
          </cell>
        </row>
        <row r="273">
          <cell r="A273" t="str">
            <v>BL9175</v>
          </cell>
          <cell r="B273" t="str">
            <v>Veitchia merrilli (palma botella)</v>
          </cell>
          <cell r="C273" t="str">
            <v>U</v>
          </cell>
          <cell r="D273">
            <v>0</v>
          </cell>
          <cell r="E273">
            <v>25000</v>
          </cell>
        </row>
        <row r="274">
          <cell r="A274" t="str">
            <v>BL9176</v>
          </cell>
          <cell r="B274" t="str">
            <v>Bougainvillea glabra (flor de verano)</v>
          </cell>
          <cell r="C274" t="str">
            <v>U</v>
          </cell>
          <cell r="D274">
            <v>0</v>
          </cell>
          <cell r="E274">
            <v>25000</v>
          </cell>
        </row>
        <row r="275">
          <cell r="A275" t="str">
            <v>BL9177</v>
          </cell>
          <cell r="B275" t="str">
            <v>Caladium hibridus (caladium)</v>
          </cell>
          <cell r="C275" t="str">
            <v>U</v>
          </cell>
          <cell r="D275">
            <v>0</v>
          </cell>
          <cell r="E275">
            <v>25000</v>
          </cell>
        </row>
        <row r="276">
          <cell r="A276" t="str">
            <v>BL9178</v>
          </cell>
          <cell r="B276" t="str">
            <v>Schefflera arborícola (schefflera enana)</v>
          </cell>
          <cell r="C276" t="str">
            <v>U</v>
          </cell>
          <cell r="D276">
            <v>0</v>
          </cell>
          <cell r="E276">
            <v>25000</v>
          </cell>
        </row>
        <row r="277">
          <cell r="A277" t="str">
            <v>BL9179</v>
          </cell>
          <cell r="B277" t="str">
            <v>Ixora chinensis (ixora china o mediana)</v>
          </cell>
          <cell r="C277" t="str">
            <v>U</v>
          </cell>
          <cell r="D277">
            <v>0</v>
          </cell>
          <cell r="E277">
            <v>25000</v>
          </cell>
        </row>
        <row r="278">
          <cell r="A278" t="str">
            <v>BL9180</v>
          </cell>
          <cell r="B278" t="str">
            <v>Jacobina carnea (camarón rosado)</v>
          </cell>
          <cell r="C278" t="str">
            <v>U</v>
          </cell>
          <cell r="D278">
            <v>0</v>
          </cell>
          <cell r="E278">
            <v>25000</v>
          </cell>
        </row>
        <row r="279">
          <cell r="A279" t="str">
            <v>BL9181</v>
          </cell>
          <cell r="B279" t="str">
            <v>Pachystachys lutea (camarón)</v>
          </cell>
          <cell r="C279" t="str">
            <v>U</v>
          </cell>
          <cell r="D279">
            <v>0</v>
          </cell>
          <cell r="E279">
            <v>25000</v>
          </cell>
        </row>
        <row r="280">
          <cell r="A280" t="str">
            <v>BL9182</v>
          </cell>
          <cell r="B280" t="str">
            <v>Insecticidas-acaricidas, nematicidas</v>
          </cell>
          <cell r="C280" t="str">
            <v>Kg</v>
          </cell>
          <cell r="D280">
            <v>0</v>
          </cell>
          <cell r="E280">
            <v>25000</v>
          </cell>
        </row>
        <row r="281">
          <cell r="A281" t="str">
            <v>BL9183</v>
          </cell>
          <cell r="B281" t="str">
            <v>Samanea Saman (Saman)</v>
          </cell>
          <cell r="C281" t="str">
            <v>U</v>
          </cell>
          <cell r="D281">
            <v>0</v>
          </cell>
          <cell r="E281">
            <v>25000</v>
          </cell>
        </row>
        <row r="282">
          <cell r="A282" t="str">
            <v>BL9184</v>
          </cell>
          <cell r="B282" t="str">
            <v>Cassia javanica (acacio rosado)</v>
          </cell>
          <cell r="C282" t="str">
            <v>U</v>
          </cell>
          <cell r="D282">
            <v>0</v>
          </cell>
          <cell r="E282">
            <v>25000</v>
          </cell>
        </row>
        <row r="283">
          <cell r="A283" t="str">
            <v>BL9185</v>
          </cell>
          <cell r="B283" t="str">
            <v>Merium oleader (laurel)</v>
          </cell>
          <cell r="C283" t="str">
            <v>U</v>
          </cell>
          <cell r="D283">
            <v>0</v>
          </cell>
          <cell r="E283">
            <v>25000</v>
          </cell>
        </row>
        <row r="284">
          <cell r="A284" t="str">
            <v>BL9186</v>
          </cell>
          <cell r="B284" t="str">
            <v>Washingtonea filijera (Palma abánico-california)</v>
          </cell>
          <cell r="C284" t="str">
            <v>U</v>
          </cell>
          <cell r="D284">
            <v>0</v>
          </cell>
          <cell r="E284">
            <v>25000</v>
          </cell>
        </row>
        <row r="285">
          <cell r="A285" t="str">
            <v>BL9187</v>
          </cell>
          <cell r="B285" t="str">
            <v>Mirtus comnumis (mirto)</v>
          </cell>
          <cell r="C285" t="str">
            <v>U</v>
          </cell>
          <cell r="D285">
            <v>0</v>
          </cell>
          <cell r="E285">
            <v>25000</v>
          </cell>
        </row>
        <row r="286">
          <cell r="A286" t="str">
            <v>BL9188</v>
          </cell>
          <cell r="B286" t="str">
            <v>Mephrolepts s/p (helecho macho)</v>
          </cell>
          <cell r="C286" t="str">
            <v>U</v>
          </cell>
          <cell r="D286">
            <v>0</v>
          </cell>
          <cell r="E286">
            <v>25000</v>
          </cell>
        </row>
        <row r="287">
          <cell r="A287" t="str">
            <v>BL9191</v>
          </cell>
          <cell r="B287" t="str">
            <v>Hormonas de enraizamiento</v>
          </cell>
          <cell r="C287" t="str">
            <v>Kg</v>
          </cell>
          <cell r="D287">
            <v>0</v>
          </cell>
          <cell r="E287">
            <v>25000</v>
          </cell>
        </row>
        <row r="288">
          <cell r="A288" t="str">
            <v>BL9192</v>
          </cell>
          <cell r="B288" t="str">
            <v>Portulaca grandiflora (verdolaga)</v>
          </cell>
          <cell r="C288" t="str">
            <v>U</v>
          </cell>
          <cell r="D288">
            <v>0</v>
          </cell>
          <cell r="E288">
            <v>25000</v>
          </cell>
        </row>
        <row r="289">
          <cell r="A289" t="str">
            <v>BL9193</v>
          </cell>
          <cell r="B289" t="str">
            <v>Spathodea campanulata (Tulipán africano)</v>
          </cell>
          <cell r="C289" t="str">
            <v>U</v>
          </cell>
          <cell r="D289">
            <v>0</v>
          </cell>
          <cell r="E289">
            <v>25000</v>
          </cell>
        </row>
        <row r="290">
          <cell r="A290" t="str">
            <v>BL9194</v>
          </cell>
          <cell r="B290" t="str">
            <v>Spondias purpurea (Ciruela)</v>
          </cell>
          <cell r="C290" t="str">
            <v>U</v>
          </cell>
          <cell r="D290">
            <v>0</v>
          </cell>
          <cell r="E290">
            <v>25000</v>
          </cell>
        </row>
        <row r="291">
          <cell r="A291" t="str">
            <v>BL9195</v>
          </cell>
          <cell r="B291" t="str">
            <v>Codiaeum especies e híbridos (Crotillo)</v>
          </cell>
          <cell r="C291" t="str">
            <v>U</v>
          </cell>
          <cell r="D291">
            <v>0</v>
          </cell>
          <cell r="E291">
            <v>25000</v>
          </cell>
        </row>
        <row r="292">
          <cell r="A292" t="str">
            <v>BL9196</v>
          </cell>
          <cell r="B292" t="str">
            <v>Jatropha podagrica (Geranio de papa)</v>
          </cell>
          <cell r="C292" t="str">
            <v>U</v>
          </cell>
          <cell r="D292">
            <v>0</v>
          </cell>
          <cell r="E292">
            <v>25000</v>
          </cell>
        </row>
        <row r="293">
          <cell r="A293" t="str">
            <v>BL9197</v>
          </cell>
          <cell r="B293" t="str">
            <v>Agave angustifolia (penco blanco)</v>
          </cell>
          <cell r="C293" t="str">
            <v>U</v>
          </cell>
          <cell r="D293">
            <v>0</v>
          </cell>
          <cell r="E293">
            <v>25000</v>
          </cell>
        </row>
        <row r="294">
          <cell r="A294" t="str">
            <v>BL9198</v>
          </cell>
          <cell r="B294" t="str">
            <v>Cereus (Cactus riel)</v>
          </cell>
          <cell r="C294" t="str">
            <v>U</v>
          </cell>
          <cell r="D294">
            <v>0</v>
          </cell>
          <cell r="E294">
            <v>25000</v>
          </cell>
        </row>
        <row r="295">
          <cell r="A295" t="str">
            <v>BL9199</v>
          </cell>
          <cell r="B295" t="str">
            <v>Yucca elephantipes (Yuca)</v>
          </cell>
          <cell r="C295" t="str">
            <v>U</v>
          </cell>
          <cell r="D295">
            <v>0</v>
          </cell>
          <cell r="E295">
            <v>25000</v>
          </cell>
        </row>
        <row r="296">
          <cell r="A296" t="str">
            <v>BL9200</v>
          </cell>
          <cell r="B296" t="str">
            <v>Palmeras</v>
          </cell>
          <cell r="C296" t="str">
            <v>U</v>
          </cell>
          <cell r="D296">
            <v>0</v>
          </cell>
          <cell r="E296">
            <v>25000</v>
          </cell>
        </row>
        <row r="297">
          <cell r="A297" t="str">
            <v>HO10000</v>
          </cell>
          <cell r="B297" t="str">
            <v>HORMIGON PREMEZCLADO</v>
          </cell>
          <cell r="D297">
            <v>0</v>
          </cell>
          <cell r="E297">
            <v>25000</v>
          </cell>
        </row>
        <row r="298">
          <cell r="A298" t="str">
            <v>HO10040</v>
          </cell>
          <cell r="B298" t="str">
            <v>Hormigon f'c 210 kg/cm2, bombeable</v>
          </cell>
          <cell r="C298" t="str">
            <v>M3</v>
          </cell>
          <cell r="D298">
            <v>0</v>
          </cell>
          <cell r="E298">
            <v>25000</v>
          </cell>
        </row>
        <row r="299">
          <cell r="A299" t="str">
            <v>HO10041</v>
          </cell>
          <cell r="B299" t="str">
            <v>Hormigon f'c 210 kg/cm2, prep. en sitio</v>
          </cell>
          <cell r="C299" t="str">
            <v>M3</v>
          </cell>
          <cell r="D299">
            <v>0</v>
          </cell>
          <cell r="E299">
            <v>25000</v>
          </cell>
        </row>
        <row r="300">
          <cell r="A300" t="str">
            <v>HO10049</v>
          </cell>
          <cell r="B300" t="str">
            <v>Hormigon f'c 140 kg/cm2, prep. en sitio</v>
          </cell>
          <cell r="C300" t="str">
            <v>M3</v>
          </cell>
          <cell r="D300">
            <v>0</v>
          </cell>
          <cell r="E300">
            <v>25000</v>
          </cell>
        </row>
        <row r="301">
          <cell r="A301" t="str">
            <v>HO10050</v>
          </cell>
          <cell r="B301" t="str">
            <v>Hormigon f'c 240 kg/cm2, bombeable</v>
          </cell>
          <cell r="C301" t="str">
            <v>M3</v>
          </cell>
          <cell r="D301">
            <v>0</v>
          </cell>
          <cell r="E301">
            <v>25000</v>
          </cell>
        </row>
        <row r="302">
          <cell r="A302" t="str">
            <v>HO10060</v>
          </cell>
          <cell r="B302" t="str">
            <v>Hormigon f'c 300 kg/cm², V.D.</v>
          </cell>
          <cell r="C302" t="str">
            <v>M3</v>
          </cell>
          <cell r="D302">
            <v>55</v>
          </cell>
          <cell r="E302">
            <v>25000</v>
          </cell>
        </row>
        <row r="303">
          <cell r="A303" t="str">
            <v>HO10080</v>
          </cell>
          <cell r="B303" t="str">
            <v>Hormigon f'c 320 kg/cm2, bombeable</v>
          </cell>
          <cell r="C303" t="str">
            <v>M3</v>
          </cell>
          <cell r="D303">
            <v>0</v>
          </cell>
          <cell r="E303">
            <v>25000</v>
          </cell>
        </row>
        <row r="304">
          <cell r="A304" t="str">
            <v>HO10090</v>
          </cell>
          <cell r="B304" t="str">
            <v>Hormigon f'c 350 kg/cm2, bombeable</v>
          </cell>
          <cell r="C304" t="str">
            <v>M3</v>
          </cell>
          <cell r="D304">
            <v>0</v>
          </cell>
          <cell r="E304">
            <v>25000</v>
          </cell>
        </row>
        <row r="305">
          <cell r="A305" t="str">
            <v>HO10091</v>
          </cell>
          <cell r="B305" t="str">
            <v>Hormigon f'c 180 kg/cm2, prep. en sitio</v>
          </cell>
          <cell r="C305" t="str">
            <v>M3</v>
          </cell>
          <cell r="D305">
            <v>0</v>
          </cell>
          <cell r="E305">
            <v>25000</v>
          </cell>
        </row>
        <row r="306">
          <cell r="A306" t="str">
            <v>PT11000</v>
          </cell>
          <cell r="B306" t="str">
            <v>MADERA CONTRACHAPADA, PUERTAS, ACCESORIO</v>
          </cell>
          <cell r="D306">
            <v>0</v>
          </cell>
          <cell r="E306">
            <v>25000</v>
          </cell>
        </row>
        <row r="307">
          <cell r="A307" t="str">
            <v>PT11010</v>
          </cell>
          <cell r="B307" t="str">
            <v>Tablero 4x8x5  A</v>
          </cell>
          <cell r="C307" t="str">
            <v>U</v>
          </cell>
          <cell r="D307">
            <v>0</v>
          </cell>
          <cell r="E307">
            <v>25000</v>
          </cell>
        </row>
        <row r="308">
          <cell r="A308" t="str">
            <v>PT11020</v>
          </cell>
          <cell r="B308" t="str">
            <v>Tablero 4x8x5  B</v>
          </cell>
          <cell r="C308" t="str">
            <v>U</v>
          </cell>
          <cell r="D308">
            <v>0</v>
          </cell>
          <cell r="E308">
            <v>25000</v>
          </cell>
        </row>
        <row r="309">
          <cell r="A309" t="str">
            <v>PT11030</v>
          </cell>
          <cell r="B309" t="str">
            <v>Tablero 4x8x5  C</v>
          </cell>
          <cell r="C309" t="str">
            <v>U</v>
          </cell>
          <cell r="D309">
            <v>0</v>
          </cell>
          <cell r="E309">
            <v>25000</v>
          </cell>
        </row>
        <row r="310">
          <cell r="A310" t="str">
            <v>PT11040</v>
          </cell>
          <cell r="B310" t="str">
            <v>Tablero 4x8x9  A</v>
          </cell>
          <cell r="C310" t="str">
            <v>U</v>
          </cell>
          <cell r="D310">
            <v>0</v>
          </cell>
          <cell r="E310">
            <v>25000</v>
          </cell>
        </row>
        <row r="311">
          <cell r="A311" t="str">
            <v>PT11050</v>
          </cell>
          <cell r="B311" t="str">
            <v>Tablero 4x8x9  B</v>
          </cell>
          <cell r="C311" t="str">
            <v>U</v>
          </cell>
          <cell r="D311">
            <v>0</v>
          </cell>
          <cell r="E311">
            <v>25000</v>
          </cell>
        </row>
        <row r="312">
          <cell r="A312" t="str">
            <v>PT11060</v>
          </cell>
          <cell r="B312" t="str">
            <v>Tablero 4x8x9  C</v>
          </cell>
          <cell r="C312" t="str">
            <v>U</v>
          </cell>
          <cell r="D312">
            <v>0</v>
          </cell>
          <cell r="E312">
            <v>25000</v>
          </cell>
        </row>
        <row r="313">
          <cell r="A313" t="str">
            <v>PT11070</v>
          </cell>
          <cell r="B313" t="str">
            <v>Tablero 4x8x12  A</v>
          </cell>
          <cell r="C313" t="str">
            <v>U</v>
          </cell>
          <cell r="D313">
            <v>0</v>
          </cell>
          <cell r="E313">
            <v>25000</v>
          </cell>
        </row>
        <row r="314">
          <cell r="A314" t="str">
            <v>PT11080</v>
          </cell>
          <cell r="B314" t="str">
            <v>Tablero 4x8x12  B</v>
          </cell>
          <cell r="C314" t="str">
            <v>U</v>
          </cell>
          <cell r="D314">
            <v>0</v>
          </cell>
          <cell r="E314">
            <v>25000</v>
          </cell>
        </row>
        <row r="315">
          <cell r="A315" t="str">
            <v>PT11090</v>
          </cell>
          <cell r="B315" t="str">
            <v>Tablero 4x8x12  C</v>
          </cell>
          <cell r="C315" t="str">
            <v>U</v>
          </cell>
          <cell r="D315">
            <v>0</v>
          </cell>
          <cell r="E315">
            <v>25000</v>
          </cell>
        </row>
        <row r="316">
          <cell r="A316" t="str">
            <v>PT11100</v>
          </cell>
          <cell r="B316" t="str">
            <v>Tablero 4x8x15  A</v>
          </cell>
          <cell r="C316" t="str">
            <v>U</v>
          </cell>
          <cell r="D316">
            <v>0</v>
          </cell>
          <cell r="E316">
            <v>25000</v>
          </cell>
        </row>
        <row r="317">
          <cell r="A317" t="str">
            <v>PT11110</v>
          </cell>
          <cell r="B317" t="str">
            <v>Tablero 4x8x15  B</v>
          </cell>
          <cell r="C317" t="str">
            <v>U</v>
          </cell>
          <cell r="D317">
            <v>0</v>
          </cell>
          <cell r="E317">
            <v>25000</v>
          </cell>
        </row>
        <row r="318">
          <cell r="A318" t="str">
            <v>PT11120</v>
          </cell>
          <cell r="B318" t="str">
            <v>Tablero 4x8x15  C</v>
          </cell>
          <cell r="C318" t="str">
            <v>U</v>
          </cell>
          <cell r="D318">
            <v>0</v>
          </cell>
          <cell r="E318">
            <v>25000</v>
          </cell>
        </row>
        <row r="319">
          <cell r="A319" t="str">
            <v>PT11130</v>
          </cell>
          <cell r="B319" t="str">
            <v>Tablero 4x8x18  A</v>
          </cell>
          <cell r="C319" t="str">
            <v>U</v>
          </cell>
          <cell r="D319">
            <v>0</v>
          </cell>
          <cell r="E319">
            <v>25000</v>
          </cell>
        </row>
        <row r="320">
          <cell r="A320" t="str">
            <v>PT11140</v>
          </cell>
          <cell r="B320" t="str">
            <v>Tablero 4x8x18  B</v>
          </cell>
          <cell r="C320" t="str">
            <v>U</v>
          </cell>
          <cell r="D320">
            <v>0</v>
          </cell>
          <cell r="E320">
            <v>25000</v>
          </cell>
        </row>
        <row r="321">
          <cell r="A321" t="str">
            <v>PT11150</v>
          </cell>
          <cell r="B321" t="str">
            <v>Tablero 4x8x18  C</v>
          </cell>
          <cell r="C321" t="str">
            <v>U</v>
          </cell>
          <cell r="D321">
            <v>0</v>
          </cell>
          <cell r="E321">
            <v>25000</v>
          </cell>
        </row>
        <row r="322">
          <cell r="A322" t="str">
            <v>PT11160</v>
          </cell>
          <cell r="B322" t="str">
            <v>Tablero 4x7x5   A</v>
          </cell>
          <cell r="C322" t="str">
            <v>U</v>
          </cell>
          <cell r="D322">
            <v>0</v>
          </cell>
          <cell r="E322">
            <v>25000</v>
          </cell>
        </row>
        <row r="323">
          <cell r="A323" t="str">
            <v>PT11170</v>
          </cell>
          <cell r="B323" t="str">
            <v>Tablero 4x7x5   B</v>
          </cell>
          <cell r="C323" t="str">
            <v>U</v>
          </cell>
          <cell r="D323">
            <v>0</v>
          </cell>
          <cell r="E323">
            <v>25000</v>
          </cell>
        </row>
        <row r="324">
          <cell r="A324" t="str">
            <v>PT11180</v>
          </cell>
          <cell r="B324" t="str">
            <v>Tablero 4x7x5   C</v>
          </cell>
          <cell r="C324" t="str">
            <v>U</v>
          </cell>
          <cell r="D324">
            <v>0</v>
          </cell>
          <cell r="E324">
            <v>25000</v>
          </cell>
        </row>
        <row r="325">
          <cell r="A325" t="str">
            <v>PT11181</v>
          </cell>
          <cell r="B325" t="str">
            <v>Tablero plywood marino ‡12 mm.</v>
          </cell>
          <cell r="C325" t="str">
            <v>M²</v>
          </cell>
          <cell r="D325">
            <v>0</v>
          </cell>
          <cell r="E325">
            <v>25000</v>
          </cell>
        </row>
        <row r="326">
          <cell r="A326" t="str">
            <v>PT11190</v>
          </cell>
          <cell r="B326" t="str">
            <v>Puertas de plywood interiores 2.00x0.60</v>
          </cell>
          <cell r="C326" t="str">
            <v>U</v>
          </cell>
          <cell r="D326">
            <v>0</v>
          </cell>
          <cell r="E326">
            <v>25000</v>
          </cell>
        </row>
        <row r="327">
          <cell r="A327" t="str">
            <v>PT11200</v>
          </cell>
          <cell r="B327" t="str">
            <v>Puertas de plywood interiores 2.00x0.70</v>
          </cell>
          <cell r="C327" t="str">
            <v>U</v>
          </cell>
          <cell r="D327">
            <v>0</v>
          </cell>
          <cell r="E327">
            <v>25000</v>
          </cell>
        </row>
        <row r="328">
          <cell r="A328" t="str">
            <v>PT11210</v>
          </cell>
          <cell r="B328" t="str">
            <v>Puertas de plywood interiores 2.00x0.80</v>
          </cell>
          <cell r="C328" t="str">
            <v>U</v>
          </cell>
          <cell r="D328">
            <v>0</v>
          </cell>
          <cell r="E328">
            <v>25000</v>
          </cell>
        </row>
        <row r="329">
          <cell r="A329" t="str">
            <v>PT11220</v>
          </cell>
          <cell r="B329" t="str">
            <v>Puertas de plywood interiores 2.00x0.90</v>
          </cell>
          <cell r="C329" t="str">
            <v>U</v>
          </cell>
          <cell r="D329">
            <v>0</v>
          </cell>
          <cell r="E329">
            <v>25000</v>
          </cell>
        </row>
        <row r="330">
          <cell r="A330" t="str">
            <v>PT11230</v>
          </cell>
          <cell r="B330" t="str">
            <v>Puertas de plywood interiores 2.00x1.00</v>
          </cell>
          <cell r="C330" t="str">
            <v>U</v>
          </cell>
          <cell r="D330">
            <v>0</v>
          </cell>
          <cell r="E330">
            <v>25000</v>
          </cell>
        </row>
        <row r="331">
          <cell r="A331" t="str">
            <v>PT11240</v>
          </cell>
          <cell r="B331" t="str">
            <v>Puertas de laurel de 2.00x0.60 interior</v>
          </cell>
          <cell r="C331" t="str">
            <v>U</v>
          </cell>
          <cell r="D331">
            <v>0</v>
          </cell>
          <cell r="E331">
            <v>25000</v>
          </cell>
        </row>
        <row r="332">
          <cell r="A332" t="str">
            <v>PT11250</v>
          </cell>
          <cell r="B332" t="str">
            <v>Puertas de laurel de 2.00x0.70 interior</v>
          </cell>
          <cell r="C332" t="str">
            <v>U</v>
          </cell>
          <cell r="D332">
            <v>0</v>
          </cell>
          <cell r="E332">
            <v>25000</v>
          </cell>
        </row>
        <row r="333">
          <cell r="A333" t="str">
            <v>PT11260</v>
          </cell>
          <cell r="B333" t="str">
            <v>Puertas de laurel de 2.00x0.80 interior</v>
          </cell>
          <cell r="C333" t="str">
            <v>U</v>
          </cell>
          <cell r="D333">
            <v>0</v>
          </cell>
          <cell r="E333">
            <v>25000</v>
          </cell>
        </row>
        <row r="334">
          <cell r="A334" t="str">
            <v>PT11270</v>
          </cell>
          <cell r="B334" t="str">
            <v>Puertas de laurel de 2.00x0.90 interior</v>
          </cell>
          <cell r="C334" t="str">
            <v>U</v>
          </cell>
          <cell r="D334">
            <v>0</v>
          </cell>
          <cell r="E334">
            <v>25000</v>
          </cell>
        </row>
        <row r="335">
          <cell r="A335" t="str">
            <v>PT11280</v>
          </cell>
          <cell r="B335" t="str">
            <v>Puertas de laurel de  2.00x1.00 exterior</v>
          </cell>
          <cell r="C335" t="str">
            <v>U</v>
          </cell>
          <cell r="D335">
            <v>0</v>
          </cell>
          <cell r="E335">
            <v>25000</v>
          </cell>
        </row>
        <row r="336">
          <cell r="A336" t="str">
            <v>PT11281</v>
          </cell>
          <cell r="B336" t="str">
            <v>Puertas de laurel de  duelas 2.00x0.80 exterior</v>
          </cell>
          <cell r="C336" t="str">
            <v>U</v>
          </cell>
          <cell r="D336">
            <v>0</v>
          </cell>
          <cell r="E336">
            <v>25000</v>
          </cell>
        </row>
        <row r="337">
          <cell r="A337" t="str">
            <v>PT11282</v>
          </cell>
          <cell r="B337" t="str">
            <v>Puertas de laurel de  duelas 2.00x0.60 exterior</v>
          </cell>
          <cell r="C337" t="str">
            <v>U</v>
          </cell>
          <cell r="D337">
            <v>0</v>
          </cell>
          <cell r="E337">
            <v>25000</v>
          </cell>
        </row>
        <row r="338">
          <cell r="A338" t="str">
            <v>PT11290</v>
          </cell>
          <cell r="B338" t="str">
            <v>Puertas de guayacán 2.00x60 bat. y laca</v>
          </cell>
          <cell r="C338" t="str">
            <v>U</v>
          </cell>
          <cell r="D338">
            <v>0</v>
          </cell>
          <cell r="E338">
            <v>25000</v>
          </cell>
        </row>
        <row r="339">
          <cell r="A339" t="str">
            <v>PT11300</v>
          </cell>
          <cell r="B339" t="str">
            <v>Puertas de guayacán 2.00x0.70 bat. y laca</v>
          </cell>
          <cell r="C339" t="str">
            <v>U</v>
          </cell>
          <cell r="D339">
            <v>0</v>
          </cell>
          <cell r="E339">
            <v>25000</v>
          </cell>
        </row>
        <row r="340">
          <cell r="A340" t="str">
            <v>PT11310</v>
          </cell>
          <cell r="B340" t="str">
            <v>Puertas de guayacán 2.00x0.80 bat. y laca</v>
          </cell>
          <cell r="C340" t="str">
            <v>U</v>
          </cell>
          <cell r="D340">
            <v>0</v>
          </cell>
          <cell r="E340">
            <v>25000</v>
          </cell>
        </row>
        <row r="341">
          <cell r="A341" t="str">
            <v>PT11320</v>
          </cell>
          <cell r="B341" t="str">
            <v>Puertas de guayacán 2.00x0.90 bat. y laca</v>
          </cell>
          <cell r="C341" t="str">
            <v>U</v>
          </cell>
          <cell r="D341">
            <v>0</v>
          </cell>
          <cell r="E341">
            <v>25000</v>
          </cell>
        </row>
        <row r="342">
          <cell r="A342" t="str">
            <v>PT11330</v>
          </cell>
          <cell r="B342" t="str">
            <v>Puertas de guayacán 2.00x1.00 bat y laca</v>
          </cell>
          <cell r="C342" t="str">
            <v>U</v>
          </cell>
          <cell r="D342">
            <v>0</v>
          </cell>
          <cell r="E342">
            <v>25000</v>
          </cell>
        </row>
        <row r="343">
          <cell r="A343" t="str">
            <v>PT11331</v>
          </cell>
          <cell r="B343" t="str">
            <v>Puerta /Teca/Batiente-Jambas (1.00x2.00)M</v>
          </cell>
          <cell r="C343" t="str">
            <v>U</v>
          </cell>
          <cell r="D343">
            <v>0</v>
          </cell>
          <cell r="E343">
            <v>25000</v>
          </cell>
        </row>
        <row r="344">
          <cell r="A344" t="str">
            <v>PT11332</v>
          </cell>
          <cell r="B344" t="str">
            <v>Puerta /Teca/Batiente-Jambas (0.80x2.00)M</v>
          </cell>
          <cell r="C344" t="str">
            <v>U</v>
          </cell>
          <cell r="D344">
            <v>0</v>
          </cell>
          <cell r="E344">
            <v>25000</v>
          </cell>
        </row>
        <row r="345">
          <cell r="A345" t="str">
            <v>PT11333</v>
          </cell>
          <cell r="B345" t="str">
            <v>Puerta /Teca/Batiente-Jambas (0.60x2.00)M</v>
          </cell>
          <cell r="C345" t="str">
            <v>U</v>
          </cell>
          <cell r="D345">
            <v>0</v>
          </cell>
          <cell r="E345">
            <v>25000</v>
          </cell>
        </row>
        <row r="346">
          <cell r="A346" t="str">
            <v>PT11334</v>
          </cell>
          <cell r="B346" t="str">
            <v>Puerta de Cedro /Batiente-Jambas (0.70x1.40)M</v>
          </cell>
          <cell r="C346" t="str">
            <v>U</v>
          </cell>
          <cell r="D346">
            <v>0</v>
          </cell>
          <cell r="E346">
            <v>25000</v>
          </cell>
        </row>
        <row r="347">
          <cell r="A347" t="str">
            <v>PT11340</v>
          </cell>
          <cell r="B347" t="str">
            <v xml:space="preserve">Puertas enrrollables (min 3.5 m2) instak metal </v>
          </cell>
          <cell r="C347" t="str">
            <v>M²</v>
          </cell>
          <cell r="D347">
            <v>0</v>
          </cell>
          <cell r="E347">
            <v>25000</v>
          </cell>
        </row>
        <row r="348">
          <cell r="A348" t="str">
            <v>PT11341</v>
          </cell>
          <cell r="B348" t="str">
            <v>Cerraduras KWIKSET, principal</v>
          </cell>
          <cell r="C348" t="str">
            <v>U</v>
          </cell>
          <cell r="D348">
            <v>0</v>
          </cell>
          <cell r="E348">
            <v>25000</v>
          </cell>
        </row>
        <row r="349">
          <cell r="A349" t="str">
            <v>PT11344</v>
          </cell>
          <cell r="B349" t="str">
            <v>Cerraduras YALE(engrampe)</v>
          </cell>
          <cell r="C349" t="str">
            <v>U</v>
          </cell>
          <cell r="D349">
            <v>0</v>
          </cell>
          <cell r="E349">
            <v>25000</v>
          </cell>
        </row>
        <row r="350">
          <cell r="A350" t="str">
            <v>PT11350</v>
          </cell>
          <cell r="B350" t="str">
            <v>Cerradura principal (cromada)</v>
          </cell>
          <cell r="C350" t="str">
            <v>U</v>
          </cell>
          <cell r="D350">
            <v>0</v>
          </cell>
          <cell r="E350">
            <v>25000</v>
          </cell>
        </row>
        <row r="351">
          <cell r="A351" t="str">
            <v>PT11360</v>
          </cell>
          <cell r="B351" t="str">
            <v>Cerradura principal (inoxidable), FECSA</v>
          </cell>
          <cell r="C351" t="str">
            <v>U</v>
          </cell>
          <cell r="D351">
            <v>0</v>
          </cell>
          <cell r="E351">
            <v>25000</v>
          </cell>
        </row>
        <row r="352">
          <cell r="A352" t="str">
            <v>PT11370</v>
          </cell>
          <cell r="B352" t="str">
            <v>Cerradura dormitorio (cromada)</v>
          </cell>
          <cell r="C352" t="str">
            <v>U</v>
          </cell>
          <cell r="D352">
            <v>0</v>
          </cell>
          <cell r="E352">
            <v>25000</v>
          </cell>
        </row>
        <row r="353">
          <cell r="A353" t="str">
            <v>PT11380</v>
          </cell>
          <cell r="B353" t="str">
            <v>Cerradura dormitorio (inoxidable), FECSA</v>
          </cell>
          <cell r="C353" t="str">
            <v>U</v>
          </cell>
          <cell r="D353">
            <v>0</v>
          </cell>
          <cell r="E353">
            <v>25000</v>
          </cell>
        </row>
        <row r="354">
          <cell r="A354" t="str">
            <v>PT11390</v>
          </cell>
          <cell r="B354" t="str">
            <v>Cerradura baño (cromada)</v>
          </cell>
          <cell r="C354" t="str">
            <v>U</v>
          </cell>
          <cell r="D354">
            <v>0</v>
          </cell>
          <cell r="E354">
            <v>25000</v>
          </cell>
        </row>
        <row r="355">
          <cell r="A355" t="str">
            <v>PT11400</v>
          </cell>
          <cell r="B355" t="str">
            <v>Cerradura baño (inoxidable), FECSA</v>
          </cell>
          <cell r="C355" t="str">
            <v>U</v>
          </cell>
          <cell r="D355">
            <v>0</v>
          </cell>
          <cell r="E355">
            <v>25000</v>
          </cell>
        </row>
        <row r="356">
          <cell r="A356" t="str">
            <v>PT11410</v>
          </cell>
          <cell r="B356" t="str">
            <v>Cerradura terraza (cromada)</v>
          </cell>
          <cell r="C356" t="str">
            <v>U</v>
          </cell>
          <cell r="D356">
            <v>0</v>
          </cell>
          <cell r="E356">
            <v>25000</v>
          </cell>
        </row>
        <row r="357">
          <cell r="A357" t="str">
            <v>PT11420</v>
          </cell>
          <cell r="B357" t="str">
            <v>Cerradura terraza (inoxidable, FECSA)</v>
          </cell>
          <cell r="C357" t="str">
            <v>U</v>
          </cell>
          <cell r="D357">
            <v>0</v>
          </cell>
          <cell r="E357">
            <v>25000</v>
          </cell>
        </row>
        <row r="358">
          <cell r="A358" t="str">
            <v>PT11430</v>
          </cell>
          <cell r="B358" t="str">
            <v>Cerradura pasillo (cromada)</v>
          </cell>
          <cell r="C358" t="str">
            <v>U</v>
          </cell>
          <cell r="D358">
            <v>0</v>
          </cell>
          <cell r="E358">
            <v>25000</v>
          </cell>
        </row>
        <row r="359">
          <cell r="A359" t="str">
            <v>PT11440</v>
          </cell>
          <cell r="B359" t="str">
            <v>Cerradura pasillo (inoxidable)</v>
          </cell>
          <cell r="C359" t="str">
            <v>U</v>
          </cell>
          <cell r="D359">
            <v>0</v>
          </cell>
          <cell r="E359">
            <v>25000</v>
          </cell>
        </row>
        <row r="360">
          <cell r="A360" t="str">
            <v>PT11450</v>
          </cell>
          <cell r="B360" t="str">
            <v>Cerradura vaivén (cromada)</v>
          </cell>
          <cell r="C360" t="str">
            <v>U</v>
          </cell>
          <cell r="D360">
            <v>0</v>
          </cell>
          <cell r="E360">
            <v>25000</v>
          </cell>
        </row>
        <row r="361">
          <cell r="A361" t="str">
            <v>PT11465</v>
          </cell>
          <cell r="B361" t="str">
            <v>Cerradura closet (satinada) pomos, FECSA</v>
          </cell>
          <cell r="C361" t="str">
            <v>U</v>
          </cell>
          <cell r="D361">
            <v>0</v>
          </cell>
          <cell r="E361">
            <v>25000</v>
          </cell>
        </row>
        <row r="362">
          <cell r="A362" t="str">
            <v>PT11470</v>
          </cell>
          <cell r="B362" t="str">
            <v>Bisagra de bronce 3.5" x 3.5" (importada), STANLEY</v>
          </cell>
          <cell r="C362" t="str">
            <v>U</v>
          </cell>
          <cell r="D362">
            <v>0</v>
          </cell>
          <cell r="E362">
            <v>25000</v>
          </cell>
        </row>
        <row r="363">
          <cell r="A363" t="str">
            <v>PT11479</v>
          </cell>
          <cell r="B363" t="str">
            <v>Bisagra dorada de 1/2" x 1 5/16"  con tornillo</v>
          </cell>
          <cell r="C363" t="str">
            <v>par</v>
          </cell>
          <cell r="D363">
            <v>0</v>
          </cell>
          <cell r="E363">
            <v>25000</v>
          </cell>
        </row>
        <row r="364">
          <cell r="A364" t="str">
            <v>PT11480</v>
          </cell>
          <cell r="B364" t="str">
            <v>Bisagra corriente de 3.5" x 3.5",  cromada, FECSA</v>
          </cell>
          <cell r="C364" t="str">
            <v>par</v>
          </cell>
          <cell r="D364">
            <v>0</v>
          </cell>
          <cell r="E364">
            <v>25000</v>
          </cell>
        </row>
        <row r="365">
          <cell r="A365" t="str">
            <v>PT11481</v>
          </cell>
          <cell r="B365" t="str">
            <v>Bisagra cromada de 3.5" x 3.5",  inc. Tornillo</v>
          </cell>
          <cell r="C365" t="str">
            <v>par</v>
          </cell>
          <cell r="D365">
            <v>0</v>
          </cell>
          <cell r="E365">
            <v>25000</v>
          </cell>
        </row>
        <row r="366">
          <cell r="A366" t="str">
            <v>PT11490</v>
          </cell>
          <cell r="B366" t="str">
            <v>Batiente de guayacán  Juego</v>
          </cell>
          <cell r="C366" t="str">
            <v>U</v>
          </cell>
          <cell r="D366">
            <v>0</v>
          </cell>
          <cell r="E366">
            <v>25000</v>
          </cell>
        </row>
        <row r="367">
          <cell r="A367" t="str">
            <v>PT11500</v>
          </cell>
          <cell r="B367" t="str">
            <v>Batiente de laurel   Juego</v>
          </cell>
          <cell r="C367" t="str">
            <v>U</v>
          </cell>
          <cell r="D367">
            <v>0</v>
          </cell>
          <cell r="E367">
            <v>25000</v>
          </cell>
        </row>
        <row r="368">
          <cell r="A368" t="str">
            <v>PT11510</v>
          </cell>
          <cell r="B368" t="str">
            <v>Jambas de guayacán  Juego</v>
          </cell>
          <cell r="C368" t="str">
            <v>U</v>
          </cell>
          <cell r="D368">
            <v>0</v>
          </cell>
          <cell r="E368">
            <v>25000</v>
          </cell>
        </row>
        <row r="369">
          <cell r="A369" t="str">
            <v>PT11520</v>
          </cell>
          <cell r="B369" t="str">
            <v>Jambas de laurel   Juego</v>
          </cell>
          <cell r="C369" t="str">
            <v>U</v>
          </cell>
          <cell r="D369">
            <v>0</v>
          </cell>
          <cell r="E369">
            <v>25000</v>
          </cell>
        </row>
        <row r="370">
          <cell r="A370" t="str">
            <v>PT11530</v>
          </cell>
          <cell r="B370" t="str">
            <v>Duelas de teca</v>
          </cell>
          <cell r="C370" t="str">
            <v>M²</v>
          </cell>
          <cell r="D370">
            <v>0</v>
          </cell>
          <cell r="E370">
            <v>25000</v>
          </cell>
        </row>
        <row r="371">
          <cell r="A371" t="str">
            <v>PT11531</v>
          </cell>
          <cell r="B371" t="str">
            <v>Rastreras de laurel de 60x240</v>
          </cell>
          <cell r="C371" t="str">
            <v>ml</v>
          </cell>
          <cell r="D371">
            <v>0</v>
          </cell>
          <cell r="E371">
            <v>25000</v>
          </cell>
        </row>
        <row r="372">
          <cell r="A372" t="str">
            <v>PT11540</v>
          </cell>
          <cell r="B372" t="str">
            <v>Duelas de laurel</v>
          </cell>
          <cell r="C372" t="str">
            <v>M²</v>
          </cell>
          <cell r="D372">
            <v>0</v>
          </cell>
          <cell r="E372">
            <v>25000</v>
          </cell>
        </row>
        <row r="373">
          <cell r="A373" t="str">
            <v>PT11550</v>
          </cell>
          <cell r="B373" t="str">
            <v>Pasamano de teca</v>
          </cell>
          <cell r="C373" t="str">
            <v>ml</v>
          </cell>
          <cell r="D373">
            <v>0</v>
          </cell>
          <cell r="E373">
            <v>25000</v>
          </cell>
        </row>
        <row r="374">
          <cell r="A374" t="str">
            <v>PT11551</v>
          </cell>
          <cell r="B374" t="str">
            <v>Pasamano de guayacan</v>
          </cell>
          <cell r="C374" t="str">
            <v>ml</v>
          </cell>
          <cell r="D374">
            <v>0</v>
          </cell>
          <cell r="E374">
            <v>25000</v>
          </cell>
        </row>
        <row r="375">
          <cell r="A375" t="str">
            <v>EC12000</v>
          </cell>
          <cell r="B375" t="str">
            <v>MATERIAL PARA ENCOFRADO</v>
          </cell>
          <cell r="D375">
            <v>0</v>
          </cell>
          <cell r="E375">
            <v>25000</v>
          </cell>
        </row>
        <row r="376">
          <cell r="A376" t="str">
            <v>EC12010</v>
          </cell>
          <cell r="B376" t="str">
            <v>Andamios</v>
          </cell>
          <cell r="C376" t="str">
            <v>M²</v>
          </cell>
          <cell r="D376">
            <v>0</v>
          </cell>
          <cell r="E376">
            <v>25000</v>
          </cell>
        </row>
        <row r="377">
          <cell r="A377" t="str">
            <v>EC12011</v>
          </cell>
          <cell r="B377" t="str">
            <v>Andamios</v>
          </cell>
          <cell r="C377" t="str">
            <v>U</v>
          </cell>
          <cell r="D377">
            <v>0</v>
          </cell>
          <cell r="E377">
            <v>25000</v>
          </cell>
        </row>
        <row r="378">
          <cell r="A378" t="str">
            <v>EC12012</v>
          </cell>
          <cell r="B378" t="str">
            <v>Andamios de caña</v>
          </cell>
          <cell r="C378" t="str">
            <v>Gbl</v>
          </cell>
          <cell r="D378">
            <v>0</v>
          </cell>
          <cell r="E378">
            <v>25001</v>
          </cell>
        </row>
        <row r="379">
          <cell r="A379" t="str">
            <v>EC12030</v>
          </cell>
          <cell r="B379" t="str">
            <v>Soga D=1"</v>
          </cell>
          <cell r="C379" t="str">
            <v>M</v>
          </cell>
          <cell r="D379">
            <v>0.15</v>
          </cell>
          <cell r="E379">
            <v>25000</v>
          </cell>
        </row>
        <row r="380">
          <cell r="A380" t="str">
            <v>EC12040</v>
          </cell>
          <cell r="B380" t="str">
            <v>Caña Rolliza</v>
          </cell>
          <cell r="C380" t="str">
            <v>U</v>
          </cell>
          <cell r="D380">
            <v>1.5</v>
          </cell>
          <cell r="E380">
            <v>25000</v>
          </cell>
        </row>
        <row r="381">
          <cell r="A381" t="str">
            <v>EC12042</v>
          </cell>
          <cell r="B381" t="str">
            <v>Cana picada</v>
          </cell>
          <cell r="C381" t="str">
            <v>U</v>
          </cell>
          <cell r="D381">
            <v>0</v>
          </cell>
          <cell r="E381">
            <v>25000</v>
          </cell>
        </row>
        <row r="382">
          <cell r="A382" t="str">
            <v>EC12045</v>
          </cell>
          <cell r="B382" t="str">
            <v>Clavos de acero 1 1/2" (finos negros)</v>
          </cell>
          <cell r="C382" t="str">
            <v>Kg</v>
          </cell>
          <cell r="D382">
            <v>0</v>
          </cell>
          <cell r="E382">
            <v>25000</v>
          </cell>
        </row>
        <row r="383">
          <cell r="A383" t="str">
            <v>EC12050</v>
          </cell>
          <cell r="B383" t="str">
            <v>Clavos de 1 1/2" x14</v>
          </cell>
          <cell r="C383" t="str">
            <v>Kg.</v>
          </cell>
          <cell r="D383">
            <v>0</v>
          </cell>
          <cell r="E383">
            <v>25000</v>
          </cell>
        </row>
        <row r="384">
          <cell r="A384" t="str">
            <v>EC12060</v>
          </cell>
          <cell r="B384" t="str">
            <v xml:space="preserve">Cuartón de Encofrado </v>
          </cell>
          <cell r="C384" t="str">
            <v>U</v>
          </cell>
          <cell r="D384">
            <v>0</v>
          </cell>
          <cell r="E384">
            <v>25000</v>
          </cell>
        </row>
        <row r="385">
          <cell r="A385" t="str">
            <v>EC12070</v>
          </cell>
          <cell r="B385" t="str">
            <v>Tablas de encofrado de 1"</v>
          </cell>
          <cell r="C385" t="str">
            <v>U</v>
          </cell>
          <cell r="D385">
            <v>0</v>
          </cell>
          <cell r="E385">
            <v>25000</v>
          </cell>
        </row>
        <row r="386">
          <cell r="A386" t="str">
            <v>EC12071</v>
          </cell>
          <cell r="B386" t="str">
            <v>Encofrado</v>
          </cell>
          <cell r="C386" t="str">
            <v>M</v>
          </cell>
          <cell r="D386">
            <v>0</v>
          </cell>
          <cell r="E386">
            <v>25000</v>
          </cell>
        </row>
        <row r="387">
          <cell r="A387" t="str">
            <v>EC12072</v>
          </cell>
          <cell r="B387" t="str">
            <v>Encofrado</v>
          </cell>
          <cell r="C387" t="str">
            <v>U</v>
          </cell>
          <cell r="D387">
            <v>0</v>
          </cell>
          <cell r="E387">
            <v>25000</v>
          </cell>
        </row>
        <row r="388">
          <cell r="A388" t="str">
            <v>EC12073</v>
          </cell>
          <cell r="B388" t="str">
            <v>Encofrado</v>
          </cell>
          <cell r="C388" t="str">
            <v>M²</v>
          </cell>
          <cell r="D388">
            <v>7.5</v>
          </cell>
          <cell r="E388">
            <v>25000</v>
          </cell>
        </row>
        <row r="389">
          <cell r="A389" t="str">
            <v>EC12074</v>
          </cell>
          <cell r="B389" t="str">
            <v>Encofrado</v>
          </cell>
          <cell r="C389" t="str">
            <v>M³</v>
          </cell>
          <cell r="D389">
            <v>0</v>
          </cell>
          <cell r="E389">
            <v>25000</v>
          </cell>
        </row>
        <row r="390">
          <cell r="A390" t="str">
            <v>EC12075</v>
          </cell>
          <cell r="B390" t="str">
            <v>Encofrado</v>
          </cell>
          <cell r="C390" t="str">
            <v>U</v>
          </cell>
          <cell r="D390">
            <v>0</v>
          </cell>
          <cell r="E390">
            <v>25000</v>
          </cell>
        </row>
        <row r="391">
          <cell r="A391" t="str">
            <v>EC12078</v>
          </cell>
          <cell r="B391" t="str">
            <v>Moyullo de madera</v>
          </cell>
          <cell r="C391" t="str">
            <v>M</v>
          </cell>
          <cell r="D391">
            <v>0</v>
          </cell>
          <cell r="E391">
            <v>25000</v>
          </cell>
        </row>
        <row r="392">
          <cell r="A392" t="str">
            <v>EC12079</v>
          </cell>
          <cell r="B392" t="str">
            <v>Tablón</v>
          </cell>
          <cell r="C392" t="str">
            <v>M</v>
          </cell>
          <cell r="D392">
            <v>0</v>
          </cell>
          <cell r="E392">
            <v>25000</v>
          </cell>
        </row>
        <row r="393">
          <cell r="A393" t="str">
            <v>EC12080</v>
          </cell>
          <cell r="B393" t="str">
            <v>Tiras de encofrado de 1" x 3"</v>
          </cell>
          <cell r="C393" t="str">
            <v>U</v>
          </cell>
          <cell r="D393">
            <v>0</v>
          </cell>
          <cell r="E393">
            <v>25000</v>
          </cell>
        </row>
        <row r="394">
          <cell r="A394" t="str">
            <v>EC12090</v>
          </cell>
          <cell r="B394" t="str">
            <v>Clavos de 2" a 8"</v>
          </cell>
          <cell r="C394" t="str">
            <v>Kg.</v>
          </cell>
          <cell r="D394">
            <v>0</v>
          </cell>
          <cell r="E394">
            <v>25000</v>
          </cell>
        </row>
        <row r="395">
          <cell r="A395" t="str">
            <v>EC12100</v>
          </cell>
          <cell r="B395" t="str">
            <v>Clavos de 3"30Kg</v>
          </cell>
          <cell r="C395" t="str">
            <v>cj</v>
          </cell>
          <cell r="D395">
            <v>0</v>
          </cell>
          <cell r="E395">
            <v>25000</v>
          </cell>
        </row>
        <row r="396">
          <cell r="A396" t="str">
            <v>EC12109</v>
          </cell>
          <cell r="B396" t="str">
            <v>Tablón de chanul ‡1"</v>
          </cell>
          <cell r="C396" t="str">
            <v>M</v>
          </cell>
          <cell r="D396">
            <v>0</v>
          </cell>
          <cell r="E396">
            <v>25000</v>
          </cell>
        </row>
        <row r="397">
          <cell r="A397" t="str">
            <v>EC12110</v>
          </cell>
          <cell r="B397" t="str">
            <v>Cuarton de chanul 3x4"</v>
          </cell>
          <cell r="C397" t="str">
            <v>M</v>
          </cell>
          <cell r="D397">
            <v>0</v>
          </cell>
          <cell r="E397">
            <v>25000</v>
          </cell>
        </row>
        <row r="398">
          <cell r="A398" t="str">
            <v>EC12111</v>
          </cell>
          <cell r="B398" t="str">
            <v>Cuarton de chanul 3x5"</v>
          </cell>
          <cell r="C398" t="str">
            <v>M</v>
          </cell>
          <cell r="D398">
            <v>0</v>
          </cell>
          <cell r="E398">
            <v>25000</v>
          </cell>
        </row>
        <row r="399">
          <cell r="A399" t="str">
            <v>EC12120</v>
          </cell>
          <cell r="B399" t="str">
            <v>Cuartones 2x3x5, chanul</v>
          </cell>
          <cell r="C399" t="str">
            <v>M</v>
          </cell>
          <cell r="D399">
            <v>0</v>
          </cell>
          <cell r="E399">
            <v>25000</v>
          </cell>
        </row>
        <row r="400">
          <cell r="A400" t="str">
            <v>EC12130</v>
          </cell>
          <cell r="B400" t="str">
            <v>Cuartones 2x4x4, chanul</v>
          </cell>
          <cell r="C400" t="str">
            <v>M</v>
          </cell>
          <cell r="D400">
            <v>0</v>
          </cell>
          <cell r="E400">
            <v>25000</v>
          </cell>
        </row>
        <row r="401">
          <cell r="A401" t="str">
            <v>EC12140</v>
          </cell>
          <cell r="B401" t="str">
            <v>Cuartones 2x4x5, chanul</v>
          </cell>
          <cell r="C401" t="str">
            <v>U</v>
          </cell>
          <cell r="D401">
            <v>0</v>
          </cell>
          <cell r="E401">
            <v>25000</v>
          </cell>
        </row>
        <row r="402">
          <cell r="A402" t="str">
            <v>EC12150</v>
          </cell>
          <cell r="B402" t="str">
            <v>Tiras de chanul 2" x 2"</v>
          </cell>
          <cell r="C402" t="str">
            <v>M</v>
          </cell>
          <cell r="D402">
            <v>0</v>
          </cell>
          <cell r="E402">
            <v>25000</v>
          </cell>
        </row>
        <row r="403">
          <cell r="A403" t="str">
            <v>EC12151</v>
          </cell>
          <cell r="B403" t="str">
            <v>Tiras de chanul 1" x 3"</v>
          </cell>
          <cell r="C403" t="str">
            <v>M</v>
          </cell>
          <cell r="D403">
            <v>0</v>
          </cell>
          <cell r="E403">
            <v>25000</v>
          </cell>
        </row>
        <row r="404">
          <cell r="A404" t="str">
            <v>EC12152</v>
          </cell>
          <cell r="B404" t="str">
            <v>Viga de chanul 10x20 cm.</v>
          </cell>
          <cell r="C404" t="str">
            <v>M</v>
          </cell>
          <cell r="D404">
            <v>0</v>
          </cell>
          <cell r="E404">
            <v>25000</v>
          </cell>
        </row>
        <row r="405">
          <cell r="A405" t="str">
            <v>EC12153</v>
          </cell>
          <cell r="B405" t="str">
            <v>Pilar de chanul 0.10x0.10</v>
          </cell>
          <cell r="C405" t="str">
            <v>M</v>
          </cell>
          <cell r="D405">
            <v>0</v>
          </cell>
          <cell r="E405">
            <v>25000</v>
          </cell>
        </row>
        <row r="406">
          <cell r="A406" t="str">
            <v>EC12160</v>
          </cell>
          <cell r="B406" t="str">
            <v>Vigueta extensible (GB II)</v>
          </cell>
          <cell r="C406" t="str">
            <v>mes</v>
          </cell>
          <cell r="D406">
            <v>0</v>
          </cell>
          <cell r="E406">
            <v>25000</v>
          </cell>
        </row>
        <row r="407">
          <cell r="A407" t="str">
            <v>EC12161</v>
          </cell>
          <cell r="B407" t="str">
            <v>Molde SYMONS 8' x 24"</v>
          </cell>
          <cell r="C407" t="str">
            <v>mes</v>
          </cell>
          <cell r="D407">
            <v>0</v>
          </cell>
          <cell r="E407">
            <v>25000</v>
          </cell>
        </row>
        <row r="408">
          <cell r="A408" t="str">
            <v>EC12163</v>
          </cell>
          <cell r="B408" t="str">
            <v>Molde SYMONS 8' x 22"</v>
          </cell>
          <cell r="C408" t="str">
            <v>mes</v>
          </cell>
          <cell r="D408">
            <v>0</v>
          </cell>
          <cell r="E408">
            <v>25000</v>
          </cell>
        </row>
        <row r="409">
          <cell r="A409" t="str">
            <v>EC12164</v>
          </cell>
          <cell r="B409" t="str">
            <v>Molde SYMONS 8' x20"</v>
          </cell>
          <cell r="C409" t="str">
            <v>mes</v>
          </cell>
          <cell r="D409">
            <v>0</v>
          </cell>
          <cell r="E409">
            <v>25000</v>
          </cell>
        </row>
        <row r="410">
          <cell r="A410" t="str">
            <v>EC12166</v>
          </cell>
          <cell r="B410" t="str">
            <v>Molde SYMONS 8' x18"</v>
          </cell>
          <cell r="C410" t="str">
            <v>mes</v>
          </cell>
          <cell r="D410">
            <v>0</v>
          </cell>
          <cell r="E410">
            <v>25000</v>
          </cell>
        </row>
        <row r="411">
          <cell r="A411" t="str">
            <v>EC12168</v>
          </cell>
          <cell r="B411" t="str">
            <v>Molde SYMONS 8' x 16"</v>
          </cell>
          <cell r="C411" t="str">
            <v xml:space="preserve">mes </v>
          </cell>
          <cell r="D411">
            <v>0</v>
          </cell>
          <cell r="E411">
            <v>25000</v>
          </cell>
        </row>
        <row r="412">
          <cell r="A412" t="str">
            <v>EC12170</v>
          </cell>
          <cell r="B412" t="str">
            <v>MoldeSYMONS 8' x 14"</v>
          </cell>
          <cell r="C412" t="str">
            <v>mes</v>
          </cell>
          <cell r="D412">
            <v>0</v>
          </cell>
          <cell r="E412">
            <v>25000</v>
          </cell>
        </row>
        <row r="413">
          <cell r="A413" t="str">
            <v>EC12172</v>
          </cell>
          <cell r="B413" t="str">
            <v>Molde SYMONS 8' x 12"</v>
          </cell>
          <cell r="C413" t="str">
            <v>mes</v>
          </cell>
          <cell r="D413">
            <v>0</v>
          </cell>
          <cell r="E413">
            <v>25000</v>
          </cell>
        </row>
        <row r="414">
          <cell r="A414" t="str">
            <v>EC12174</v>
          </cell>
          <cell r="B414" t="str">
            <v>Molde SYMONS 8' x 10"</v>
          </cell>
          <cell r="C414" t="str">
            <v>mes</v>
          </cell>
          <cell r="D414">
            <v>0</v>
          </cell>
          <cell r="E414">
            <v>25000</v>
          </cell>
        </row>
        <row r="415">
          <cell r="A415" t="str">
            <v>EC12176</v>
          </cell>
          <cell r="B415" t="str">
            <v>Molde SYMONS 8' x 8"</v>
          </cell>
          <cell r="C415" t="str">
            <v>mes</v>
          </cell>
          <cell r="D415">
            <v>0</v>
          </cell>
          <cell r="E415">
            <v>25000</v>
          </cell>
        </row>
        <row r="416">
          <cell r="A416" t="str">
            <v>EC12178</v>
          </cell>
          <cell r="B416" t="str">
            <v>Molde 8' x 6"</v>
          </cell>
          <cell r="C416" t="str">
            <v>mes</v>
          </cell>
          <cell r="D416">
            <v>0</v>
          </cell>
          <cell r="E416">
            <v>25000</v>
          </cell>
        </row>
        <row r="417">
          <cell r="A417" t="str">
            <v>EC12180</v>
          </cell>
          <cell r="B417" t="str">
            <v>Molde SYMONS 8' x 4"</v>
          </cell>
          <cell r="C417" t="str">
            <v>mes</v>
          </cell>
          <cell r="D417">
            <v>0</v>
          </cell>
          <cell r="E417">
            <v>25000</v>
          </cell>
        </row>
        <row r="418">
          <cell r="A418" t="str">
            <v>EC12182</v>
          </cell>
          <cell r="B418" t="str">
            <v>Esquina interior  8'</v>
          </cell>
          <cell r="C418" t="str">
            <v>mes</v>
          </cell>
          <cell r="D418">
            <v>0</v>
          </cell>
          <cell r="E418">
            <v>25000</v>
          </cell>
        </row>
        <row r="419">
          <cell r="A419" t="str">
            <v>EC12184</v>
          </cell>
          <cell r="B419" t="str">
            <v>Esquina exterior 8'</v>
          </cell>
          <cell r="C419" t="str">
            <v>mes</v>
          </cell>
          <cell r="D419">
            <v>0</v>
          </cell>
          <cell r="E419">
            <v>25000</v>
          </cell>
        </row>
        <row r="420">
          <cell r="A420" t="str">
            <v>EC12186</v>
          </cell>
          <cell r="B420" t="str">
            <v>Angular de suplemento 8'</v>
          </cell>
          <cell r="C420" t="str">
            <v>mes</v>
          </cell>
          <cell r="D420">
            <v>0</v>
          </cell>
          <cell r="E420">
            <v>25000</v>
          </cell>
        </row>
        <row r="421">
          <cell r="A421" t="str">
            <v>EC12188</v>
          </cell>
          <cell r="B421" t="str">
            <v>Marco Pecco 3' - 6'</v>
          </cell>
          <cell r="C421" t="str">
            <v>mes</v>
          </cell>
          <cell r="D421">
            <v>0</v>
          </cell>
          <cell r="E421">
            <v>25000</v>
          </cell>
        </row>
        <row r="422">
          <cell r="A422" t="str">
            <v>EC12190</v>
          </cell>
          <cell r="B422" t="str">
            <v>Tramo de andamio (altura 1.83m)</v>
          </cell>
          <cell r="C422" t="str">
            <v>mes</v>
          </cell>
          <cell r="D422">
            <v>0</v>
          </cell>
          <cell r="E422">
            <v>25000</v>
          </cell>
        </row>
        <row r="423">
          <cell r="A423" t="str">
            <v>EC12192</v>
          </cell>
          <cell r="B423" t="str">
            <v xml:space="preserve">Ruedas de 8" de caucho </v>
          </cell>
          <cell r="C423" t="str">
            <v>mes</v>
          </cell>
          <cell r="D423">
            <v>0</v>
          </cell>
          <cell r="E423">
            <v>25000</v>
          </cell>
        </row>
        <row r="424">
          <cell r="A424" t="str">
            <v>EC12194</v>
          </cell>
          <cell r="B424" t="str">
            <v>Plataforma de 7'</v>
          </cell>
          <cell r="C424" t="str">
            <v>mes</v>
          </cell>
          <cell r="D424">
            <v>0</v>
          </cell>
          <cell r="E424">
            <v>25000</v>
          </cell>
        </row>
        <row r="425">
          <cell r="A425" t="str">
            <v>EC12196</v>
          </cell>
          <cell r="B425" t="str">
            <v>Puntal acrow (PV - 2)</v>
          </cell>
          <cell r="C425" t="str">
            <v>mes</v>
          </cell>
          <cell r="D425">
            <v>0</v>
          </cell>
          <cell r="E425">
            <v>25000</v>
          </cell>
        </row>
        <row r="426">
          <cell r="A426" t="str">
            <v>EC12200</v>
          </cell>
          <cell r="B426" t="str">
            <v>Candado 30 mm.</v>
          </cell>
          <cell r="C426" t="str">
            <v>U</v>
          </cell>
          <cell r="D426">
            <v>0</v>
          </cell>
          <cell r="E426">
            <v>25000</v>
          </cell>
        </row>
        <row r="427">
          <cell r="A427" t="str">
            <v>CU13000</v>
          </cell>
          <cell r="B427" t="str">
            <v>MATERIALES PARA CUBIERTA</v>
          </cell>
          <cell r="D427">
            <v>0</v>
          </cell>
          <cell r="E427">
            <v>25000</v>
          </cell>
        </row>
        <row r="428">
          <cell r="A428" t="str">
            <v>CU13010</v>
          </cell>
          <cell r="B428" t="str">
            <v>Plancha de zinc de 6'</v>
          </cell>
          <cell r="C428" t="str">
            <v>U</v>
          </cell>
          <cell r="D428">
            <v>0</v>
          </cell>
          <cell r="E428">
            <v>25000</v>
          </cell>
        </row>
        <row r="429">
          <cell r="A429" t="str">
            <v>CU13020</v>
          </cell>
          <cell r="B429" t="str">
            <v>Planchas de zinc de 7'</v>
          </cell>
          <cell r="C429" t="str">
            <v>U</v>
          </cell>
          <cell r="D429">
            <v>0</v>
          </cell>
          <cell r="E429">
            <v>25000</v>
          </cell>
        </row>
        <row r="430">
          <cell r="A430" t="str">
            <v>CU13030</v>
          </cell>
          <cell r="B430" t="str">
            <v>Planchas de zinc de 8'</v>
          </cell>
          <cell r="C430" t="str">
            <v>U</v>
          </cell>
          <cell r="D430">
            <v>0</v>
          </cell>
          <cell r="E430">
            <v>25000</v>
          </cell>
        </row>
        <row r="431">
          <cell r="A431" t="str">
            <v>CU13040</v>
          </cell>
          <cell r="B431" t="str">
            <v>Planchas de zinc de 10'</v>
          </cell>
          <cell r="C431" t="str">
            <v>U</v>
          </cell>
          <cell r="D431">
            <v>0</v>
          </cell>
          <cell r="E431">
            <v>25000</v>
          </cell>
        </row>
        <row r="432">
          <cell r="A432" t="str">
            <v>CU13050</v>
          </cell>
          <cell r="B432" t="str">
            <v>Plancha ondulada 10 (6')</v>
          </cell>
          <cell r="C432" t="str">
            <v>U</v>
          </cell>
          <cell r="D432">
            <v>0</v>
          </cell>
          <cell r="E432">
            <v>25000</v>
          </cell>
        </row>
        <row r="433">
          <cell r="A433" t="str">
            <v>CU13060</v>
          </cell>
          <cell r="B433" t="str">
            <v>Eternit 2.44x0.92 (8')</v>
          </cell>
          <cell r="C433" t="str">
            <v>U</v>
          </cell>
          <cell r="D433">
            <v>0</v>
          </cell>
          <cell r="E433">
            <v>25000</v>
          </cell>
        </row>
        <row r="434">
          <cell r="A434" t="str">
            <v>CU13066</v>
          </cell>
          <cell r="B434" t="str">
            <v>Elementos de fijación</v>
          </cell>
          <cell r="C434" t="str">
            <v>GLB</v>
          </cell>
          <cell r="D434">
            <v>0</v>
          </cell>
          <cell r="E434">
            <v>25000</v>
          </cell>
        </row>
        <row r="435">
          <cell r="A435" t="str">
            <v>CU13067</v>
          </cell>
          <cell r="B435" t="str">
            <v>Elementos de fijación</v>
          </cell>
          <cell r="C435" t="str">
            <v>U</v>
          </cell>
          <cell r="D435">
            <v>0</v>
          </cell>
          <cell r="E435">
            <v>25000</v>
          </cell>
        </row>
        <row r="436">
          <cell r="A436" t="str">
            <v>CU13068</v>
          </cell>
          <cell r="B436" t="str">
            <v>Elementos de fijación</v>
          </cell>
          <cell r="C436" t="str">
            <v>U</v>
          </cell>
          <cell r="D436">
            <v>0</v>
          </cell>
          <cell r="E436">
            <v>25000</v>
          </cell>
        </row>
        <row r="437">
          <cell r="A437" t="str">
            <v>CU13069</v>
          </cell>
          <cell r="B437" t="str">
            <v>Elementos de fijación</v>
          </cell>
          <cell r="C437" t="str">
            <v>M²</v>
          </cell>
          <cell r="D437">
            <v>0</v>
          </cell>
          <cell r="E437">
            <v>25000</v>
          </cell>
        </row>
        <row r="438">
          <cell r="A438" t="str">
            <v>CU13070</v>
          </cell>
          <cell r="B438" t="str">
            <v>Ardex sencillo 1,83x0.54 (6')</v>
          </cell>
          <cell r="C438" t="str">
            <v>U</v>
          </cell>
          <cell r="D438">
            <v>0</v>
          </cell>
          <cell r="E438">
            <v>25000</v>
          </cell>
        </row>
        <row r="439">
          <cell r="A439" t="str">
            <v>CU13080</v>
          </cell>
          <cell r="B439" t="str">
            <v>Ardex gigante 2,44x1.06 (8')</v>
          </cell>
          <cell r="C439" t="str">
            <v>U</v>
          </cell>
          <cell r="D439">
            <v>0</v>
          </cell>
          <cell r="E439">
            <v>25000</v>
          </cell>
        </row>
        <row r="440">
          <cell r="A440" t="str">
            <v>CU13081</v>
          </cell>
          <cell r="B440" t="str">
            <v>Plancha ardex 8'</v>
          </cell>
          <cell r="C440" t="str">
            <v>U</v>
          </cell>
          <cell r="D440">
            <v>0</v>
          </cell>
          <cell r="E440">
            <v>25000</v>
          </cell>
        </row>
        <row r="441">
          <cell r="A441" t="str">
            <v>CU13090</v>
          </cell>
          <cell r="B441" t="str">
            <v>Canalit 5x1</v>
          </cell>
          <cell r="C441" t="str">
            <v>U</v>
          </cell>
          <cell r="D441">
            <v>0</v>
          </cell>
          <cell r="E441">
            <v>25000</v>
          </cell>
        </row>
        <row r="442">
          <cell r="A442" t="str">
            <v>CU13100</v>
          </cell>
          <cell r="B442" t="str">
            <v>Canalit 7,5x1</v>
          </cell>
          <cell r="C442" t="str">
            <v>U</v>
          </cell>
          <cell r="D442">
            <v>0</v>
          </cell>
          <cell r="E442">
            <v>25000</v>
          </cell>
        </row>
        <row r="443">
          <cell r="A443" t="str">
            <v>CU13101</v>
          </cell>
          <cell r="B443" t="str">
            <v>Maxiplaca 3.5ml</v>
          </cell>
          <cell r="C443" t="str">
            <v>U</v>
          </cell>
          <cell r="D443">
            <v>0</v>
          </cell>
          <cell r="E443">
            <v>25000</v>
          </cell>
        </row>
        <row r="444">
          <cell r="A444" t="str">
            <v>CU13102</v>
          </cell>
          <cell r="B444" t="str">
            <v>Maxiplaca 3.75ml</v>
          </cell>
          <cell r="C444" t="str">
            <v>U</v>
          </cell>
          <cell r="D444">
            <v>0</v>
          </cell>
          <cell r="E444">
            <v>25000</v>
          </cell>
        </row>
        <row r="445">
          <cell r="A445" t="str">
            <v>CU13120</v>
          </cell>
          <cell r="B445" t="str">
            <v>Gancho J 125 mm (5.0PG) conjunto</v>
          </cell>
          <cell r="C445" t="str">
            <v>U</v>
          </cell>
          <cell r="D445">
            <v>0</v>
          </cell>
          <cell r="E445">
            <v>25000</v>
          </cell>
        </row>
        <row r="446">
          <cell r="A446" t="str">
            <v>CU13130</v>
          </cell>
          <cell r="B446" t="str">
            <v>Láminas plásticas 1.83x0.82 (6') Tipo eternit</v>
          </cell>
          <cell r="C446" t="str">
            <v>U</v>
          </cell>
          <cell r="D446">
            <v>0</v>
          </cell>
          <cell r="E446">
            <v>25000</v>
          </cell>
        </row>
        <row r="447">
          <cell r="A447" t="str">
            <v>CU13140</v>
          </cell>
          <cell r="B447" t="str">
            <v>Láminas plásticas 2.44x0.82 (8') Tipo eternit</v>
          </cell>
          <cell r="C447" t="str">
            <v>U</v>
          </cell>
          <cell r="D447">
            <v>0</v>
          </cell>
          <cell r="E447">
            <v>25000</v>
          </cell>
        </row>
        <row r="448">
          <cell r="A448" t="str">
            <v>CU13141</v>
          </cell>
          <cell r="B448" t="str">
            <v>Estilpanel AR-2000 ‡0.30 mm.</v>
          </cell>
          <cell r="C448" t="str">
            <v>M²</v>
          </cell>
          <cell r="D448">
            <v>5.21</v>
          </cell>
          <cell r="E448">
            <v>25000</v>
          </cell>
          <cell r="F448">
            <v>130200</v>
          </cell>
        </row>
        <row r="449">
          <cell r="A449" t="str">
            <v>CU13142</v>
          </cell>
          <cell r="B449" t="str">
            <v>Estilpanel AR-2000 ‡0.40 mm.</v>
          </cell>
          <cell r="C449" t="str">
            <v>M²</v>
          </cell>
          <cell r="D449">
            <v>6.5</v>
          </cell>
          <cell r="E449">
            <v>25000</v>
          </cell>
          <cell r="F449">
            <v>162400</v>
          </cell>
        </row>
        <row r="450">
          <cell r="A450" t="str">
            <v>CU13143</v>
          </cell>
          <cell r="B450" t="str">
            <v>Canalón 10x10x0.6</v>
          </cell>
          <cell r="C450" t="str">
            <v>M</v>
          </cell>
          <cell r="D450">
            <v>3.6</v>
          </cell>
          <cell r="E450">
            <v>25000</v>
          </cell>
          <cell r="F450">
            <v>90000</v>
          </cell>
        </row>
        <row r="451">
          <cell r="A451" t="str">
            <v>CU13150</v>
          </cell>
          <cell r="B451" t="str">
            <v>Tanque para agua rect. con tapa 375 lts.</v>
          </cell>
          <cell r="C451" t="str">
            <v>U</v>
          </cell>
          <cell r="D451">
            <v>0</v>
          </cell>
          <cell r="E451">
            <v>25000</v>
          </cell>
        </row>
        <row r="452">
          <cell r="A452" t="str">
            <v>CU13160</v>
          </cell>
          <cell r="B452" t="str">
            <v>Tanque para agua cilíndrico 200 lts. S/T</v>
          </cell>
          <cell r="C452" t="str">
            <v>U</v>
          </cell>
          <cell r="D452">
            <v>0</v>
          </cell>
          <cell r="E452">
            <v>25000</v>
          </cell>
        </row>
        <row r="453">
          <cell r="A453" t="str">
            <v>CU13170</v>
          </cell>
          <cell r="B453" t="str">
            <v>Tanque para agua cónico de 500 lts. S/T</v>
          </cell>
          <cell r="C453" t="str">
            <v>U</v>
          </cell>
          <cell r="D453">
            <v>0</v>
          </cell>
          <cell r="E453">
            <v>25000</v>
          </cell>
        </row>
        <row r="454">
          <cell r="A454" t="str">
            <v>CU13180</v>
          </cell>
          <cell r="B454" t="str">
            <v>Teja curva esmaltada - tapa 30 cm. (15xm²)</v>
          </cell>
          <cell r="C454" t="str">
            <v>U</v>
          </cell>
          <cell r="D454">
            <v>0</v>
          </cell>
          <cell r="E454">
            <v>25000</v>
          </cell>
        </row>
        <row r="455">
          <cell r="A455" t="str">
            <v>CU13181</v>
          </cell>
          <cell r="B455" t="str">
            <v>Teja curva esmaltada - canal 30 cm. (15xm²)</v>
          </cell>
          <cell r="C455" t="str">
            <v>U</v>
          </cell>
          <cell r="D455">
            <v>0</v>
          </cell>
          <cell r="E455">
            <v>25000</v>
          </cell>
        </row>
        <row r="456">
          <cell r="A456" t="str">
            <v>CU13190</v>
          </cell>
          <cell r="B456" t="str">
            <v xml:space="preserve">Tirafondos de 4" </v>
          </cell>
          <cell r="C456" t="str">
            <v>U</v>
          </cell>
          <cell r="D456">
            <v>0</v>
          </cell>
          <cell r="E456">
            <v>25000</v>
          </cell>
        </row>
        <row r="457">
          <cell r="A457" t="str">
            <v>CU13200</v>
          </cell>
          <cell r="B457" t="str">
            <v>Caballete universal Eternit P10</v>
          </cell>
          <cell r="C457" t="str">
            <v>U</v>
          </cell>
          <cell r="D457">
            <v>0</v>
          </cell>
          <cell r="E457">
            <v>25000</v>
          </cell>
        </row>
        <row r="458">
          <cell r="A458" t="str">
            <v>CU13201</v>
          </cell>
          <cell r="B458" t="str">
            <v>Tumbado acústico imp. plancha 0.60x1.20</v>
          </cell>
          <cell r="C458" t="str">
            <v>M²</v>
          </cell>
          <cell r="D458">
            <v>0</v>
          </cell>
          <cell r="E458">
            <v>25000</v>
          </cell>
        </row>
        <row r="459">
          <cell r="A459" t="str">
            <v>CU13202</v>
          </cell>
          <cell r="B459" t="str">
            <v>Perfil aluminio 1 x 1/2"(6m)</v>
          </cell>
          <cell r="C459" t="str">
            <v>U</v>
          </cell>
          <cell r="D459">
            <v>0</v>
          </cell>
          <cell r="E459">
            <v>25000</v>
          </cell>
        </row>
        <row r="460">
          <cell r="A460" t="str">
            <v>CU13203</v>
          </cell>
          <cell r="B460" t="str">
            <v>Planchas aglomeradas 4x7x4</v>
          </cell>
          <cell r="C460" t="str">
            <v>U</v>
          </cell>
          <cell r="D460">
            <v>0</v>
          </cell>
          <cell r="E460">
            <v>25000</v>
          </cell>
        </row>
        <row r="461">
          <cell r="A461" t="str">
            <v>CU13204</v>
          </cell>
          <cell r="B461" t="str">
            <v>Perfil de aluminio 1x3/4" (6m)</v>
          </cell>
          <cell r="C461" t="str">
            <v>U</v>
          </cell>
          <cell r="D461">
            <v>0</v>
          </cell>
          <cell r="E461">
            <v>25000</v>
          </cell>
        </row>
        <row r="462">
          <cell r="A462" t="str">
            <v>CU13205</v>
          </cell>
          <cell r="B462" t="str">
            <v>Plancha de yeso 1x0.5 m</v>
          </cell>
          <cell r="C462" t="str">
            <v>U</v>
          </cell>
          <cell r="D462">
            <v>0</v>
          </cell>
          <cell r="E462">
            <v>25000</v>
          </cell>
        </row>
        <row r="463">
          <cell r="A463" t="str">
            <v>CU13208</v>
          </cell>
          <cell r="B463" t="str">
            <v>Tumbado de yeso y susp. met. 2'x4'</v>
          </cell>
          <cell r="C463" t="str">
            <v>M²</v>
          </cell>
          <cell r="D463">
            <v>0</v>
          </cell>
          <cell r="E463">
            <v>25000</v>
          </cell>
        </row>
        <row r="464">
          <cell r="A464" t="str">
            <v>CU13209</v>
          </cell>
          <cell r="B464" t="str">
            <v>Accesorios y varios</v>
          </cell>
          <cell r="C464" t="str">
            <v>M</v>
          </cell>
          <cell r="D464">
            <v>0</v>
          </cell>
          <cell r="E464">
            <v>25000</v>
          </cell>
        </row>
        <row r="465">
          <cell r="A465" t="str">
            <v>CU13210</v>
          </cell>
          <cell r="B465" t="str">
            <v>Alfateja plana esmalt.tapa 10/m2</v>
          </cell>
          <cell r="C465" t="str">
            <v>U</v>
          </cell>
          <cell r="D465">
            <v>0</v>
          </cell>
          <cell r="E465">
            <v>25000</v>
          </cell>
        </row>
        <row r="466">
          <cell r="A466" t="str">
            <v>CU13211</v>
          </cell>
          <cell r="B466" t="str">
            <v>Alfateja plana esmalt. canal 10/m2</v>
          </cell>
          <cell r="C466" t="str">
            <v>U</v>
          </cell>
          <cell r="D466">
            <v>0</v>
          </cell>
          <cell r="E466">
            <v>25000</v>
          </cell>
        </row>
        <row r="467">
          <cell r="A467" t="str">
            <v>AP14000</v>
          </cell>
          <cell r="B467" t="str">
            <v>MATERIAL PARA AGUA POTABLE</v>
          </cell>
          <cell r="D467">
            <v>0</v>
          </cell>
          <cell r="E467">
            <v>25000</v>
          </cell>
        </row>
        <row r="468">
          <cell r="A468" t="str">
            <v>EL15000</v>
          </cell>
          <cell r="B468" t="str">
            <v>MATERIALES ELECTRICOS</v>
          </cell>
          <cell r="D468">
            <v>0</v>
          </cell>
          <cell r="E468">
            <v>25000</v>
          </cell>
        </row>
        <row r="469">
          <cell r="A469" t="str">
            <v>EL15004</v>
          </cell>
          <cell r="B469" t="str">
            <v>Alambre Cu TW # 4 AWG</v>
          </cell>
          <cell r="C469" t="str">
            <v>M</v>
          </cell>
          <cell r="D469">
            <v>0</v>
          </cell>
          <cell r="E469">
            <v>25000</v>
          </cell>
        </row>
        <row r="470">
          <cell r="A470" t="str">
            <v>EL15006</v>
          </cell>
          <cell r="B470" t="str">
            <v>Alambre Cu TW # 6 AWG</v>
          </cell>
          <cell r="C470" t="str">
            <v>M</v>
          </cell>
          <cell r="D470">
            <v>0</v>
          </cell>
          <cell r="E470">
            <v>25000</v>
          </cell>
        </row>
        <row r="471">
          <cell r="A471" t="str">
            <v>EL15008</v>
          </cell>
          <cell r="B471" t="str">
            <v>Alambre Cu TW # 8 AWG</v>
          </cell>
          <cell r="C471" t="str">
            <v>M</v>
          </cell>
          <cell r="D471">
            <v>0</v>
          </cell>
          <cell r="E471">
            <v>25000</v>
          </cell>
        </row>
        <row r="472">
          <cell r="A472" t="str">
            <v>EL15010</v>
          </cell>
          <cell r="B472" t="str">
            <v>Alambre Cu TW # 10 AWG</v>
          </cell>
          <cell r="C472" t="str">
            <v>M</v>
          </cell>
          <cell r="D472">
            <v>0</v>
          </cell>
          <cell r="E472">
            <v>25000</v>
          </cell>
        </row>
        <row r="473">
          <cell r="A473" t="str">
            <v>EL15020</v>
          </cell>
          <cell r="B473" t="str">
            <v>Alambre Cu TW # 12 AWG</v>
          </cell>
          <cell r="C473" t="str">
            <v>M</v>
          </cell>
          <cell r="D473">
            <v>0.15</v>
          </cell>
          <cell r="E473">
            <v>25000</v>
          </cell>
          <cell r="F473">
            <v>3750</v>
          </cell>
        </row>
        <row r="474">
          <cell r="A474" t="str">
            <v>EL15030</v>
          </cell>
          <cell r="B474" t="str">
            <v>Alambre Cu TW # 14 AWG</v>
          </cell>
          <cell r="C474" t="str">
            <v>M</v>
          </cell>
          <cell r="D474">
            <v>0</v>
          </cell>
          <cell r="E474">
            <v>25000</v>
          </cell>
        </row>
        <row r="475">
          <cell r="A475" t="str">
            <v>EL15031</v>
          </cell>
          <cell r="B475" t="str">
            <v>Alambre Cu TW # (8 al 16) AWG</v>
          </cell>
          <cell r="C475" t="str">
            <v>M</v>
          </cell>
          <cell r="D475">
            <v>0.16</v>
          </cell>
          <cell r="E475">
            <v>25000</v>
          </cell>
          <cell r="F475">
            <v>4000</v>
          </cell>
        </row>
        <row r="476">
          <cell r="A476" t="str">
            <v>EL15040</v>
          </cell>
          <cell r="B476" t="str">
            <v xml:space="preserve">Alambre telefónico  entorch.  #2 x 22 </v>
          </cell>
          <cell r="C476" t="str">
            <v>M</v>
          </cell>
          <cell r="D476">
            <v>0</v>
          </cell>
          <cell r="E476">
            <v>25000</v>
          </cell>
        </row>
        <row r="477">
          <cell r="A477" t="str">
            <v>EL15050</v>
          </cell>
          <cell r="B477" t="str">
            <v>Alambre gemelo  #12</v>
          </cell>
          <cell r="C477" t="str">
            <v>M</v>
          </cell>
          <cell r="D477">
            <v>0</v>
          </cell>
          <cell r="E477">
            <v>25000</v>
          </cell>
        </row>
        <row r="478">
          <cell r="A478" t="str">
            <v>EL15060</v>
          </cell>
          <cell r="B478" t="str">
            <v>Alambre gemelo  #14</v>
          </cell>
          <cell r="C478" t="str">
            <v>M</v>
          </cell>
          <cell r="D478">
            <v>0</v>
          </cell>
          <cell r="E478">
            <v>25000</v>
          </cell>
        </row>
        <row r="479">
          <cell r="A479" t="str">
            <v>EL15070</v>
          </cell>
          <cell r="B479" t="str">
            <v>Alambre gemelo  #18</v>
          </cell>
          <cell r="C479" t="str">
            <v>M</v>
          </cell>
          <cell r="D479">
            <v>0</v>
          </cell>
          <cell r="E479">
            <v>25000</v>
          </cell>
        </row>
        <row r="480">
          <cell r="A480" t="str">
            <v>EL15071</v>
          </cell>
          <cell r="B480" t="str">
            <v>Alambre gemelo  #16</v>
          </cell>
          <cell r="C480" t="str">
            <v>M</v>
          </cell>
          <cell r="D480">
            <v>0</v>
          </cell>
          <cell r="E480">
            <v>25000</v>
          </cell>
        </row>
        <row r="481">
          <cell r="A481" t="str">
            <v>EL15078</v>
          </cell>
          <cell r="B481" t="str">
            <v>Aplique de pared globo claro IN75 G200 PMI</v>
          </cell>
          <cell r="C481" t="str">
            <v>U</v>
          </cell>
          <cell r="D481">
            <v>0</v>
          </cell>
          <cell r="E481">
            <v>25000</v>
          </cell>
        </row>
        <row r="482">
          <cell r="A482" t="str">
            <v>EL15079</v>
          </cell>
          <cell r="B482" t="str">
            <v>Plastiplomo  2 x 14</v>
          </cell>
          <cell r="C482" t="str">
            <v>M</v>
          </cell>
          <cell r="D482">
            <v>0</v>
          </cell>
          <cell r="E482">
            <v>25000</v>
          </cell>
        </row>
        <row r="483">
          <cell r="A483" t="str">
            <v>EL15080</v>
          </cell>
          <cell r="B483" t="str">
            <v>Boquilla colgante de baquelita</v>
          </cell>
          <cell r="C483" t="str">
            <v>U</v>
          </cell>
          <cell r="D483">
            <v>0</v>
          </cell>
          <cell r="E483">
            <v>25000</v>
          </cell>
        </row>
        <row r="484">
          <cell r="A484" t="str">
            <v>EL15090</v>
          </cell>
          <cell r="B484" t="str">
            <v>Benjamín de baquelita sin cadena</v>
          </cell>
          <cell r="C484" t="str">
            <v>U</v>
          </cell>
          <cell r="D484">
            <v>0</v>
          </cell>
          <cell r="E484">
            <v>25000</v>
          </cell>
        </row>
        <row r="485">
          <cell r="A485" t="str">
            <v>EL15100</v>
          </cell>
          <cell r="B485" t="str">
            <v>Breakers para caja de 15A a 50A  (1p)G.E.</v>
          </cell>
          <cell r="C485" t="str">
            <v>U</v>
          </cell>
          <cell r="D485">
            <v>0</v>
          </cell>
          <cell r="E485">
            <v>25000</v>
          </cell>
        </row>
        <row r="486">
          <cell r="A486" t="str">
            <v>EL15110</v>
          </cell>
          <cell r="B486" t="str">
            <v>Breakers para caja de 20A a 50A  (2p)G.E.</v>
          </cell>
          <cell r="C486" t="str">
            <v>U</v>
          </cell>
          <cell r="D486">
            <v>0</v>
          </cell>
          <cell r="E486">
            <v>25000</v>
          </cell>
        </row>
        <row r="487">
          <cell r="A487" t="str">
            <v>EL15120</v>
          </cell>
          <cell r="B487" t="str">
            <v>Breakers para caja de 100 A (2p)</v>
          </cell>
          <cell r="C487" t="str">
            <v>U</v>
          </cell>
          <cell r="D487">
            <v>0</v>
          </cell>
          <cell r="E487">
            <v>25000</v>
          </cell>
        </row>
        <row r="488">
          <cell r="A488" t="str">
            <v>EL15130</v>
          </cell>
          <cell r="B488" t="str">
            <v>Breakers para caja de 30A a 60A  (3p)</v>
          </cell>
          <cell r="C488" t="str">
            <v>U</v>
          </cell>
          <cell r="D488">
            <v>0</v>
          </cell>
          <cell r="E488">
            <v>25000</v>
          </cell>
        </row>
        <row r="489">
          <cell r="A489" t="str">
            <v>EL15131</v>
          </cell>
          <cell r="B489" t="str">
            <v>Breakers para caja de 150A  (2p)</v>
          </cell>
          <cell r="C489" t="str">
            <v>U</v>
          </cell>
          <cell r="D489">
            <v>0</v>
          </cell>
          <cell r="E489">
            <v>25000</v>
          </cell>
        </row>
        <row r="490">
          <cell r="A490" t="str">
            <v>EL15134</v>
          </cell>
          <cell r="B490" t="str">
            <v>Cable acero ACSR # 1/0 AWG 7h</v>
          </cell>
          <cell r="C490" t="str">
            <v>M</v>
          </cell>
          <cell r="D490">
            <v>0</v>
          </cell>
          <cell r="E490">
            <v>25000</v>
          </cell>
        </row>
        <row r="491">
          <cell r="A491" t="str">
            <v>EL15135</v>
          </cell>
          <cell r="B491" t="str">
            <v>Cable acero ACSR # 2/0 AWG 7h</v>
          </cell>
          <cell r="C491" t="str">
            <v>M</v>
          </cell>
          <cell r="D491">
            <v>0</v>
          </cell>
          <cell r="E491">
            <v>25000</v>
          </cell>
        </row>
        <row r="492">
          <cell r="A492" t="str">
            <v>EL15136</v>
          </cell>
          <cell r="B492" t="str">
            <v xml:space="preserve">Cable AL. Triplex ASC 3 x 6 AWG </v>
          </cell>
          <cell r="C492" t="str">
            <v>M</v>
          </cell>
          <cell r="D492">
            <v>0.5</v>
          </cell>
          <cell r="E492">
            <v>25000</v>
          </cell>
          <cell r="F492">
            <v>12500</v>
          </cell>
        </row>
        <row r="493">
          <cell r="A493" t="str">
            <v>EL15139</v>
          </cell>
          <cell r="B493" t="str">
            <v xml:space="preserve">Cable Cu TW  #12  AWG </v>
          </cell>
          <cell r="C493" t="str">
            <v>M</v>
          </cell>
          <cell r="D493">
            <v>0</v>
          </cell>
          <cell r="E493">
            <v>25000</v>
          </cell>
        </row>
        <row r="494">
          <cell r="A494" t="str">
            <v>EL15140</v>
          </cell>
          <cell r="B494" t="str">
            <v>Cable Cu TW  #2  AWG (100m)</v>
          </cell>
          <cell r="C494" t="str">
            <v>M</v>
          </cell>
          <cell r="D494">
            <v>0</v>
          </cell>
          <cell r="E494">
            <v>25000</v>
          </cell>
        </row>
        <row r="495">
          <cell r="A495" t="str">
            <v>EL15150</v>
          </cell>
          <cell r="B495" t="str">
            <v>Cable Cu TW  #4  AWG (100m)</v>
          </cell>
          <cell r="C495" t="str">
            <v>rollo</v>
          </cell>
          <cell r="D495">
            <v>0</v>
          </cell>
          <cell r="E495">
            <v>25000</v>
          </cell>
        </row>
        <row r="496">
          <cell r="A496" t="str">
            <v>EL15155</v>
          </cell>
          <cell r="B496" t="str">
            <v>Cable Cu TW  #6  AWG (100m)</v>
          </cell>
          <cell r="C496" t="str">
            <v>rollo</v>
          </cell>
          <cell r="D496">
            <v>0</v>
          </cell>
          <cell r="E496">
            <v>25000</v>
          </cell>
        </row>
        <row r="497">
          <cell r="A497" t="str">
            <v>EL15159</v>
          </cell>
          <cell r="B497" t="str">
            <v xml:space="preserve">Cable Cu TW  #8  AWG </v>
          </cell>
          <cell r="C497" t="str">
            <v>M</v>
          </cell>
          <cell r="D497">
            <v>0</v>
          </cell>
          <cell r="E497">
            <v>25000</v>
          </cell>
        </row>
        <row r="498">
          <cell r="A498" t="str">
            <v>EL15160</v>
          </cell>
          <cell r="B498" t="str">
            <v xml:space="preserve">Cable Cu TW  #16  AWG </v>
          </cell>
          <cell r="C498" t="str">
            <v>M</v>
          </cell>
          <cell r="D498">
            <v>0</v>
          </cell>
          <cell r="E498">
            <v>25000</v>
          </cell>
        </row>
        <row r="499">
          <cell r="A499" t="str">
            <v>EL15162</v>
          </cell>
          <cell r="B499" t="str">
            <v>Cable Cu TW # (del 8 al 16)AWG</v>
          </cell>
          <cell r="C499" t="str">
            <v>Ml</v>
          </cell>
          <cell r="D499">
            <v>0</v>
          </cell>
          <cell r="E499">
            <v>25000</v>
          </cell>
        </row>
        <row r="500">
          <cell r="A500" t="str">
            <v>EL15161</v>
          </cell>
          <cell r="B500" t="str">
            <v>Cable TV 2x2o</v>
          </cell>
          <cell r="C500" t="str">
            <v>M</v>
          </cell>
          <cell r="D500">
            <v>0</v>
          </cell>
          <cell r="E500">
            <v>25000</v>
          </cell>
        </row>
        <row r="501">
          <cell r="A501" t="str">
            <v>EL15168</v>
          </cell>
          <cell r="B501" t="str">
            <v>Caja medidor clase 200</v>
          </cell>
          <cell r="C501" t="str">
            <v>U</v>
          </cell>
          <cell r="D501">
            <v>0</v>
          </cell>
          <cell r="E501">
            <v>25000</v>
          </cell>
        </row>
        <row r="502">
          <cell r="A502" t="str">
            <v>EL15170</v>
          </cell>
          <cell r="B502" t="str">
            <v>Conectores de presión de  1/2"</v>
          </cell>
          <cell r="C502" t="str">
            <v>U</v>
          </cell>
          <cell r="D502">
            <v>0</v>
          </cell>
          <cell r="E502">
            <v>25000</v>
          </cell>
        </row>
        <row r="503">
          <cell r="A503" t="str">
            <v>EL15180</v>
          </cell>
          <cell r="B503" t="str">
            <v>Conectores de presión de  3/4"</v>
          </cell>
          <cell r="C503" t="str">
            <v>U</v>
          </cell>
          <cell r="D503">
            <v>0</v>
          </cell>
          <cell r="E503">
            <v>25000</v>
          </cell>
        </row>
        <row r="504">
          <cell r="A504" t="str">
            <v>EL15190</v>
          </cell>
          <cell r="B504" t="str">
            <v>Conectores de presión de  1"</v>
          </cell>
          <cell r="C504" t="str">
            <v>U</v>
          </cell>
          <cell r="D504">
            <v>0</v>
          </cell>
          <cell r="E504">
            <v>25000</v>
          </cell>
        </row>
        <row r="505">
          <cell r="A505" t="str">
            <v>EL15200</v>
          </cell>
          <cell r="B505" t="str">
            <v>Caja octogonal grande nacional</v>
          </cell>
          <cell r="C505" t="str">
            <v>U</v>
          </cell>
          <cell r="D505">
            <v>0</v>
          </cell>
          <cell r="E505">
            <v>25000</v>
          </cell>
        </row>
        <row r="506">
          <cell r="A506" t="str">
            <v>EL15201</v>
          </cell>
          <cell r="B506" t="str">
            <v>Caja octogonal pequena nacional</v>
          </cell>
          <cell r="C506" t="str">
            <v>U</v>
          </cell>
          <cell r="D506">
            <v>0</v>
          </cell>
          <cell r="E506">
            <v>25000</v>
          </cell>
        </row>
        <row r="507">
          <cell r="A507" t="str">
            <v>EL15210</v>
          </cell>
          <cell r="B507" t="str">
            <v>Caja rectangular profunda nacional</v>
          </cell>
          <cell r="C507" t="str">
            <v>U</v>
          </cell>
          <cell r="D507">
            <v>0.28000000000000003</v>
          </cell>
          <cell r="E507">
            <v>25000</v>
          </cell>
          <cell r="F507">
            <v>7000</v>
          </cell>
        </row>
        <row r="508">
          <cell r="A508" t="str">
            <v>EL15211</v>
          </cell>
          <cell r="B508" t="str">
            <v>Caja rectangular baja</v>
          </cell>
          <cell r="C508" t="str">
            <v>U</v>
          </cell>
          <cell r="D508">
            <v>0</v>
          </cell>
          <cell r="E508">
            <v>25000</v>
          </cell>
        </row>
        <row r="509">
          <cell r="A509" t="str">
            <v>EL15220</v>
          </cell>
          <cell r="B509" t="str">
            <v>Caja cuadrada de 4" profunda</v>
          </cell>
          <cell r="C509" t="str">
            <v>U</v>
          </cell>
          <cell r="D509">
            <v>0</v>
          </cell>
          <cell r="E509">
            <v>25000</v>
          </cell>
        </row>
        <row r="510">
          <cell r="A510" t="str">
            <v>EL15224</v>
          </cell>
          <cell r="B510" t="str">
            <v>Caja portafusible 15KV - 100 AMP</v>
          </cell>
          <cell r="C510" t="str">
            <v>U</v>
          </cell>
          <cell r="D510">
            <v>0</v>
          </cell>
          <cell r="E510">
            <v>25000</v>
          </cell>
        </row>
        <row r="511">
          <cell r="A511" t="str">
            <v>EL15226</v>
          </cell>
          <cell r="B511" t="str">
            <v>Caja para central telefonica (30x30)</v>
          </cell>
          <cell r="C511" t="str">
            <v>U</v>
          </cell>
          <cell r="D511">
            <v>0</v>
          </cell>
          <cell r="E511">
            <v>25000</v>
          </cell>
        </row>
        <row r="512">
          <cell r="A512" t="str">
            <v>EL15228</v>
          </cell>
          <cell r="B512" t="str">
            <v>Caja de paso computacion</v>
          </cell>
          <cell r="C512" t="str">
            <v>U</v>
          </cell>
          <cell r="D512">
            <v>0</v>
          </cell>
          <cell r="E512">
            <v>25000</v>
          </cell>
        </row>
        <row r="513">
          <cell r="A513" t="str">
            <v>EL15230</v>
          </cell>
          <cell r="B513" t="str">
            <v>Conectores EMT galv. de 1/2"</v>
          </cell>
          <cell r="C513" t="str">
            <v>U</v>
          </cell>
          <cell r="D513">
            <v>0</v>
          </cell>
          <cell r="E513">
            <v>25000</v>
          </cell>
        </row>
        <row r="514">
          <cell r="A514" t="str">
            <v>EL15240</v>
          </cell>
          <cell r="B514" t="str">
            <v>Conectores EMT de 3/4"</v>
          </cell>
          <cell r="C514" t="str">
            <v>U</v>
          </cell>
          <cell r="D514">
            <v>0</v>
          </cell>
          <cell r="E514">
            <v>25000</v>
          </cell>
        </row>
        <row r="515">
          <cell r="A515" t="str">
            <v>EL15250</v>
          </cell>
          <cell r="B515" t="str">
            <v>Conectores EMT de 1"</v>
          </cell>
          <cell r="C515" t="str">
            <v>U</v>
          </cell>
          <cell r="D515">
            <v>0</v>
          </cell>
          <cell r="E515">
            <v>25000</v>
          </cell>
        </row>
        <row r="516">
          <cell r="A516" t="str">
            <v>EL15251</v>
          </cell>
          <cell r="B516" t="str">
            <v>Conector EMT de 1 1/4"</v>
          </cell>
          <cell r="C516" t="str">
            <v>U</v>
          </cell>
          <cell r="D516">
            <v>0</v>
          </cell>
          <cell r="E516">
            <v>25000</v>
          </cell>
        </row>
        <row r="517">
          <cell r="A517" t="str">
            <v>EL15255</v>
          </cell>
          <cell r="B517" t="str">
            <v>Codo EMT de 3/4"</v>
          </cell>
          <cell r="C517" t="str">
            <v>U</v>
          </cell>
          <cell r="D517">
            <v>0</v>
          </cell>
          <cell r="E517">
            <v>25000</v>
          </cell>
        </row>
        <row r="518">
          <cell r="A518" t="str">
            <v>EL15260</v>
          </cell>
          <cell r="B518" t="str">
            <v>Codo EMT de 1"</v>
          </cell>
          <cell r="C518" t="str">
            <v>U</v>
          </cell>
          <cell r="D518">
            <v>0</v>
          </cell>
          <cell r="E518">
            <v>25000</v>
          </cell>
        </row>
        <row r="519">
          <cell r="A519" t="str">
            <v>EL15270</v>
          </cell>
          <cell r="B519" t="str">
            <v>Codo EMT de 1 1/4"</v>
          </cell>
          <cell r="C519" t="str">
            <v>U</v>
          </cell>
          <cell r="D519">
            <v>0</v>
          </cell>
          <cell r="E519">
            <v>25000</v>
          </cell>
        </row>
        <row r="520">
          <cell r="A520" t="str">
            <v>EL15280</v>
          </cell>
          <cell r="B520" t="str">
            <v>Codos de PVC de 1/2"</v>
          </cell>
          <cell r="C520" t="str">
            <v>U</v>
          </cell>
          <cell r="D520">
            <v>0</v>
          </cell>
          <cell r="E520">
            <v>25000</v>
          </cell>
        </row>
        <row r="521">
          <cell r="A521" t="str">
            <v>EL15290</v>
          </cell>
          <cell r="B521" t="str">
            <v>Codos PVC de 3/4"</v>
          </cell>
          <cell r="C521" t="str">
            <v>U</v>
          </cell>
          <cell r="D521">
            <v>0</v>
          </cell>
          <cell r="E521">
            <v>25000</v>
          </cell>
        </row>
        <row r="522">
          <cell r="A522" t="str">
            <v>EL15300</v>
          </cell>
          <cell r="B522" t="str">
            <v>Codos PVC de 1"</v>
          </cell>
          <cell r="C522" t="str">
            <v>U</v>
          </cell>
          <cell r="D522">
            <v>0</v>
          </cell>
          <cell r="E522">
            <v>25000</v>
          </cell>
        </row>
        <row r="523">
          <cell r="A523" t="str">
            <v>EL15302</v>
          </cell>
          <cell r="B523" t="str">
            <v>Neplo PVC flexible de 1/2 conector    (14800)</v>
          </cell>
          <cell r="C523" t="str">
            <v>U</v>
          </cell>
          <cell r="D523">
            <v>0</v>
          </cell>
          <cell r="E523">
            <v>25000</v>
          </cell>
        </row>
        <row r="524">
          <cell r="A524" t="str">
            <v>EL15305</v>
          </cell>
          <cell r="B524" t="str">
            <v>Foco 100W</v>
          </cell>
          <cell r="C524" t="str">
            <v>U</v>
          </cell>
          <cell r="D524">
            <v>0</v>
          </cell>
          <cell r="E524">
            <v>25000</v>
          </cell>
        </row>
        <row r="525">
          <cell r="A525" t="str">
            <v>EL15306</v>
          </cell>
          <cell r="B525" t="str">
            <v>Foco claro 75W tungs.</v>
          </cell>
          <cell r="C525" t="str">
            <v>U</v>
          </cell>
          <cell r="D525">
            <v>0</v>
          </cell>
          <cell r="E525">
            <v>25000</v>
          </cell>
        </row>
        <row r="526">
          <cell r="A526" t="str">
            <v>EL15310</v>
          </cell>
          <cell r="B526" t="str">
            <v>Grapas plásticas con clavos de 4-7 mm</v>
          </cell>
          <cell r="C526" t="str">
            <v>Mll</v>
          </cell>
          <cell r="D526">
            <v>0</v>
          </cell>
          <cell r="E526">
            <v>25000</v>
          </cell>
        </row>
        <row r="527">
          <cell r="A527" t="str">
            <v>EL15320</v>
          </cell>
          <cell r="B527" t="str">
            <v>Grapas plásticas con clavos de 10-14 mm</v>
          </cell>
          <cell r="C527" t="str">
            <v>Mll</v>
          </cell>
          <cell r="D527">
            <v>0</v>
          </cell>
          <cell r="E527">
            <v>25000</v>
          </cell>
        </row>
        <row r="528">
          <cell r="A528" t="str">
            <v>EL15330</v>
          </cell>
          <cell r="B528" t="str">
            <v>Grapas plásticas con clavos de 3/4"</v>
          </cell>
          <cell r="C528" t="str">
            <v>Mll</v>
          </cell>
          <cell r="D528">
            <v>0</v>
          </cell>
          <cell r="E528">
            <v>25000</v>
          </cell>
        </row>
        <row r="529">
          <cell r="A529" t="str">
            <v>EL15340</v>
          </cell>
          <cell r="B529" t="str">
            <v>Interruptor ticino senillo.</v>
          </cell>
          <cell r="C529" t="str">
            <v>U</v>
          </cell>
          <cell r="D529">
            <v>0</v>
          </cell>
          <cell r="E529">
            <v>25000</v>
          </cell>
        </row>
        <row r="530">
          <cell r="A530" t="str">
            <v>EL15350</v>
          </cell>
          <cell r="B530" t="str">
            <v>Interruptor ticino doble  125 V/15 A.</v>
          </cell>
          <cell r="C530" t="str">
            <v>U</v>
          </cell>
          <cell r="D530">
            <v>0</v>
          </cell>
          <cell r="E530">
            <v>25000</v>
          </cell>
        </row>
        <row r="531">
          <cell r="A531" t="str">
            <v>EL15360</v>
          </cell>
          <cell r="B531" t="str">
            <v>Interruptor veto sencillo</v>
          </cell>
          <cell r="C531" t="str">
            <v>U</v>
          </cell>
          <cell r="D531">
            <v>0</v>
          </cell>
          <cell r="E531">
            <v>25000</v>
          </cell>
        </row>
        <row r="532">
          <cell r="A532" t="str">
            <v>EL15370</v>
          </cell>
          <cell r="B532" t="str">
            <v>Interruptor veto doble</v>
          </cell>
          <cell r="C532" t="str">
            <v>U</v>
          </cell>
          <cell r="D532">
            <v>0</v>
          </cell>
          <cell r="E532">
            <v>25000</v>
          </cell>
        </row>
        <row r="533">
          <cell r="A533" t="str">
            <v>EL15371</v>
          </cell>
          <cell r="B533" t="str">
            <v>Lámpara tipo sombrero chino acríl. de mercurio- 125 W. con foco</v>
          </cell>
          <cell r="C533" t="str">
            <v>U</v>
          </cell>
          <cell r="D533">
            <v>0</v>
          </cell>
          <cell r="E533">
            <v>25000</v>
          </cell>
        </row>
        <row r="534">
          <cell r="A534" t="str">
            <v>EL15372</v>
          </cell>
          <cell r="B534" t="str">
            <v>Lámpara tipo globo acrílico de mercurio- 125 W. Con foco</v>
          </cell>
          <cell r="C534" t="str">
            <v>U</v>
          </cell>
          <cell r="D534">
            <v>0</v>
          </cell>
          <cell r="E534">
            <v>25000</v>
          </cell>
        </row>
        <row r="535">
          <cell r="A535" t="str">
            <v>EL15373</v>
          </cell>
          <cell r="B535" t="str">
            <v>Luminaria sodio 150 WT-cobra/orión c/eq. Eléct.foco,fotocél.y brazo</v>
          </cell>
          <cell r="C535" t="str">
            <v>U</v>
          </cell>
          <cell r="D535">
            <v>0</v>
          </cell>
          <cell r="E535">
            <v>25000</v>
          </cell>
        </row>
        <row r="536">
          <cell r="A536" t="str">
            <v>EL15374</v>
          </cell>
          <cell r="B536" t="str">
            <v>Lámpara tipo cuadrática nac. Sodio 150 W. c/eq. eléct. Foc/brazo</v>
          </cell>
          <cell r="C536" t="str">
            <v>U</v>
          </cell>
          <cell r="D536">
            <v>0</v>
          </cell>
          <cell r="E536">
            <v>25000</v>
          </cell>
        </row>
        <row r="537">
          <cell r="A537" t="str">
            <v>EL15375</v>
          </cell>
          <cell r="B537" t="str">
            <v>Placa para telefono</v>
          </cell>
          <cell r="C537" t="str">
            <v>U</v>
          </cell>
          <cell r="D537">
            <v>0</v>
          </cell>
          <cell r="E537">
            <v>25000</v>
          </cell>
        </row>
        <row r="538">
          <cell r="A538" t="str">
            <v>EL15380</v>
          </cell>
          <cell r="B538" t="str">
            <v>Placas interruptor Eagle baquelita</v>
          </cell>
          <cell r="C538" t="str">
            <v>U</v>
          </cell>
          <cell r="D538">
            <v>0</v>
          </cell>
          <cell r="E538">
            <v>25000</v>
          </cell>
        </row>
        <row r="539">
          <cell r="A539" t="str">
            <v>EL15390</v>
          </cell>
          <cell r="B539" t="str">
            <v>Placas interruptor ticino aluminio</v>
          </cell>
          <cell r="C539" t="str">
            <v>U</v>
          </cell>
          <cell r="D539">
            <v>0</v>
          </cell>
          <cell r="E539">
            <v>25000</v>
          </cell>
        </row>
        <row r="540">
          <cell r="A540" t="str">
            <v>EL15398</v>
          </cell>
          <cell r="B540" t="str">
            <v>Reflector sub-acuático 400 W.-100 v. de colores</v>
          </cell>
          <cell r="C540" t="str">
            <v>U</v>
          </cell>
          <cell r="D540">
            <v>0</v>
          </cell>
          <cell r="E540">
            <v>25000</v>
          </cell>
        </row>
        <row r="541">
          <cell r="A541" t="str">
            <v>EL15399</v>
          </cell>
          <cell r="B541" t="str">
            <v>Reflector HNF-005 c/foco halóg.metal.HPI-T-400 W.c/eq.eléct.240</v>
          </cell>
          <cell r="C541" t="str">
            <v>U</v>
          </cell>
          <cell r="D541">
            <v>0</v>
          </cell>
          <cell r="E541">
            <v>25000</v>
          </cell>
        </row>
        <row r="542">
          <cell r="A542" t="str">
            <v>EL15400</v>
          </cell>
          <cell r="B542" t="str">
            <v>Rosetón de baquelita sin cadena sencillo</v>
          </cell>
          <cell r="C542" t="str">
            <v>U</v>
          </cell>
          <cell r="D542">
            <v>0</v>
          </cell>
          <cell r="E542">
            <v>25000</v>
          </cell>
        </row>
        <row r="543">
          <cell r="A543" t="str">
            <v>EL15410</v>
          </cell>
          <cell r="B543" t="str">
            <v>Socket med. monofásico 2p 4 ptos.  100A</v>
          </cell>
          <cell r="C543" t="str">
            <v>U</v>
          </cell>
          <cell r="D543">
            <v>0</v>
          </cell>
          <cell r="E543">
            <v>25000</v>
          </cell>
        </row>
        <row r="544">
          <cell r="A544" t="str">
            <v>EL15420</v>
          </cell>
          <cell r="B544" t="str">
            <v>Socket medid. monofásico 2p. 4ptos.  200A</v>
          </cell>
          <cell r="C544" t="str">
            <v>U</v>
          </cell>
          <cell r="D544">
            <v>0</v>
          </cell>
          <cell r="E544">
            <v>25000</v>
          </cell>
        </row>
        <row r="545">
          <cell r="A545" t="str">
            <v>EL15430</v>
          </cell>
          <cell r="B545" t="str">
            <v>Socket  trifásico 200A  7 terminales</v>
          </cell>
          <cell r="C545" t="str">
            <v>U</v>
          </cell>
          <cell r="D545">
            <v>0</v>
          </cell>
          <cell r="E545">
            <v>25000</v>
          </cell>
        </row>
        <row r="546">
          <cell r="A546" t="str">
            <v>EL15440</v>
          </cell>
          <cell r="B546" t="str">
            <v>Transformadores Ecuatran 5KVA autoprot.</v>
          </cell>
          <cell r="C546" t="str">
            <v>U</v>
          </cell>
          <cell r="D546">
            <v>0</v>
          </cell>
          <cell r="E546">
            <v>25000</v>
          </cell>
        </row>
        <row r="547">
          <cell r="A547" t="str">
            <v>EL15450</v>
          </cell>
          <cell r="B547" t="str">
            <v>Transformadores Ecuatran 10 KVA autoprot.</v>
          </cell>
          <cell r="C547" t="str">
            <v>U</v>
          </cell>
          <cell r="D547">
            <v>0</v>
          </cell>
          <cell r="E547">
            <v>25000</v>
          </cell>
        </row>
        <row r="548">
          <cell r="A548" t="str">
            <v>EL15460</v>
          </cell>
          <cell r="B548" t="str">
            <v>Transformadores Ecuatran 15 KVA autoprot.</v>
          </cell>
          <cell r="C548" t="str">
            <v>U</v>
          </cell>
          <cell r="D548">
            <v>0</v>
          </cell>
          <cell r="E548">
            <v>25000</v>
          </cell>
        </row>
        <row r="549">
          <cell r="A549" t="str">
            <v>EL15470</v>
          </cell>
          <cell r="B549" t="str">
            <v>Transformador convención. 15 KVA</v>
          </cell>
          <cell r="C549" t="str">
            <v>U</v>
          </cell>
          <cell r="D549">
            <v>0</v>
          </cell>
          <cell r="E549">
            <v>25000</v>
          </cell>
        </row>
        <row r="550">
          <cell r="A550" t="str">
            <v>EL15480</v>
          </cell>
          <cell r="B550" t="str">
            <v>Transformador convención. 10 KVA</v>
          </cell>
          <cell r="C550" t="str">
            <v>U</v>
          </cell>
          <cell r="D550">
            <v>0</v>
          </cell>
          <cell r="E550">
            <v>25000</v>
          </cell>
        </row>
        <row r="551">
          <cell r="A551" t="str">
            <v>EL15500</v>
          </cell>
          <cell r="B551" t="str">
            <v>Transformador convención. 25 KVA</v>
          </cell>
          <cell r="C551" t="str">
            <v>U</v>
          </cell>
          <cell r="D551">
            <v>0</v>
          </cell>
          <cell r="E551">
            <v>25000</v>
          </cell>
        </row>
        <row r="552">
          <cell r="A552" t="str">
            <v>EL15510</v>
          </cell>
          <cell r="B552" t="str">
            <v>Transformador convención. 37.5 KVA</v>
          </cell>
          <cell r="C552" t="str">
            <v>U</v>
          </cell>
          <cell r="D552">
            <v>0</v>
          </cell>
          <cell r="E552">
            <v>25000</v>
          </cell>
        </row>
        <row r="553">
          <cell r="A553" t="str">
            <v>EL15511</v>
          </cell>
          <cell r="B553" t="str">
            <v>Transformador monofásico autoprotegido 37.5 KVA</v>
          </cell>
          <cell r="C553" t="str">
            <v>U</v>
          </cell>
          <cell r="D553">
            <v>0</v>
          </cell>
          <cell r="E553">
            <v>25000</v>
          </cell>
        </row>
        <row r="554">
          <cell r="A554" t="str">
            <v>EL15512</v>
          </cell>
          <cell r="B554" t="str">
            <v>Transformador monofásico autoprotegido 25 KVA</v>
          </cell>
          <cell r="C554" t="str">
            <v>U</v>
          </cell>
          <cell r="D554">
            <v>0</v>
          </cell>
          <cell r="E554">
            <v>25000</v>
          </cell>
        </row>
        <row r="555">
          <cell r="A555" t="str">
            <v>EL15520</v>
          </cell>
          <cell r="B555" t="str">
            <v>Transformador convención. 50 KVA</v>
          </cell>
          <cell r="C555" t="str">
            <v>U</v>
          </cell>
          <cell r="D555">
            <v>0</v>
          </cell>
          <cell r="E555">
            <v>25000</v>
          </cell>
        </row>
        <row r="556">
          <cell r="A556" t="str">
            <v>EL15530</v>
          </cell>
          <cell r="B556" t="str">
            <v>Transformador convención.  75 KVA</v>
          </cell>
          <cell r="C556" t="str">
            <v>U</v>
          </cell>
          <cell r="D556">
            <v>0</v>
          </cell>
          <cell r="E556">
            <v>25000</v>
          </cell>
        </row>
        <row r="557">
          <cell r="A557" t="str">
            <v>EL15540</v>
          </cell>
          <cell r="B557" t="str">
            <v>Transformador convención.  100 KVA</v>
          </cell>
          <cell r="C557" t="str">
            <v>U</v>
          </cell>
          <cell r="D557">
            <v>0</v>
          </cell>
          <cell r="E557">
            <v>25000</v>
          </cell>
        </row>
        <row r="558">
          <cell r="A558" t="str">
            <v>EL15549</v>
          </cell>
          <cell r="B558" t="str">
            <v>Tablero/panel distrib.princ.c/break.,contact.,fotoc.,cable B.Cu.,etc</v>
          </cell>
          <cell r="C558" t="str">
            <v>U</v>
          </cell>
          <cell r="D558">
            <v>0</v>
          </cell>
          <cell r="E558">
            <v>25000</v>
          </cell>
        </row>
        <row r="559">
          <cell r="A559" t="str">
            <v>EL15550</v>
          </cell>
          <cell r="B559" t="str">
            <v>Tablero para un medidor</v>
          </cell>
          <cell r="C559" t="str">
            <v>U</v>
          </cell>
          <cell r="D559">
            <v>0</v>
          </cell>
          <cell r="E559">
            <v>25000</v>
          </cell>
        </row>
        <row r="560">
          <cell r="A560" t="str">
            <v>EL15551</v>
          </cell>
          <cell r="B560" t="str">
            <v>Tablero-control/panel serv. General c/break. Contact. B.Cu., etc.</v>
          </cell>
          <cell r="C560" t="str">
            <v>U</v>
          </cell>
          <cell r="D560">
            <v>0</v>
          </cell>
          <cell r="E560">
            <v>25000</v>
          </cell>
        </row>
        <row r="561">
          <cell r="A561" t="str">
            <v>EL15560</v>
          </cell>
          <cell r="B561" t="str">
            <v>Tablero para dos medidores</v>
          </cell>
          <cell r="C561" t="str">
            <v>U</v>
          </cell>
          <cell r="D561">
            <v>0</v>
          </cell>
          <cell r="E561">
            <v>25000</v>
          </cell>
        </row>
        <row r="562">
          <cell r="A562" t="str">
            <v>EL15569</v>
          </cell>
          <cell r="B562" t="str">
            <v>Tapa metálica con acc.</v>
          </cell>
          <cell r="C562" t="str">
            <v>U</v>
          </cell>
          <cell r="D562">
            <v>0</v>
          </cell>
          <cell r="E562">
            <v>25000</v>
          </cell>
        </row>
        <row r="563">
          <cell r="A563" t="str">
            <v>EL15570</v>
          </cell>
          <cell r="B563" t="str">
            <v>Tapa cuadrada 4" nacional</v>
          </cell>
          <cell r="C563" t="str">
            <v>U</v>
          </cell>
          <cell r="D563">
            <v>0</v>
          </cell>
          <cell r="E563">
            <v>25000</v>
          </cell>
        </row>
        <row r="564">
          <cell r="A564" t="str">
            <v>EL15580</v>
          </cell>
          <cell r="B564" t="str">
            <v>Tapa cuadrada de 5" emt</v>
          </cell>
          <cell r="C564" t="str">
            <v>U</v>
          </cell>
          <cell r="D564">
            <v>0</v>
          </cell>
          <cell r="E564">
            <v>25000</v>
          </cell>
        </row>
        <row r="565">
          <cell r="A565" t="str">
            <v>EL15585</v>
          </cell>
          <cell r="B565" t="str">
            <v>Tapas redondas 3 1/4</v>
          </cell>
          <cell r="C565" t="str">
            <v>U</v>
          </cell>
          <cell r="D565">
            <v>0</v>
          </cell>
          <cell r="E565">
            <v>25000</v>
          </cell>
        </row>
        <row r="566">
          <cell r="A566" t="str">
            <v>EL15586</v>
          </cell>
          <cell r="B566" t="str">
            <v>Reversible EMT de 2"</v>
          </cell>
          <cell r="C566" t="str">
            <v>U</v>
          </cell>
          <cell r="D566">
            <v>0</v>
          </cell>
          <cell r="E566">
            <v>25000</v>
          </cell>
        </row>
        <row r="567">
          <cell r="A567" t="str">
            <v>EL15587</v>
          </cell>
          <cell r="B567" t="str">
            <v>Reversible EMT de 1 1/4"</v>
          </cell>
          <cell r="C567" t="str">
            <v>U</v>
          </cell>
          <cell r="D567">
            <v>0</v>
          </cell>
          <cell r="E567">
            <v>25000</v>
          </cell>
        </row>
        <row r="568">
          <cell r="A568" t="str">
            <v>EL15590</v>
          </cell>
          <cell r="B568" t="str">
            <v>Tubería galv. EMT de 1/2" x 3m.</v>
          </cell>
          <cell r="C568" t="str">
            <v>U</v>
          </cell>
          <cell r="D568">
            <v>0</v>
          </cell>
          <cell r="E568">
            <v>25000</v>
          </cell>
        </row>
        <row r="569">
          <cell r="A569" t="str">
            <v>EL15600</v>
          </cell>
          <cell r="B569" t="str">
            <v>Tubería galv. EMT 3/4" x 3m</v>
          </cell>
          <cell r="C569" t="str">
            <v>U</v>
          </cell>
          <cell r="D569">
            <v>0</v>
          </cell>
          <cell r="E569">
            <v>25000</v>
          </cell>
        </row>
        <row r="570">
          <cell r="A570" t="str">
            <v>EL15610</v>
          </cell>
          <cell r="B570" t="str">
            <v>Tubería galv. EMT 1" x 3m</v>
          </cell>
          <cell r="C570" t="str">
            <v>U</v>
          </cell>
          <cell r="D570">
            <v>0</v>
          </cell>
          <cell r="E570">
            <v>25000</v>
          </cell>
        </row>
        <row r="571">
          <cell r="A571" t="str">
            <v>EL15612</v>
          </cell>
          <cell r="B571" t="str">
            <v>Tubería galv. EMT 1 1/2" x 3m</v>
          </cell>
          <cell r="C571" t="str">
            <v>U</v>
          </cell>
          <cell r="D571">
            <v>0</v>
          </cell>
          <cell r="E571">
            <v>25000</v>
          </cell>
        </row>
        <row r="572">
          <cell r="A572" t="str">
            <v>EL15615</v>
          </cell>
          <cell r="B572" t="str">
            <v>Tubería galv. EMT 2" x 3m</v>
          </cell>
          <cell r="C572" t="str">
            <v>U</v>
          </cell>
          <cell r="D572">
            <v>0</v>
          </cell>
          <cell r="E572">
            <v>25000</v>
          </cell>
        </row>
        <row r="573">
          <cell r="A573" t="str">
            <v>EL15618</v>
          </cell>
          <cell r="B573" t="str">
            <v>Tuberia galv. EMT 2 1/2" X 3 m</v>
          </cell>
          <cell r="C573" t="str">
            <v>U</v>
          </cell>
          <cell r="D573">
            <v>0</v>
          </cell>
          <cell r="E573">
            <v>25000</v>
          </cell>
        </row>
        <row r="574">
          <cell r="A574" t="str">
            <v>EL15619</v>
          </cell>
          <cell r="B574" t="str">
            <v>Tuberia galv.  3"  poste/pasante</v>
          </cell>
          <cell r="C574" t="str">
            <v>M</v>
          </cell>
          <cell r="D574">
            <v>0</v>
          </cell>
          <cell r="E574">
            <v>25000</v>
          </cell>
        </row>
        <row r="575">
          <cell r="A575" t="str">
            <v>EL15620</v>
          </cell>
          <cell r="B575" t="str">
            <v>Tubería conduit pesada1/2" x 3m</v>
          </cell>
          <cell r="C575" t="str">
            <v>U</v>
          </cell>
          <cell r="D575">
            <v>0</v>
          </cell>
          <cell r="E575">
            <v>25000</v>
          </cell>
        </row>
        <row r="576">
          <cell r="A576" t="str">
            <v>EL15630</v>
          </cell>
          <cell r="B576" t="str">
            <v>Tubería conduit pesada3/4" x 3m</v>
          </cell>
          <cell r="C576" t="str">
            <v>U</v>
          </cell>
          <cell r="D576">
            <v>1.0900000000000001</v>
          </cell>
          <cell r="E576">
            <v>25000</v>
          </cell>
          <cell r="F576">
            <v>27250</v>
          </cell>
        </row>
        <row r="577">
          <cell r="A577" t="str">
            <v>EL15631</v>
          </cell>
          <cell r="B577" t="str">
            <v>Tubería conduit pesada 1" x 3m</v>
          </cell>
          <cell r="C577" t="str">
            <v>M</v>
          </cell>
          <cell r="D577">
            <v>0</v>
          </cell>
          <cell r="E577">
            <v>25000</v>
          </cell>
        </row>
        <row r="578">
          <cell r="A578" t="str">
            <v>EL15632</v>
          </cell>
          <cell r="B578" t="str">
            <v>Tubería conduit pesada 1¼" x 3m</v>
          </cell>
          <cell r="C578" t="str">
            <v>M</v>
          </cell>
          <cell r="D578">
            <v>1.96</v>
          </cell>
          <cell r="E578">
            <v>25000</v>
          </cell>
          <cell r="F578">
            <v>49000</v>
          </cell>
        </row>
        <row r="579">
          <cell r="A579" t="str">
            <v>EL15639</v>
          </cell>
          <cell r="B579" t="str">
            <v>Tubería conduit pesada 2" x 3m</v>
          </cell>
          <cell r="C579" t="str">
            <v>U</v>
          </cell>
          <cell r="D579">
            <v>0</v>
          </cell>
          <cell r="E579">
            <v>25000</v>
          </cell>
        </row>
        <row r="580">
          <cell r="A580" t="str">
            <v>EL15642</v>
          </cell>
          <cell r="B580" t="str">
            <v>Tubo rígido galv.  1 1/4" x 3m</v>
          </cell>
          <cell r="C580" t="str">
            <v>M</v>
          </cell>
          <cell r="D580">
            <v>0</v>
          </cell>
          <cell r="E580">
            <v>25000</v>
          </cell>
        </row>
        <row r="581">
          <cell r="A581" t="str">
            <v>EL15641</v>
          </cell>
          <cell r="B581" t="str">
            <v>Tubo rígido galv. EMT 1 1/4" x 3m</v>
          </cell>
          <cell r="C581" t="str">
            <v>M</v>
          </cell>
          <cell r="D581">
            <v>3.8</v>
          </cell>
          <cell r="E581">
            <v>25000</v>
          </cell>
          <cell r="F581">
            <v>95000</v>
          </cell>
        </row>
        <row r="582">
          <cell r="A582" t="str">
            <v>EL15642</v>
          </cell>
          <cell r="B582" t="str">
            <v>Tubo rígido galv.  2" x 3m</v>
          </cell>
          <cell r="C582" t="str">
            <v>M</v>
          </cell>
          <cell r="D582">
            <v>0</v>
          </cell>
          <cell r="E582">
            <v>25000</v>
          </cell>
        </row>
        <row r="583">
          <cell r="A583" t="str">
            <v>EL15643</v>
          </cell>
          <cell r="B583" t="str">
            <v>Tubo rígido galv.  2" x 3m</v>
          </cell>
          <cell r="C583" t="str">
            <v>M</v>
          </cell>
          <cell r="D583">
            <v>0</v>
          </cell>
          <cell r="E583">
            <v>25000</v>
          </cell>
        </row>
        <row r="584">
          <cell r="A584" t="str">
            <v>EL15644</v>
          </cell>
          <cell r="B584" t="str">
            <v>Trampa de piso aluminio #4 x 4</v>
          </cell>
          <cell r="C584" t="str">
            <v>U</v>
          </cell>
          <cell r="D584">
            <v>0</v>
          </cell>
          <cell r="E584">
            <v>25000</v>
          </cell>
        </row>
        <row r="585">
          <cell r="A585" t="str">
            <v>EL15645</v>
          </cell>
          <cell r="B585" t="str">
            <v>Codo de plomo de 2"</v>
          </cell>
          <cell r="C585" t="str">
            <v>U</v>
          </cell>
          <cell r="D585">
            <v>0</v>
          </cell>
          <cell r="E585">
            <v>25000</v>
          </cell>
        </row>
        <row r="586">
          <cell r="A586" t="str">
            <v>EL15646</v>
          </cell>
          <cell r="B586" t="str">
            <v>Trampa de plomo de 1 1/2 doble</v>
          </cell>
          <cell r="C586" t="str">
            <v>U</v>
          </cell>
          <cell r="D586">
            <v>0</v>
          </cell>
          <cell r="E586">
            <v>25000</v>
          </cell>
        </row>
        <row r="587">
          <cell r="A587" t="str">
            <v>EL15648</v>
          </cell>
          <cell r="B587" t="str">
            <v>Trampa sencilla de plomo</v>
          </cell>
          <cell r="C587" t="str">
            <v>U</v>
          </cell>
          <cell r="D587">
            <v>0</v>
          </cell>
          <cell r="E587">
            <v>25000</v>
          </cell>
        </row>
        <row r="588">
          <cell r="A588" t="str">
            <v>EL15650</v>
          </cell>
          <cell r="B588" t="str">
            <v>Toma corriente eagle doble</v>
          </cell>
          <cell r="C588" t="str">
            <v>U</v>
          </cell>
          <cell r="D588">
            <v>0</v>
          </cell>
          <cell r="E588">
            <v>25000</v>
          </cell>
        </row>
        <row r="589">
          <cell r="A589" t="str">
            <v>EL15660</v>
          </cell>
          <cell r="B589" t="str">
            <v>Tomacorriente eagle doble polarizado</v>
          </cell>
          <cell r="C589" t="str">
            <v>U</v>
          </cell>
          <cell r="D589">
            <v>2.3899999999999997</v>
          </cell>
          <cell r="E589">
            <v>25000</v>
          </cell>
          <cell r="F589">
            <v>59640</v>
          </cell>
        </row>
        <row r="590">
          <cell r="A590" t="str">
            <v>EL15665</v>
          </cell>
          <cell r="B590" t="str">
            <v>Tomacorriente ticino</v>
          </cell>
          <cell r="C590" t="str">
            <v>U</v>
          </cell>
          <cell r="D590">
            <v>0</v>
          </cell>
          <cell r="E590">
            <v>25000</v>
          </cell>
        </row>
        <row r="591">
          <cell r="A591" t="str">
            <v>EL15670</v>
          </cell>
          <cell r="B591" t="str">
            <v>Tomacorriente 220V - 15A</v>
          </cell>
          <cell r="C591" t="str">
            <v>U</v>
          </cell>
          <cell r="D591">
            <v>0</v>
          </cell>
          <cell r="E591">
            <v>25000</v>
          </cell>
        </row>
        <row r="592">
          <cell r="A592" t="str">
            <v>EL15680</v>
          </cell>
          <cell r="B592" t="str">
            <v>Uniones galv. EMT 1/2"</v>
          </cell>
          <cell r="C592" t="str">
            <v>U</v>
          </cell>
          <cell r="D592">
            <v>0</v>
          </cell>
          <cell r="E592">
            <v>25000</v>
          </cell>
        </row>
        <row r="593">
          <cell r="A593" t="str">
            <v>EL15690</v>
          </cell>
          <cell r="B593" t="str">
            <v>Uniones galv. EMT de 3/4"</v>
          </cell>
          <cell r="C593" t="str">
            <v>U</v>
          </cell>
          <cell r="D593">
            <v>0</v>
          </cell>
          <cell r="E593">
            <v>25000</v>
          </cell>
        </row>
        <row r="594">
          <cell r="A594" t="str">
            <v>EL15691</v>
          </cell>
          <cell r="B594" t="str">
            <v>Uniones  EMT de 1 1/4"</v>
          </cell>
          <cell r="C594" t="str">
            <v>U</v>
          </cell>
          <cell r="D594">
            <v>0</v>
          </cell>
          <cell r="E594">
            <v>25000</v>
          </cell>
        </row>
        <row r="595">
          <cell r="A595" t="str">
            <v>EL15700</v>
          </cell>
          <cell r="B595" t="str">
            <v>Uniones galv. EMT de 1"</v>
          </cell>
          <cell r="C595" t="str">
            <v>U</v>
          </cell>
          <cell r="D595">
            <v>0</v>
          </cell>
          <cell r="E595">
            <v>25000</v>
          </cell>
        </row>
        <row r="596">
          <cell r="A596" t="str">
            <v>EL15710</v>
          </cell>
          <cell r="B596" t="str">
            <v>Varillas de cobre para tierra 1/2" x 6 (USA)</v>
          </cell>
          <cell r="C596" t="str">
            <v>U</v>
          </cell>
          <cell r="D596">
            <v>0</v>
          </cell>
          <cell r="E596">
            <v>25000</v>
          </cell>
        </row>
        <row r="597">
          <cell r="A597" t="str">
            <v>EL15720</v>
          </cell>
          <cell r="B597" t="str">
            <v>Varillas de cobre para tierra de 1/2" x 8' (USA)</v>
          </cell>
          <cell r="C597" t="str">
            <v>U</v>
          </cell>
          <cell r="D597">
            <v>0</v>
          </cell>
          <cell r="E597">
            <v>25000</v>
          </cell>
        </row>
        <row r="598">
          <cell r="A598" t="str">
            <v>EL15725</v>
          </cell>
          <cell r="B598" t="str">
            <v>Varilla COPPERWELD 5/8" x 1.80m</v>
          </cell>
          <cell r="C598" t="str">
            <v>U</v>
          </cell>
          <cell r="D598">
            <v>0</v>
          </cell>
          <cell r="E598">
            <v>25000</v>
          </cell>
        </row>
        <row r="599">
          <cell r="A599" t="str">
            <v>EL15726</v>
          </cell>
          <cell r="B599" t="str">
            <v>Varilla COPPERWELD 5/8" x 1.50m</v>
          </cell>
          <cell r="C599" t="str">
            <v>U</v>
          </cell>
          <cell r="D599">
            <v>0</v>
          </cell>
          <cell r="E599">
            <v>25000</v>
          </cell>
        </row>
        <row r="600">
          <cell r="A600" t="str">
            <v>EL15730</v>
          </cell>
          <cell r="B600" t="str">
            <v>Varilla anclaje 5/8" x 2.40m</v>
          </cell>
          <cell r="C600" t="str">
            <v>U</v>
          </cell>
          <cell r="D600">
            <v>0</v>
          </cell>
          <cell r="E600">
            <v>25000</v>
          </cell>
        </row>
        <row r="601">
          <cell r="A601" t="str">
            <v>EL15740</v>
          </cell>
          <cell r="B601" t="str">
            <v>Base socket para medidor clase 200</v>
          </cell>
          <cell r="C601" t="str">
            <v>U</v>
          </cell>
          <cell r="D601">
            <v>0</v>
          </cell>
          <cell r="E601">
            <v>25000</v>
          </cell>
        </row>
        <row r="602">
          <cell r="A602" t="str">
            <v>EL15745</v>
          </cell>
          <cell r="B602" t="str">
            <v>Medidor de luz E.E.E.</v>
          </cell>
          <cell r="C602" t="str">
            <v>U</v>
          </cell>
          <cell r="D602">
            <v>0</v>
          </cell>
          <cell r="E602">
            <v>25000</v>
          </cell>
        </row>
        <row r="603">
          <cell r="A603" t="str">
            <v>EL15750</v>
          </cell>
          <cell r="B603" t="str">
            <v>Alambre eléctrico #8</v>
          </cell>
          <cell r="C603" t="str">
            <v>ml</v>
          </cell>
          <cell r="D603">
            <v>0</v>
          </cell>
          <cell r="E603">
            <v>25000</v>
          </cell>
        </row>
        <row r="604">
          <cell r="A604" t="str">
            <v>EL15760</v>
          </cell>
          <cell r="B604" t="str">
            <v>Cajetines metálicos</v>
          </cell>
          <cell r="C604" t="str">
            <v>U</v>
          </cell>
          <cell r="D604">
            <v>0</v>
          </cell>
          <cell r="E604">
            <v>25000</v>
          </cell>
        </row>
        <row r="605">
          <cell r="A605" t="str">
            <v>EL15770</v>
          </cell>
          <cell r="B605" t="str">
            <v>Caja de breaker de 2-4   G.E.</v>
          </cell>
          <cell r="C605" t="str">
            <v>U</v>
          </cell>
          <cell r="D605">
            <v>0</v>
          </cell>
          <cell r="E605">
            <v>25000</v>
          </cell>
        </row>
        <row r="606">
          <cell r="A606" t="str">
            <v>EL15771</v>
          </cell>
          <cell r="B606" t="str">
            <v>Caja de breaker de 4-8   G.E.</v>
          </cell>
          <cell r="C606" t="str">
            <v>U</v>
          </cell>
          <cell r="D606">
            <v>0</v>
          </cell>
          <cell r="E606">
            <v>25000</v>
          </cell>
        </row>
        <row r="607">
          <cell r="A607" t="str">
            <v>EL15772</v>
          </cell>
          <cell r="B607" t="str">
            <v>Caja de breaker de 6-12   G.E.</v>
          </cell>
          <cell r="C607" t="str">
            <v>U</v>
          </cell>
          <cell r="D607">
            <v>0</v>
          </cell>
          <cell r="E607">
            <v>25000</v>
          </cell>
        </row>
        <row r="608">
          <cell r="A608" t="str">
            <v>EL15774</v>
          </cell>
          <cell r="B608" t="str">
            <v>Caja de breaker de 12-24   G.E.</v>
          </cell>
          <cell r="C608" t="str">
            <v>U</v>
          </cell>
          <cell r="D608">
            <v>0</v>
          </cell>
          <cell r="E608">
            <v>25000</v>
          </cell>
        </row>
        <row r="609">
          <cell r="A609" t="str">
            <v>EL15779</v>
          </cell>
          <cell r="B609" t="str">
            <v>Caja medidor clase 200</v>
          </cell>
          <cell r="C609" t="str">
            <v>U</v>
          </cell>
          <cell r="D609">
            <v>0</v>
          </cell>
          <cell r="E609">
            <v>25000</v>
          </cell>
        </row>
        <row r="610">
          <cell r="A610" t="str">
            <v>EL15780</v>
          </cell>
          <cell r="B610" t="str">
            <v>Cinta aislante (20 m)</v>
          </cell>
          <cell r="C610" t="str">
            <v>rll</v>
          </cell>
          <cell r="D610">
            <v>0.56000000000000005</v>
          </cell>
          <cell r="E610">
            <v>25000</v>
          </cell>
          <cell r="F610">
            <v>14000</v>
          </cell>
        </row>
        <row r="611">
          <cell r="A611" t="str">
            <v>EL15790</v>
          </cell>
          <cell r="B611" t="str">
            <v>Interruptor mixto</v>
          </cell>
          <cell r="C611" t="str">
            <v>U</v>
          </cell>
          <cell r="D611">
            <v>0</v>
          </cell>
          <cell r="E611">
            <v>25000</v>
          </cell>
        </row>
        <row r="612">
          <cell r="A612" t="str">
            <v>EL15791</v>
          </cell>
          <cell r="B612" t="str">
            <v>Tornillo cabeza postiza</v>
          </cell>
          <cell r="C612" t="str">
            <v>caja</v>
          </cell>
          <cell r="D612">
            <v>0</v>
          </cell>
          <cell r="E612">
            <v>25000</v>
          </cell>
        </row>
        <row r="613">
          <cell r="A613" t="str">
            <v>EL15792</v>
          </cell>
          <cell r="B613" t="str">
            <v>Tornillo de 1 1/2 x 10 (100 unid)</v>
          </cell>
          <cell r="C613" t="str">
            <v>caja</v>
          </cell>
          <cell r="D613">
            <v>0</v>
          </cell>
          <cell r="E613">
            <v>25000</v>
          </cell>
        </row>
        <row r="614">
          <cell r="A614" t="str">
            <v>EL15793</v>
          </cell>
          <cell r="B614" t="str">
            <v>Tornillo tripa de pato</v>
          </cell>
          <cell r="C614" t="str">
            <v>U</v>
          </cell>
          <cell r="D614">
            <v>0</v>
          </cell>
          <cell r="E614">
            <v>25000</v>
          </cell>
        </row>
        <row r="615">
          <cell r="A615" t="str">
            <v>EL15794</v>
          </cell>
          <cell r="B615" t="str">
            <v>Tornillo de 1 1/2" x 12 (100 unid)</v>
          </cell>
          <cell r="C615" t="str">
            <v>caja</v>
          </cell>
          <cell r="D615">
            <v>0</v>
          </cell>
          <cell r="E615">
            <v>25000</v>
          </cell>
        </row>
        <row r="616">
          <cell r="A616" t="str">
            <v>EL15798</v>
          </cell>
          <cell r="B616" t="str">
            <v>Tornillo de 1" x 7 (100 unid)</v>
          </cell>
          <cell r="C616" t="str">
            <v>caja</v>
          </cell>
          <cell r="D616">
            <v>0</v>
          </cell>
          <cell r="E616">
            <v>25000</v>
          </cell>
        </row>
        <row r="617">
          <cell r="A617" t="str">
            <v>EL15800</v>
          </cell>
          <cell r="B617" t="str">
            <v>Tacos fischer  F-8</v>
          </cell>
          <cell r="C617" t="str">
            <v>U</v>
          </cell>
          <cell r="D617">
            <v>0</v>
          </cell>
          <cell r="E617">
            <v>25000</v>
          </cell>
        </row>
        <row r="618">
          <cell r="A618" t="str">
            <v>EL15810</v>
          </cell>
          <cell r="B618" t="str">
            <v>Lampara vapor de mercurio 175W</v>
          </cell>
          <cell r="C618" t="str">
            <v>U</v>
          </cell>
          <cell r="D618">
            <v>0</v>
          </cell>
          <cell r="E618">
            <v>25000</v>
          </cell>
        </row>
        <row r="619">
          <cell r="A619" t="str">
            <v>EL15812</v>
          </cell>
          <cell r="B619" t="str">
            <v>Lampara vapor de mercurio 400W</v>
          </cell>
          <cell r="C619" t="str">
            <v>U</v>
          </cell>
          <cell r="D619">
            <v>0</v>
          </cell>
          <cell r="E619">
            <v>25000</v>
          </cell>
        </row>
        <row r="620">
          <cell r="A620" t="str">
            <v>EL15815</v>
          </cell>
          <cell r="B620" t="str">
            <v>Pararrayo 10 KV</v>
          </cell>
          <cell r="C620" t="str">
            <v>U</v>
          </cell>
          <cell r="D620">
            <v>0</v>
          </cell>
          <cell r="E620">
            <v>25000</v>
          </cell>
        </row>
        <row r="621">
          <cell r="A621" t="str">
            <v>EL15820</v>
          </cell>
          <cell r="B621" t="str">
            <v>Perno galv. de 5/8" x 1 1/2"</v>
          </cell>
          <cell r="C621" t="str">
            <v>U</v>
          </cell>
          <cell r="D621">
            <v>0</v>
          </cell>
          <cell r="E621">
            <v>25000</v>
          </cell>
        </row>
        <row r="622">
          <cell r="A622" t="str">
            <v>EL15825</v>
          </cell>
          <cell r="B622" t="str">
            <v>Poste tub. HA 9m x 350 kg</v>
          </cell>
          <cell r="C622" t="str">
            <v>U</v>
          </cell>
          <cell r="D622">
            <v>0</v>
          </cell>
          <cell r="E622">
            <v>25000</v>
          </cell>
        </row>
        <row r="623">
          <cell r="A623" t="str">
            <v>EL15827</v>
          </cell>
          <cell r="B623" t="str">
            <v>Poste tub. HA 11m x 350 kg</v>
          </cell>
          <cell r="C623" t="str">
            <v>U</v>
          </cell>
          <cell r="D623">
            <v>0</v>
          </cell>
          <cell r="E623">
            <v>25000</v>
          </cell>
        </row>
        <row r="624">
          <cell r="A624" t="str">
            <v>EL15828</v>
          </cell>
          <cell r="B624" t="str">
            <v>Poste tub. HA 11m x 500 kg</v>
          </cell>
          <cell r="C624" t="str">
            <v>U</v>
          </cell>
          <cell r="D624">
            <v>0</v>
          </cell>
          <cell r="E624">
            <v>25000</v>
          </cell>
        </row>
        <row r="625">
          <cell r="A625" t="str">
            <v>EL15830</v>
          </cell>
          <cell r="B625" t="str">
            <v>Rack galv de 1 via</v>
          </cell>
          <cell r="C625" t="str">
            <v>U</v>
          </cell>
          <cell r="D625">
            <v>0</v>
          </cell>
          <cell r="E625">
            <v>25000</v>
          </cell>
        </row>
        <row r="626">
          <cell r="A626" t="str">
            <v>EL15832</v>
          </cell>
          <cell r="B626" t="str">
            <v>Rack galv de 3 vias</v>
          </cell>
          <cell r="C626" t="str">
            <v>U</v>
          </cell>
          <cell r="D626">
            <v>0</v>
          </cell>
          <cell r="E626">
            <v>25000</v>
          </cell>
        </row>
        <row r="627">
          <cell r="A627" t="str">
            <v>EL15836</v>
          </cell>
          <cell r="B627" t="str">
            <v>Aislador de suspension ANSI 52-1</v>
          </cell>
          <cell r="C627" t="str">
            <v>U</v>
          </cell>
          <cell r="D627">
            <v>0</v>
          </cell>
          <cell r="E627">
            <v>25000</v>
          </cell>
        </row>
        <row r="628">
          <cell r="A628" t="str">
            <v>EL15839</v>
          </cell>
          <cell r="B628" t="str">
            <v>Cable TTU AWG 1/0</v>
          </cell>
          <cell r="C628" t="str">
            <v>M</v>
          </cell>
          <cell r="D628">
            <v>0</v>
          </cell>
          <cell r="E628">
            <v>25000</v>
          </cell>
        </row>
        <row r="629">
          <cell r="A629" t="str">
            <v>EL15840</v>
          </cell>
          <cell r="B629" t="str">
            <v>Cable TTU AWG 3/0</v>
          </cell>
          <cell r="C629" t="str">
            <v>M</v>
          </cell>
          <cell r="D629">
            <v>0</v>
          </cell>
          <cell r="E629">
            <v>25000</v>
          </cell>
        </row>
        <row r="630">
          <cell r="A630" t="str">
            <v>EL15841</v>
          </cell>
          <cell r="B630" t="str">
            <v>Cable tensor de 3/8"</v>
          </cell>
          <cell r="C630" t="str">
            <v>M</v>
          </cell>
          <cell r="D630">
            <v>0</v>
          </cell>
          <cell r="E630">
            <v>25000</v>
          </cell>
        </row>
        <row r="631">
          <cell r="A631" t="str">
            <v>EL15842</v>
          </cell>
          <cell r="B631" t="str">
            <v>Línea de alta tensión monofásica</v>
          </cell>
          <cell r="C631" t="str">
            <v>M</v>
          </cell>
          <cell r="D631">
            <v>0</v>
          </cell>
          <cell r="E631">
            <v>25000</v>
          </cell>
        </row>
        <row r="632">
          <cell r="A632" t="str">
            <v>EL15847</v>
          </cell>
          <cell r="B632" t="str">
            <v>Cruceta met.cent. doble 1/4"x2.5"x2m</v>
          </cell>
          <cell r="C632" t="str">
            <v>U</v>
          </cell>
          <cell r="D632">
            <v>0</v>
          </cell>
          <cell r="E632">
            <v>25000</v>
          </cell>
        </row>
        <row r="633">
          <cell r="A633" t="str">
            <v>EL15848</v>
          </cell>
          <cell r="B633" t="str">
            <v>Panel 2-4 GE</v>
          </cell>
          <cell r="C633" t="str">
            <v>U</v>
          </cell>
          <cell r="D633">
            <v>0</v>
          </cell>
          <cell r="E633">
            <v>25000</v>
          </cell>
        </row>
        <row r="634">
          <cell r="A634" t="str">
            <v>EL15849</v>
          </cell>
          <cell r="B634" t="str">
            <v>Lampara indiv. 2x110 W. R.S.</v>
          </cell>
          <cell r="C634" t="str">
            <v>U</v>
          </cell>
          <cell r="D634">
            <v>61.88</v>
          </cell>
          <cell r="E634">
            <v>25000</v>
          </cell>
          <cell r="F634">
            <v>1547000</v>
          </cell>
        </row>
        <row r="635">
          <cell r="A635" t="str">
            <v>EL15850</v>
          </cell>
          <cell r="B635" t="str">
            <v>Tubo fluorecente Daylight 110 v.T12</v>
          </cell>
          <cell r="C635" t="str">
            <v>U</v>
          </cell>
          <cell r="D635">
            <v>4.76</v>
          </cell>
          <cell r="E635">
            <v>25000</v>
          </cell>
          <cell r="F635">
            <v>119000</v>
          </cell>
        </row>
        <row r="636">
          <cell r="A636" t="str">
            <v>EL15851</v>
          </cell>
          <cell r="B636" t="str">
            <v xml:space="preserve">Prisma claro ALP 120 - 24 CS </v>
          </cell>
          <cell r="C636" t="str">
            <v>U</v>
          </cell>
          <cell r="D636">
            <v>0</v>
          </cell>
          <cell r="E636">
            <v>25000</v>
          </cell>
        </row>
        <row r="637">
          <cell r="A637" t="str">
            <v>EL15852</v>
          </cell>
          <cell r="B637" t="str">
            <v>Luminaria decorat. DJK merc. 125 W./ con equipo, acc. Eléctr.</v>
          </cell>
          <cell r="C637" t="str">
            <v>U</v>
          </cell>
          <cell r="D637">
            <v>0</v>
          </cell>
          <cell r="E637">
            <v>25000</v>
          </cell>
        </row>
        <row r="638">
          <cell r="A638" t="str">
            <v>EL15853</v>
          </cell>
          <cell r="D638">
            <v>0</v>
          </cell>
          <cell r="E638">
            <v>25000</v>
          </cell>
        </row>
        <row r="639">
          <cell r="A639" t="str">
            <v>P16000</v>
          </cell>
          <cell r="B639" t="str">
            <v>PINTURAS</v>
          </cell>
          <cell r="D639">
            <v>0</v>
          </cell>
          <cell r="E639">
            <v>25000</v>
          </cell>
        </row>
        <row r="640">
          <cell r="A640" t="str">
            <v>P16010</v>
          </cell>
          <cell r="B640" t="str">
            <v>Popular  (glidden)</v>
          </cell>
          <cell r="C640" t="str">
            <v>gln</v>
          </cell>
          <cell r="D640">
            <v>0</v>
          </cell>
          <cell r="E640">
            <v>25000</v>
          </cell>
        </row>
        <row r="641">
          <cell r="A641" t="str">
            <v>P16020</v>
          </cell>
          <cell r="B641" t="str">
            <v>Profesional  (glidden)</v>
          </cell>
          <cell r="C641" t="str">
            <v>gln</v>
          </cell>
          <cell r="D641">
            <v>0</v>
          </cell>
          <cell r="E641">
            <v>25000</v>
          </cell>
        </row>
        <row r="642">
          <cell r="A642" t="str">
            <v>P16030</v>
          </cell>
          <cell r="B642" t="str">
            <v>Domestic  (glidden)</v>
          </cell>
          <cell r="C642" t="str">
            <v>gln</v>
          </cell>
          <cell r="D642">
            <v>0</v>
          </cell>
          <cell r="E642">
            <v>25000</v>
          </cell>
        </row>
        <row r="643">
          <cell r="A643" t="str">
            <v>P16040</v>
          </cell>
          <cell r="B643" t="str">
            <v>Spredsatin  (glidden)</v>
          </cell>
          <cell r="C643" t="str">
            <v>gln</v>
          </cell>
          <cell r="D643">
            <v>0</v>
          </cell>
          <cell r="E643">
            <v>25000</v>
          </cell>
        </row>
        <row r="644">
          <cell r="A644" t="str">
            <v>P16050</v>
          </cell>
          <cell r="B644" t="str">
            <v>Acrilyc  (glidden)</v>
          </cell>
          <cell r="C644" t="str">
            <v>gln</v>
          </cell>
          <cell r="D644">
            <v>0</v>
          </cell>
          <cell r="E644">
            <v>25000</v>
          </cell>
        </row>
        <row r="645">
          <cell r="A645" t="str">
            <v>P16060</v>
          </cell>
          <cell r="B645" t="str">
            <v>Spred house paint  (glidden)</v>
          </cell>
          <cell r="C645" t="str">
            <v>gln</v>
          </cell>
          <cell r="D645">
            <v>0</v>
          </cell>
          <cell r="E645">
            <v>25000</v>
          </cell>
        </row>
        <row r="646">
          <cell r="A646" t="str">
            <v>P16070</v>
          </cell>
          <cell r="B646" t="str">
            <v>Spred house paint  intermedia  (glidden)</v>
          </cell>
          <cell r="C646" t="str">
            <v>gln</v>
          </cell>
          <cell r="D646">
            <v>0</v>
          </cell>
          <cell r="E646">
            <v>25000</v>
          </cell>
        </row>
        <row r="647">
          <cell r="A647" t="str">
            <v>P16080</v>
          </cell>
          <cell r="B647" t="str">
            <v>Spred house paint eternit  (glidden)</v>
          </cell>
          <cell r="C647" t="str">
            <v>gln</v>
          </cell>
          <cell r="D647">
            <v>0</v>
          </cell>
          <cell r="E647">
            <v>25000</v>
          </cell>
        </row>
        <row r="648">
          <cell r="A648" t="str">
            <v>P16090</v>
          </cell>
          <cell r="B648" t="str">
            <v>Esmalte japalac aceite</v>
          </cell>
          <cell r="C648" t="str">
            <v>gln</v>
          </cell>
          <cell r="D648">
            <v>0</v>
          </cell>
          <cell r="E648">
            <v>25000</v>
          </cell>
        </row>
        <row r="649">
          <cell r="A649" t="str">
            <v>P16100</v>
          </cell>
          <cell r="B649" t="str">
            <v>Esmalte glidden aluminio</v>
          </cell>
          <cell r="C649" t="str">
            <v>gln</v>
          </cell>
          <cell r="D649">
            <v>0</v>
          </cell>
          <cell r="E649">
            <v>25000</v>
          </cell>
        </row>
        <row r="650">
          <cell r="A650" t="str">
            <v>P16110</v>
          </cell>
          <cell r="B650" t="str">
            <v>Poliuretano glidden semibrillo (barniz)</v>
          </cell>
          <cell r="C650" t="str">
            <v>gln</v>
          </cell>
          <cell r="D650">
            <v>0</v>
          </cell>
          <cell r="E650">
            <v>25000</v>
          </cell>
        </row>
        <row r="651">
          <cell r="A651" t="str">
            <v>P16120</v>
          </cell>
          <cell r="B651" t="str">
            <v>Pintec spar varnish glidden (barniz)</v>
          </cell>
          <cell r="C651" t="str">
            <v>gln</v>
          </cell>
          <cell r="D651">
            <v>0</v>
          </cell>
          <cell r="E651">
            <v>25000</v>
          </cell>
        </row>
        <row r="652">
          <cell r="A652" t="str">
            <v>P16130</v>
          </cell>
          <cell r="B652" t="str">
            <v>Acrílico (barniz  glidden)</v>
          </cell>
          <cell r="C652" t="str">
            <v>gln</v>
          </cell>
          <cell r="D652">
            <v>0</v>
          </cell>
          <cell r="E652">
            <v>25000</v>
          </cell>
        </row>
        <row r="653">
          <cell r="A653" t="str">
            <v>P16140</v>
          </cell>
          <cell r="B653" t="str">
            <v>Sellador lijable (barniz glidden)</v>
          </cell>
          <cell r="C653" t="str">
            <v>gln</v>
          </cell>
          <cell r="D653">
            <v>0</v>
          </cell>
          <cell r="E653">
            <v>25000</v>
          </cell>
        </row>
        <row r="654">
          <cell r="A654" t="str">
            <v>P16141</v>
          </cell>
          <cell r="B654" t="str">
            <v>Sellador tipo Surface (glidden)</v>
          </cell>
          <cell r="C654" t="str">
            <v>gln</v>
          </cell>
          <cell r="D654">
            <v>8.75</v>
          </cell>
          <cell r="E654">
            <v>25001</v>
          </cell>
        </row>
        <row r="655">
          <cell r="A655" t="str">
            <v>P16150</v>
          </cell>
          <cell r="B655" t="str">
            <v>Anticorrosivo azarcón (glidden)</v>
          </cell>
          <cell r="C655" t="str">
            <v>gln</v>
          </cell>
          <cell r="D655">
            <v>0</v>
          </cell>
          <cell r="E655">
            <v>25000</v>
          </cell>
        </row>
        <row r="656">
          <cell r="A656" t="str">
            <v>P16160</v>
          </cell>
          <cell r="B656" t="str">
            <v>Anticorrosivo colores  (glidden)</v>
          </cell>
          <cell r="C656" t="str">
            <v>gln</v>
          </cell>
          <cell r="D656">
            <v>0</v>
          </cell>
          <cell r="E656">
            <v>25000</v>
          </cell>
        </row>
        <row r="657">
          <cell r="A657" t="str">
            <v>P16170</v>
          </cell>
          <cell r="B657" t="str">
            <v>Removedor  (glidden)</v>
          </cell>
          <cell r="C657" t="str">
            <v>gln</v>
          </cell>
          <cell r="D657">
            <v>0</v>
          </cell>
          <cell r="E657">
            <v>25000</v>
          </cell>
        </row>
        <row r="658">
          <cell r="A658" t="str">
            <v>P16180</v>
          </cell>
          <cell r="B658" t="str">
            <v>Fondo blanco para madera  (glidden)</v>
          </cell>
          <cell r="C658" t="str">
            <v>gln</v>
          </cell>
          <cell r="D658">
            <v>0</v>
          </cell>
          <cell r="E658">
            <v>25000</v>
          </cell>
        </row>
        <row r="659">
          <cell r="A659" t="str">
            <v>P16181</v>
          </cell>
          <cell r="B659" t="str">
            <v>pintura latex</v>
          </cell>
          <cell r="C659" t="str">
            <v>gln</v>
          </cell>
          <cell r="D659">
            <v>0</v>
          </cell>
          <cell r="E659">
            <v>25000</v>
          </cell>
        </row>
        <row r="660">
          <cell r="A660" t="str">
            <v>P16190</v>
          </cell>
          <cell r="B660" t="str">
            <v>Barniz  (superior)</v>
          </cell>
          <cell r="C660" t="str">
            <v>gln</v>
          </cell>
          <cell r="D660">
            <v>0</v>
          </cell>
          <cell r="E660">
            <v>25000</v>
          </cell>
        </row>
        <row r="661">
          <cell r="A661" t="str">
            <v>P16200</v>
          </cell>
          <cell r="B661" t="str">
            <v>Esmalte varios colores  (superior)</v>
          </cell>
          <cell r="C661" t="str">
            <v>gln</v>
          </cell>
          <cell r="D661">
            <v>8.6</v>
          </cell>
          <cell r="E661">
            <v>25000</v>
          </cell>
          <cell r="F661">
            <v>215000</v>
          </cell>
        </row>
        <row r="662">
          <cell r="A662" t="str">
            <v>P16201</v>
          </cell>
          <cell r="B662" t="str">
            <v>Pintura señalizacion calles</v>
          </cell>
          <cell r="C662" t="str">
            <v>gln</v>
          </cell>
          <cell r="D662">
            <v>11</v>
          </cell>
          <cell r="E662">
            <v>25001</v>
          </cell>
          <cell r="F662">
            <v>275000</v>
          </cell>
        </row>
        <row r="663">
          <cell r="A663" t="str">
            <v>P16210</v>
          </cell>
          <cell r="B663" t="str">
            <v>Supervinil varios colores (superior)</v>
          </cell>
          <cell r="C663" t="str">
            <v>gln</v>
          </cell>
          <cell r="D663">
            <v>0</v>
          </cell>
          <cell r="E663">
            <v>25000</v>
          </cell>
        </row>
        <row r="664">
          <cell r="A664" t="str">
            <v>P16220</v>
          </cell>
          <cell r="B664" t="str">
            <v>Supervinil colores intensos (superior)</v>
          </cell>
          <cell r="C664" t="str">
            <v>gln</v>
          </cell>
          <cell r="D664">
            <v>0</v>
          </cell>
          <cell r="E664">
            <v>25000</v>
          </cell>
        </row>
        <row r="665">
          <cell r="A665" t="str">
            <v>P16230</v>
          </cell>
          <cell r="B665" t="str">
            <v>Super latex profesinal superior (superior)</v>
          </cell>
          <cell r="C665" t="str">
            <v>gln</v>
          </cell>
          <cell r="D665">
            <v>0</v>
          </cell>
          <cell r="E665">
            <v>25000</v>
          </cell>
        </row>
        <row r="666">
          <cell r="A666" t="str">
            <v>P16240</v>
          </cell>
          <cell r="B666" t="str">
            <v>Esmalte TAN (cóndor)</v>
          </cell>
          <cell r="C666" t="str">
            <v>gln</v>
          </cell>
          <cell r="D666">
            <v>0</v>
          </cell>
          <cell r="E666">
            <v>25000</v>
          </cell>
        </row>
        <row r="667">
          <cell r="A667" t="str">
            <v>P16250</v>
          </cell>
          <cell r="B667" t="str">
            <v>Blanco y negro mate  (cóndor)</v>
          </cell>
          <cell r="C667" t="str">
            <v>gln</v>
          </cell>
          <cell r="D667">
            <v>0</v>
          </cell>
          <cell r="E667">
            <v>25000</v>
          </cell>
        </row>
        <row r="668">
          <cell r="A668" t="str">
            <v>P16260</v>
          </cell>
          <cell r="B668" t="str">
            <v>Barniz mate  (cóndor)</v>
          </cell>
          <cell r="C668" t="str">
            <v>gln</v>
          </cell>
          <cell r="D668">
            <v>0</v>
          </cell>
          <cell r="E668">
            <v>25000</v>
          </cell>
        </row>
        <row r="669">
          <cell r="A669" t="str">
            <v>P16270</v>
          </cell>
          <cell r="B669" t="str">
            <v>Barniz brillante (cóndor)</v>
          </cell>
          <cell r="C669" t="str">
            <v>gln</v>
          </cell>
          <cell r="D669">
            <v>0</v>
          </cell>
          <cell r="E669">
            <v>25000</v>
          </cell>
        </row>
        <row r="670">
          <cell r="A670" t="str">
            <v>P16280</v>
          </cell>
          <cell r="B670" t="str">
            <v>Aluminio  (cóndor)</v>
          </cell>
          <cell r="C670" t="str">
            <v>gln</v>
          </cell>
          <cell r="D670">
            <v>0</v>
          </cell>
          <cell r="E670">
            <v>25000</v>
          </cell>
        </row>
        <row r="671">
          <cell r="A671" t="str">
            <v>P16290</v>
          </cell>
          <cell r="B671" t="str">
            <v>Anticorrosivo azarcón  (cóndor)</v>
          </cell>
          <cell r="C671" t="str">
            <v>gln</v>
          </cell>
          <cell r="D671">
            <v>0</v>
          </cell>
          <cell r="E671">
            <v>25000</v>
          </cell>
        </row>
        <row r="672">
          <cell r="A672" t="str">
            <v>P16291</v>
          </cell>
          <cell r="B672" t="str">
            <v>Anticorrosivo cromato  5 (cóndor)</v>
          </cell>
          <cell r="C672" t="str">
            <v>gln</v>
          </cell>
          <cell r="D672">
            <v>9.1</v>
          </cell>
          <cell r="E672">
            <v>25000</v>
          </cell>
          <cell r="F672">
            <v>227360</v>
          </cell>
        </row>
        <row r="673">
          <cell r="A673" t="str">
            <v>P16310</v>
          </cell>
          <cell r="B673" t="str">
            <v>Permalatex  (condor)</v>
          </cell>
          <cell r="C673" t="str">
            <v>gln</v>
          </cell>
          <cell r="D673">
            <v>0</v>
          </cell>
          <cell r="E673">
            <v>25000</v>
          </cell>
        </row>
        <row r="674">
          <cell r="A674" t="str">
            <v>P16320</v>
          </cell>
          <cell r="B674" t="str">
            <v>Economic de agua (cóndor)</v>
          </cell>
          <cell r="C674" t="str">
            <v>gln</v>
          </cell>
          <cell r="D674">
            <v>0</v>
          </cell>
          <cell r="E674">
            <v>25000</v>
          </cell>
        </row>
        <row r="675">
          <cell r="A675" t="str">
            <v>P16330</v>
          </cell>
          <cell r="B675" t="str">
            <v>Latex vinil acrílico  del tipo designer (glidden)</v>
          </cell>
          <cell r="C675" t="str">
            <v>gln</v>
          </cell>
          <cell r="D675">
            <v>15.68</v>
          </cell>
          <cell r="E675">
            <v>25000</v>
          </cell>
        </row>
        <row r="676">
          <cell r="A676" t="str">
            <v>P16340</v>
          </cell>
          <cell r="B676" t="str">
            <v>Latex real  (cóndor)</v>
          </cell>
          <cell r="C676" t="str">
            <v>gln</v>
          </cell>
          <cell r="D676">
            <v>0</v>
          </cell>
          <cell r="E676">
            <v>25000</v>
          </cell>
        </row>
        <row r="677">
          <cell r="A677" t="str">
            <v>P16350</v>
          </cell>
          <cell r="B677" t="str">
            <v>Supercorona varios colores  (condor)</v>
          </cell>
          <cell r="C677" t="str">
            <v>gln</v>
          </cell>
          <cell r="D677">
            <v>0</v>
          </cell>
          <cell r="E677">
            <v>25000</v>
          </cell>
        </row>
        <row r="678">
          <cell r="A678" t="str">
            <v>P16360</v>
          </cell>
          <cell r="B678" t="str">
            <v>Supercorona colores intensos  (condor)</v>
          </cell>
          <cell r="C678" t="str">
            <v>gln</v>
          </cell>
          <cell r="D678">
            <v>0</v>
          </cell>
          <cell r="E678">
            <v>25000</v>
          </cell>
        </row>
        <row r="679">
          <cell r="A679" t="str">
            <v>P16370</v>
          </cell>
          <cell r="B679" t="str">
            <v>Eternacril para eternit  (cóndor)</v>
          </cell>
          <cell r="C679" t="str">
            <v>gln</v>
          </cell>
          <cell r="D679">
            <v>0</v>
          </cell>
          <cell r="E679">
            <v>25000</v>
          </cell>
        </row>
        <row r="680">
          <cell r="A680" t="str">
            <v>P16380</v>
          </cell>
          <cell r="B680" t="str">
            <v>Blancola</v>
          </cell>
          <cell r="C680" t="str">
            <v>lt.</v>
          </cell>
          <cell r="D680">
            <v>0</v>
          </cell>
          <cell r="E680">
            <v>25000</v>
          </cell>
        </row>
        <row r="681">
          <cell r="A681" t="str">
            <v>P16391</v>
          </cell>
          <cell r="B681" t="str">
            <v>Diluyente</v>
          </cell>
          <cell r="C681" t="str">
            <v>gln</v>
          </cell>
          <cell r="D681">
            <v>2.92</v>
          </cell>
          <cell r="E681">
            <v>25000</v>
          </cell>
          <cell r="F681">
            <v>73000</v>
          </cell>
        </row>
        <row r="682">
          <cell r="A682" t="str">
            <v>P16392</v>
          </cell>
          <cell r="B682" t="str">
            <v>Diluyente #3</v>
          </cell>
          <cell r="C682" t="str">
            <v>gln</v>
          </cell>
          <cell r="D682">
            <v>5.2799999999999994</v>
          </cell>
          <cell r="E682">
            <v>25001</v>
          </cell>
          <cell r="F682">
            <v>132000</v>
          </cell>
        </row>
        <row r="683">
          <cell r="A683" t="str">
            <v>P16393</v>
          </cell>
          <cell r="B683" t="str">
            <v>Desengrasante</v>
          </cell>
          <cell r="C683" t="str">
            <v>gln</v>
          </cell>
          <cell r="D683">
            <v>6</v>
          </cell>
          <cell r="E683">
            <v>25002</v>
          </cell>
          <cell r="F683">
            <v>132001</v>
          </cell>
        </row>
        <row r="684">
          <cell r="A684" t="str">
            <v>P16395</v>
          </cell>
          <cell r="B684" t="str">
            <v>Laca transparente brillante  (superior)</v>
          </cell>
          <cell r="C684" t="str">
            <v>gln</v>
          </cell>
          <cell r="D684">
            <v>0</v>
          </cell>
          <cell r="E684">
            <v>25000</v>
          </cell>
        </row>
        <row r="685">
          <cell r="A685" t="str">
            <v>P16399</v>
          </cell>
          <cell r="B685" t="str">
            <v>Brocha</v>
          </cell>
          <cell r="C685" t="str">
            <v>U</v>
          </cell>
          <cell r="D685">
            <v>8.9600000000000009</v>
          </cell>
          <cell r="E685">
            <v>24999</v>
          </cell>
        </row>
        <row r="686">
          <cell r="A686" t="str">
            <v>P16400</v>
          </cell>
          <cell r="B686" t="str">
            <v>Polvo mineral</v>
          </cell>
          <cell r="C686" t="str">
            <v>Kg</v>
          </cell>
          <cell r="D686">
            <v>0</v>
          </cell>
          <cell r="E686">
            <v>25000</v>
          </cell>
        </row>
        <row r="687">
          <cell r="A687" t="str">
            <v>P16401</v>
          </cell>
          <cell r="B687" t="str">
            <v>Tiza</v>
          </cell>
          <cell r="C687" t="str">
            <v>lbr</v>
          </cell>
          <cell r="D687">
            <v>0</v>
          </cell>
          <cell r="E687">
            <v>25000</v>
          </cell>
        </row>
        <row r="688">
          <cell r="A688" t="str">
            <v>P16402</v>
          </cell>
          <cell r="B688" t="str">
            <v xml:space="preserve">Cola granulada </v>
          </cell>
          <cell r="C688" t="str">
            <v>lbr</v>
          </cell>
          <cell r="D688">
            <v>0</v>
          </cell>
          <cell r="E688">
            <v>25000</v>
          </cell>
        </row>
        <row r="689">
          <cell r="A689" t="str">
            <v>P16403</v>
          </cell>
          <cell r="B689" t="str">
            <v>Leche</v>
          </cell>
          <cell r="C689" t="str">
            <v>lt</v>
          </cell>
          <cell r="D689">
            <v>0</v>
          </cell>
          <cell r="E689">
            <v>25000</v>
          </cell>
        </row>
        <row r="690">
          <cell r="A690" t="str">
            <v>PQ17000</v>
          </cell>
          <cell r="B690" t="str">
            <v>PRODUCTOS QUIMICOS</v>
          </cell>
          <cell r="D690">
            <v>0</v>
          </cell>
          <cell r="E690">
            <v>25000</v>
          </cell>
        </row>
        <row r="691">
          <cell r="A691" t="str">
            <v>PQ17020</v>
          </cell>
          <cell r="B691" t="str">
            <v>Sika  1</v>
          </cell>
          <cell r="C691" t="str">
            <v>Kg</v>
          </cell>
          <cell r="D691">
            <v>0</v>
          </cell>
          <cell r="E691">
            <v>25000</v>
          </cell>
        </row>
        <row r="692">
          <cell r="A692" t="str">
            <v>PQ17050</v>
          </cell>
          <cell r="B692" t="str">
            <v>Plastocreto DM  (envase 4 kl)</v>
          </cell>
          <cell r="C692" t="str">
            <v>U</v>
          </cell>
          <cell r="D692">
            <v>0</v>
          </cell>
          <cell r="E692">
            <v>25000</v>
          </cell>
        </row>
        <row r="693">
          <cell r="A693" t="str">
            <v>PQ17090</v>
          </cell>
          <cell r="B693" t="str">
            <v>Silicone seel recubrimiento especial</v>
          </cell>
          <cell r="C693" t="str">
            <v>gln</v>
          </cell>
          <cell r="D693">
            <v>0</v>
          </cell>
          <cell r="E693">
            <v>25000</v>
          </cell>
        </row>
        <row r="694">
          <cell r="A694" t="str">
            <v>PQ17100</v>
          </cell>
          <cell r="B694" t="str">
            <v>Hidroseal gris</v>
          </cell>
          <cell r="C694" t="str">
            <v>Kg</v>
          </cell>
          <cell r="D694">
            <v>0</v>
          </cell>
          <cell r="E694">
            <v>25000</v>
          </cell>
        </row>
        <row r="695">
          <cell r="A695" t="str">
            <v>PQ17110</v>
          </cell>
          <cell r="B695" t="str">
            <v>Hidroseal blanco, impermeabilizante</v>
          </cell>
          <cell r="C695" t="str">
            <v>Kg</v>
          </cell>
          <cell r="D695">
            <v>0</v>
          </cell>
          <cell r="E695">
            <v>25000</v>
          </cell>
        </row>
        <row r="696">
          <cell r="A696" t="str">
            <v>PQ17113</v>
          </cell>
          <cell r="B696" t="str">
            <v>Aditec 1, impermeabilizante de morteros</v>
          </cell>
          <cell r="C696" t="str">
            <v>lt</v>
          </cell>
          <cell r="D696">
            <v>0</v>
          </cell>
          <cell r="E696">
            <v>25000</v>
          </cell>
        </row>
        <row r="697">
          <cell r="A697" t="str">
            <v>PQ17140</v>
          </cell>
          <cell r="B697" t="str">
            <v>Soldadura de estaño</v>
          </cell>
          <cell r="C697" t="str">
            <v>lb</v>
          </cell>
          <cell r="D697">
            <v>0</v>
          </cell>
          <cell r="E697">
            <v>25000</v>
          </cell>
        </row>
        <row r="698">
          <cell r="A698" t="str">
            <v>PQ17148</v>
          </cell>
          <cell r="B698" t="str">
            <v>Resina</v>
          </cell>
          <cell r="C698" t="str">
            <v>Gln</v>
          </cell>
          <cell r="D698">
            <v>0</v>
          </cell>
          <cell r="E698">
            <v>25000</v>
          </cell>
        </row>
        <row r="699">
          <cell r="A699" t="str">
            <v>PQ17149</v>
          </cell>
          <cell r="B699" t="str">
            <v>Maderol</v>
          </cell>
          <cell r="C699" t="str">
            <v>Gln</v>
          </cell>
          <cell r="D699">
            <v>0</v>
          </cell>
          <cell r="E699">
            <v>25000</v>
          </cell>
        </row>
        <row r="700">
          <cell r="A700" t="str">
            <v>PQ17150</v>
          </cell>
          <cell r="B700" t="str">
            <v>Soldaring</v>
          </cell>
          <cell r="C700" t="str">
            <v>lb</v>
          </cell>
          <cell r="D700">
            <v>0</v>
          </cell>
          <cell r="E700">
            <v>25000</v>
          </cell>
        </row>
        <row r="701">
          <cell r="A701" t="str">
            <v>AD17200</v>
          </cell>
          <cell r="B701" t="str">
            <v>ADITIVOS PARA HORMIGON</v>
          </cell>
          <cell r="D701">
            <v>0</v>
          </cell>
          <cell r="E701">
            <v>25000</v>
          </cell>
        </row>
        <row r="702">
          <cell r="A702" t="str">
            <v>AD17201</v>
          </cell>
          <cell r="B702" t="str">
            <v>PDA 25  R</v>
          </cell>
          <cell r="C702" t="str">
            <v>gl</v>
          </cell>
          <cell r="D702">
            <v>0</v>
          </cell>
          <cell r="E702">
            <v>25000</v>
          </cell>
        </row>
        <row r="703">
          <cell r="A703" t="str">
            <v>AD17202</v>
          </cell>
          <cell r="B703" t="str">
            <v>PDA 25  N</v>
          </cell>
          <cell r="C703" t="str">
            <v>gl</v>
          </cell>
          <cell r="D703">
            <v>0</v>
          </cell>
          <cell r="E703">
            <v>25000</v>
          </cell>
        </row>
        <row r="704">
          <cell r="A704" t="str">
            <v>AD17205</v>
          </cell>
          <cell r="B704" t="str">
            <v>High early</v>
          </cell>
          <cell r="C704" t="str">
            <v>gl</v>
          </cell>
          <cell r="D704">
            <v>0</v>
          </cell>
          <cell r="E704">
            <v>25000</v>
          </cell>
        </row>
        <row r="705">
          <cell r="A705" t="str">
            <v>AD17206</v>
          </cell>
          <cell r="B705" t="str">
            <v>A.E.A.</v>
          </cell>
          <cell r="C705" t="str">
            <v>gl</v>
          </cell>
          <cell r="D705">
            <v>0</v>
          </cell>
          <cell r="E705">
            <v>25000</v>
          </cell>
        </row>
        <row r="706">
          <cell r="A706" t="str">
            <v>AD17207</v>
          </cell>
          <cell r="B706" t="str">
            <v>P.S.P.</v>
          </cell>
          <cell r="C706" t="str">
            <v>gl</v>
          </cell>
          <cell r="D706">
            <v>0</v>
          </cell>
          <cell r="E706">
            <v>25000</v>
          </cell>
        </row>
        <row r="707">
          <cell r="A707" t="str">
            <v>AD17209</v>
          </cell>
          <cell r="B707" t="str">
            <v>Plastade</v>
          </cell>
          <cell r="C707" t="str">
            <v>lt</v>
          </cell>
          <cell r="D707">
            <v>0</v>
          </cell>
          <cell r="E707">
            <v>25000</v>
          </cell>
        </row>
        <row r="708">
          <cell r="A708" t="str">
            <v>AD17210</v>
          </cell>
          <cell r="B708" t="str">
            <v>Poezite  L-932</v>
          </cell>
          <cell r="C708" t="str">
            <v>gl</v>
          </cell>
          <cell r="D708">
            <v>0</v>
          </cell>
          <cell r="E708">
            <v>25000</v>
          </cell>
        </row>
        <row r="709">
          <cell r="A709" t="str">
            <v>AD17211</v>
          </cell>
          <cell r="B709" t="str">
            <v>Plastocreto 161 HE  (4 kg)</v>
          </cell>
          <cell r="C709" t="str">
            <v>U</v>
          </cell>
          <cell r="D709">
            <v>0</v>
          </cell>
          <cell r="E709">
            <v>25000</v>
          </cell>
        </row>
        <row r="710">
          <cell r="A710" t="str">
            <v>AD17212</v>
          </cell>
          <cell r="B710" t="str">
            <v>Combetón FN-100, plastif.</v>
          </cell>
          <cell r="C710" t="str">
            <v>Gln</v>
          </cell>
          <cell r="D710">
            <v>0</v>
          </cell>
          <cell r="E710">
            <v>25000</v>
          </cell>
        </row>
        <row r="711">
          <cell r="A711" t="str">
            <v>AD17213</v>
          </cell>
          <cell r="B711" t="str">
            <v>Sika  2</v>
          </cell>
          <cell r="C711" t="str">
            <v>Kg</v>
          </cell>
          <cell r="D711">
            <v>0</v>
          </cell>
          <cell r="E711">
            <v>25000</v>
          </cell>
        </row>
        <row r="712">
          <cell r="A712" t="str">
            <v>AD17214</v>
          </cell>
          <cell r="B712" t="str">
            <v>Sika  3</v>
          </cell>
          <cell r="C712" t="str">
            <v>Kg</v>
          </cell>
          <cell r="D712">
            <v>0</v>
          </cell>
          <cell r="E712">
            <v>25000</v>
          </cell>
        </row>
        <row r="713">
          <cell r="A713" t="str">
            <v>AD17216</v>
          </cell>
          <cell r="B713" t="str">
            <v>Plastiment  BV-40</v>
          </cell>
          <cell r="C713" t="str">
            <v>Kg</v>
          </cell>
          <cell r="D713">
            <v>0</v>
          </cell>
          <cell r="E713">
            <v>25000</v>
          </cell>
        </row>
        <row r="714">
          <cell r="A714" t="str">
            <v>TP17300</v>
          </cell>
          <cell r="B714" t="str">
            <v>TRATAMIENTOS PARA PISOS</v>
          </cell>
          <cell r="D714">
            <v>0</v>
          </cell>
          <cell r="E714">
            <v>25000</v>
          </cell>
        </row>
        <row r="715">
          <cell r="A715" t="str">
            <v>TP17301</v>
          </cell>
          <cell r="B715" t="str">
            <v>Pw-38  curador</v>
          </cell>
          <cell r="C715" t="str">
            <v>gl</v>
          </cell>
          <cell r="D715">
            <v>0</v>
          </cell>
          <cell r="E715">
            <v>25000</v>
          </cell>
        </row>
        <row r="716">
          <cell r="A716" t="str">
            <v>TP17302</v>
          </cell>
          <cell r="B716" t="str">
            <v>T-370  Curador/Desm</v>
          </cell>
          <cell r="C716" t="str">
            <v>gl</v>
          </cell>
          <cell r="D716">
            <v>0</v>
          </cell>
          <cell r="E716">
            <v>25000</v>
          </cell>
        </row>
        <row r="717">
          <cell r="A717" t="str">
            <v>TP17303</v>
          </cell>
          <cell r="B717" t="str">
            <v>Triple seal</v>
          </cell>
          <cell r="C717" t="str">
            <v>gl</v>
          </cell>
          <cell r="D717">
            <v>0</v>
          </cell>
          <cell r="E717">
            <v>25000</v>
          </cell>
        </row>
        <row r="718">
          <cell r="A718" t="str">
            <v>TP17304</v>
          </cell>
          <cell r="B718" t="str">
            <v>Lithoplate</v>
          </cell>
          <cell r="C718" t="str">
            <v>gl</v>
          </cell>
          <cell r="D718">
            <v>0</v>
          </cell>
          <cell r="E718">
            <v>25000</v>
          </cell>
        </row>
        <row r="719">
          <cell r="A719" t="str">
            <v>TP17305</v>
          </cell>
          <cell r="B719" t="str">
            <v>Prostop metálico</v>
          </cell>
          <cell r="C719" t="str">
            <v>lb</v>
          </cell>
          <cell r="D719">
            <v>0</v>
          </cell>
          <cell r="E719">
            <v>25000</v>
          </cell>
        </row>
        <row r="720">
          <cell r="A720" t="str">
            <v>TP17306</v>
          </cell>
          <cell r="B720" t="str">
            <v>Protálico</v>
          </cell>
          <cell r="C720" t="str">
            <v>lb</v>
          </cell>
          <cell r="D720">
            <v>0</v>
          </cell>
          <cell r="E720">
            <v>25000</v>
          </cell>
        </row>
        <row r="721">
          <cell r="A721" t="str">
            <v>TP17307</v>
          </cell>
          <cell r="B721" t="str">
            <v>Procrom natural</v>
          </cell>
          <cell r="C721" t="str">
            <v>lb</v>
          </cell>
          <cell r="D721">
            <v>0</v>
          </cell>
          <cell r="E721">
            <v>25000</v>
          </cell>
        </row>
        <row r="722">
          <cell r="A722" t="str">
            <v>TP17308</v>
          </cell>
          <cell r="B722" t="str">
            <v>Procrom en colores</v>
          </cell>
          <cell r="C722" t="str">
            <v>lb</v>
          </cell>
          <cell r="D722">
            <v>0</v>
          </cell>
          <cell r="E722">
            <v>25000</v>
          </cell>
        </row>
        <row r="723">
          <cell r="A723" t="str">
            <v>TP17309</v>
          </cell>
          <cell r="B723" t="str">
            <v>Agua plug</v>
          </cell>
          <cell r="C723" t="str">
            <v>lb</v>
          </cell>
          <cell r="D723">
            <v>0</v>
          </cell>
          <cell r="E723">
            <v>25000</v>
          </cell>
        </row>
        <row r="724">
          <cell r="A724" t="str">
            <v>TP17310</v>
          </cell>
          <cell r="B724" t="str">
            <v>Sika piso  40 neutro</v>
          </cell>
          <cell r="C724" t="str">
            <v>Kg</v>
          </cell>
          <cell r="D724">
            <v>0</v>
          </cell>
          <cell r="E724">
            <v>25000</v>
          </cell>
        </row>
        <row r="725">
          <cell r="A725" t="str">
            <v>TP17311</v>
          </cell>
          <cell r="B725" t="str">
            <v>Sikaguard cure hard</v>
          </cell>
          <cell r="C725" t="str">
            <v>Kg</v>
          </cell>
          <cell r="D725">
            <v>0</v>
          </cell>
          <cell r="E725">
            <v>25000</v>
          </cell>
        </row>
        <row r="726">
          <cell r="A726" t="str">
            <v>RC17400</v>
          </cell>
          <cell r="B726" t="str">
            <v>RECUBRIMIENTOS ESPECIALES</v>
          </cell>
          <cell r="D726">
            <v>0</v>
          </cell>
          <cell r="E726">
            <v>25000</v>
          </cell>
        </row>
        <row r="727">
          <cell r="A727" t="str">
            <v>RC17401</v>
          </cell>
          <cell r="B727" t="str">
            <v>Silicone seal</v>
          </cell>
          <cell r="C727" t="str">
            <v>gln</v>
          </cell>
          <cell r="D727">
            <v>0</v>
          </cell>
          <cell r="E727">
            <v>25000</v>
          </cell>
        </row>
        <row r="728">
          <cell r="A728" t="str">
            <v>RC17404</v>
          </cell>
          <cell r="B728" t="str">
            <v>Sika-top 144 Blanco</v>
          </cell>
          <cell r="C728" t="str">
            <v>lt</v>
          </cell>
          <cell r="D728">
            <v>0</v>
          </cell>
          <cell r="E728">
            <v>25000</v>
          </cell>
        </row>
        <row r="729">
          <cell r="A729" t="str">
            <v>Rc17406</v>
          </cell>
          <cell r="B729" t="str">
            <v>Hidrosil Super, Repelente al agua</v>
          </cell>
          <cell r="C729" t="str">
            <v>lt</v>
          </cell>
          <cell r="D729">
            <v>0</v>
          </cell>
          <cell r="E729">
            <v>25000</v>
          </cell>
        </row>
        <row r="730">
          <cell r="A730" t="str">
            <v>LC17500</v>
          </cell>
          <cell r="B730" t="str">
            <v>LIGANTES DE CONCRETO</v>
          </cell>
          <cell r="D730">
            <v>0</v>
          </cell>
          <cell r="E730">
            <v>25000</v>
          </cell>
        </row>
        <row r="731">
          <cell r="A731" t="str">
            <v>LC17501</v>
          </cell>
          <cell r="B731" t="str">
            <v>Probond vinyl</v>
          </cell>
          <cell r="C731" t="str">
            <v>gln</v>
          </cell>
          <cell r="D731">
            <v>0</v>
          </cell>
          <cell r="E731">
            <v>25000</v>
          </cell>
        </row>
        <row r="732">
          <cell r="A732" t="str">
            <v>LC17502</v>
          </cell>
          <cell r="B732" t="str">
            <v>Proweld  D</v>
          </cell>
          <cell r="C732" t="str">
            <v>gln</v>
          </cell>
          <cell r="D732">
            <v>0</v>
          </cell>
          <cell r="E732">
            <v>25000</v>
          </cell>
        </row>
        <row r="733">
          <cell r="A733" t="str">
            <v>LC17503</v>
          </cell>
          <cell r="B733" t="str">
            <v>ST-431</v>
          </cell>
          <cell r="C733" t="str">
            <v>lt</v>
          </cell>
          <cell r="D733">
            <v>0</v>
          </cell>
          <cell r="E733">
            <v>25000</v>
          </cell>
        </row>
        <row r="734">
          <cell r="A734" t="str">
            <v>LC17505</v>
          </cell>
          <cell r="B734" t="str">
            <v>Betoncryl-14, adherente en div. sustratos</v>
          </cell>
          <cell r="C734" t="str">
            <v>gln</v>
          </cell>
          <cell r="D734">
            <v>0</v>
          </cell>
          <cell r="E734">
            <v>25000</v>
          </cell>
        </row>
        <row r="735">
          <cell r="A735" t="str">
            <v>LC17506</v>
          </cell>
          <cell r="D735">
            <v>0</v>
          </cell>
          <cell r="E735">
            <v>25000</v>
          </cell>
        </row>
        <row r="736">
          <cell r="A736" t="str">
            <v>PE17600</v>
          </cell>
          <cell r="B736" t="str">
            <v>PRODUCTOS ESPECIALES</v>
          </cell>
          <cell r="D736">
            <v>0</v>
          </cell>
          <cell r="E736">
            <v>25000</v>
          </cell>
        </row>
        <row r="737">
          <cell r="A737" t="str">
            <v>PE17601</v>
          </cell>
          <cell r="B737" t="str">
            <v>Duratex</v>
          </cell>
          <cell r="C737" t="str">
            <v>gl</v>
          </cell>
          <cell r="D737">
            <v>0</v>
          </cell>
          <cell r="E737">
            <v>25000</v>
          </cell>
        </row>
        <row r="738">
          <cell r="A738" t="str">
            <v>PE17602</v>
          </cell>
          <cell r="B738" t="str">
            <v>Procrete</v>
          </cell>
          <cell r="C738" t="str">
            <v>gl</v>
          </cell>
          <cell r="D738">
            <v>0</v>
          </cell>
          <cell r="E738">
            <v>25000</v>
          </cell>
        </row>
        <row r="739">
          <cell r="A739" t="str">
            <v>PE17603</v>
          </cell>
          <cell r="B739" t="str">
            <v xml:space="preserve">Accel a set </v>
          </cell>
          <cell r="C739" t="str">
            <v>lb</v>
          </cell>
          <cell r="D739">
            <v>0</v>
          </cell>
          <cell r="E739">
            <v>25000</v>
          </cell>
        </row>
        <row r="740">
          <cell r="A740" t="str">
            <v>PE17604</v>
          </cell>
          <cell r="B740" t="str">
            <v>Sika  empaste blanco</v>
          </cell>
          <cell r="C740" t="str">
            <v>kg</v>
          </cell>
          <cell r="D740">
            <v>0</v>
          </cell>
          <cell r="E740">
            <v>25000</v>
          </cell>
        </row>
        <row r="741">
          <cell r="A741" t="str">
            <v>PJ17700</v>
          </cell>
          <cell r="B741" t="str">
            <v>PRODUCTOS PARA JUNTAS</v>
          </cell>
          <cell r="D741">
            <v>0</v>
          </cell>
          <cell r="E741">
            <v>25000</v>
          </cell>
        </row>
        <row r="742">
          <cell r="A742" t="str">
            <v>PJ17701</v>
          </cell>
          <cell r="B742" t="str">
            <v>Cold seald</v>
          </cell>
          <cell r="C742" t="str">
            <v>lb</v>
          </cell>
          <cell r="D742">
            <v>0</v>
          </cell>
          <cell r="E742">
            <v>25000</v>
          </cell>
        </row>
        <row r="743">
          <cell r="A743" t="str">
            <v>PJ17702</v>
          </cell>
          <cell r="B743" t="str">
            <v>Hot seal</v>
          </cell>
          <cell r="C743" t="str">
            <v>lb</v>
          </cell>
          <cell r="D743">
            <v>0</v>
          </cell>
          <cell r="E743">
            <v>25000</v>
          </cell>
        </row>
        <row r="744">
          <cell r="A744" t="str">
            <v>PJ17703</v>
          </cell>
          <cell r="B744" t="str">
            <v>Waterstop  4"  Rollo de 15 m</v>
          </cell>
          <cell r="C744" t="str">
            <v>ml</v>
          </cell>
          <cell r="D744">
            <v>0</v>
          </cell>
          <cell r="E744">
            <v>25000</v>
          </cell>
        </row>
        <row r="745">
          <cell r="A745" t="str">
            <v>PJ17705</v>
          </cell>
          <cell r="B745" t="str">
            <v>Igas negro</v>
          </cell>
          <cell r="C745" t="str">
            <v>kg</v>
          </cell>
          <cell r="D745">
            <v>0</v>
          </cell>
          <cell r="E745">
            <v>25000</v>
          </cell>
        </row>
        <row r="746">
          <cell r="A746" t="str">
            <v>PJ17706</v>
          </cell>
          <cell r="B746" t="str">
            <v>Betonmastic plastico, sellante de juntas</v>
          </cell>
          <cell r="C746" t="str">
            <v>lt</v>
          </cell>
          <cell r="D746">
            <v>0</v>
          </cell>
          <cell r="E746">
            <v>25000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O"/>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Q"/>
      <sheetName val="SAL2020"/>
      <sheetName val="MATERIAL"/>
      <sheetName val="OFERTA"/>
      <sheetName val="MICROEMPRESAS"/>
      <sheetName val="CRON-OO"/>
      <sheetName val="CRON-MANT"/>
      <sheetName val="EQFGEN"/>
      <sheetName val="PERSGEN"/>
      <sheetName val="EQ1OO"/>
      <sheetName val="PERS1OO"/>
      <sheetName val="EQ1GM"/>
      <sheetName val="PERS1G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s>
    <sheetDataSet>
      <sheetData sheetId="0"/>
      <sheetData sheetId="1"/>
      <sheetData sheetId="2"/>
      <sheetData sheetId="3"/>
      <sheetData sheetId="4"/>
      <sheetData sheetId="5"/>
      <sheetData sheetId="6"/>
      <sheetData sheetId="7">
        <row r="10">
          <cell r="A10">
            <v>1</v>
          </cell>
          <cell r="B10" t="str">
            <v>MR-112 E (2c)</v>
          </cell>
          <cell r="C10" t="str">
            <v>Sellado de Fisuras de pavimento rígido con asfalto  RC-250  + arena   (Limpieza y sello)</v>
          </cell>
          <cell r="D10" t="str">
            <v>m</v>
          </cell>
          <cell r="E10">
            <v>0</v>
          </cell>
          <cell r="F10">
            <v>0.71</v>
          </cell>
          <cell r="G10">
            <v>0</v>
          </cell>
        </row>
        <row r="11">
          <cell r="H11" t="str">
            <v>P</v>
          </cell>
        </row>
        <row r="12">
          <cell r="A12">
            <v>2</v>
          </cell>
          <cell r="B12" t="str">
            <v>405-8 (3)</v>
          </cell>
          <cell r="C12" t="str">
            <v>Juntas simuladas longitudinales y transversales (Limpieza y sello)</v>
          </cell>
          <cell r="D12" t="str">
            <v>m</v>
          </cell>
          <cell r="E12">
            <v>0</v>
          </cell>
          <cell r="F12">
            <v>0.93</v>
          </cell>
          <cell r="G12">
            <v>0</v>
          </cell>
          <cell r="H12" t="str">
            <v>R</v>
          </cell>
        </row>
        <row r="13">
          <cell r="H13" t="str">
            <v>E</v>
          </cell>
        </row>
        <row r="14">
          <cell r="A14">
            <v>3</v>
          </cell>
          <cell r="B14" t="str">
            <v>301-3 (1)</v>
          </cell>
          <cell r="C14" t="str">
            <v>Remoción de hormigón de losas</v>
          </cell>
          <cell r="D14" t="str">
            <v>m3</v>
          </cell>
          <cell r="E14">
            <v>0</v>
          </cell>
          <cell r="F14">
            <v>9.73</v>
          </cell>
          <cell r="G14">
            <v>0</v>
          </cell>
          <cell r="H14" t="str">
            <v>S</v>
          </cell>
        </row>
        <row r="15">
          <cell r="H15" t="str">
            <v>E</v>
          </cell>
        </row>
        <row r="16">
          <cell r="A16">
            <v>4</v>
          </cell>
          <cell r="B16" t="str">
            <v>308-2 (1)</v>
          </cell>
          <cell r="C16" t="str">
            <v>Compactacion de bloques de hormigón</v>
          </cell>
          <cell r="D16" t="str">
            <v>m2</v>
          </cell>
          <cell r="E16">
            <v>0</v>
          </cell>
          <cell r="F16">
            <v>0.26</v>
          </cell>
          <cell r="G16">
            <v>0</v>
          </cell>
          <cell r="H16" t="str">
            <v>N</v>
          </cell>
        </row>
        <row r="17">
          <cell r="H17" t="str">
            <v>T</v>
          </cell>
        </row>
        <row r="18">
          <cell r="A18">
            <v>5</v>
          </cell>
          <cell r="B18" t="str">
            <v xml:space="preserve">404-1 </v>
          </cell>
          <cell r="C18" t="str">
            <v xml:space="preserve">Base Granular Clase 1 </v>
          </cell>
          <cell r="D18" t="str">
            <v>m3</v>
          </cell>
          <cell r="E18">
            <v>0</v>
          </cell>
          <cell r="F18">
            <v>9.4600000000000009</v>
          </cell>
          <cell r="G18">
            <v>0</v>
          </cell>
          <cell r="H18" t="str">
            <v>A</v>
          </cell>
        </row>
        <row r="19">
          <cell r="H19" t="str">
            <v>C</v>
          </cell>
        </row>
        <row r="20">
          <cell r="A20">
            <v>6</v>
          </cell>
          <cell r="B20" t="str">
            <v>405-1(1)</v>
          </cell>
          <cell r="C20" t="str">
            <v>Asfalto MC para riego de Imprimación</v>
          </cell>
          <cell r="D20" t="str">
            <v>lt</v>
          </cell>
          <cell r="E20">
            <v>0</v>
          </cell>
          <cell r="F20">
            <v>0.47</v>
          </cell>
          <cell r="G20">
            <v>0</v>
          </cell>
          <cell r="H20" t="str">
            <v>I</v>
          </cell>
        </row>
        <row r="21">
          <cell r="H21" t="str">
            <v>O</v>
          </cell>
        </row>
        <row r="22">
          <cell r="A22">
            <v>7</v>
          </cell>
          <cell r="B22" t="str">
            <v>404-5</v>
          </cell>
          <cell r="C22" t="str">
            <v>Capa de base asfáltica mezclado en sitio para nivelación</v>
          </cell>
          <cell r="D22" t="str">
            <v>m3</v>
          </cell>
          <cell r="E22">
            <v>0</v>
          </cell>
          <cell r="F22">
            <v>90</v>
          </cell>
          <cell r="G22">
            <v>0</v>
          </cell>
          <cell r="H22" t="str">
            <v>N</v>
          </cell>
        </row>
        <row r="24">
          <cell r="A24">
            <v>8</v>
          </cell>
          <cell r="B24" t="str">
            <v>406-1a E</v>
          </cell>
          <cell r="C24" t="str">
            <v xml:space="preserve">Geogrilla de Poliester o Fibra de vidrio </v>
          </cell>
          <cell r="D24" t="str">
            <v>m2</v>
          </cell>
          <cell r="E24">
            <v>0</v>
          </cell>
          <cell r="F24">
            <v>2.15</v>
          </cell>
          <cell r="G24">
            <v>0</v>
          </cell>
        </row>
        <row r="25">
          <cell r="H25" t="str">
            <v>D</v>
          </cell>
        </row>
        <row r="26">
          <cell r="A26">
            <v>9</v>
          </cell>
          <cell r="B26" t="str">
            <v>MR-112.E</v>
          </cell>
          <cell r="C26" t="str">
            <v>Sellado de fisuras superficiales en pavimento flexible</v>
          </cell>
          <cell r="D26" t="str">
            <v>m</v>
          </cell>
          <cell r="E26">
            <v>53331.256874999999</v>
          </cell>
          <cell r="F26">
            <v>0.33</v>
          </cell>
          <cell r="G26">
            <v>17599.310000000001</v>
          </cell>
          <cell r="H26" t="str">
            <v>E</v>
          </cell>
          <cell r="I26">
            <v>903.91960805084739</v>
          </cell>
          <cell r="J26">
            <v>903.91960805084739</v>
          </cell>
          <cell r="K26">
            <v>903.91960805084739</v>
          </cell>
          <cell r="L26">
            <v>903.91960805084739</v>
          </cell>
          <cell r="M26">
            <v>903.91960805084739</v>
          </cell>
          <cell r="N26">
            <v>903.91960805084739</v>
          </cell>
          <cell r="O26">
            <v>903.91960805084739</v>
          </cell>
          <cell r="P26">
            <v>903.91960805084739</v>
          </cell>
          <cell r="Q26">
            <v>903.91960805084739</v>
          </cell>
          <cell r="R26">
            <v>903.91960805084739</v>
          </cell>
          <cell r="S26">
            <v>903.91960805084739</v>
          </cell>
          <cell r="T26">
            <v>903.91960805084739</v>
          </cell>
          <cell r="U26">
            <v>903.91960805084739</v>
          </cell>
          <cell r="V26">
            <v>903.91960805084739</v>
          </cell>
          <cell r="W26">
            <v>903.91960805084739</v>
          </cell>
          <cell r="X26">
            <v>903.91960805084739</v>
          </cell>
          <cell r="Y26">
            <v>903.91960805084739</v>
          </cell>
          <cell r="Z26">
            <v>903.91960805084739</v>
          </cell>
          <cell r="AA26">
            <v>903.91960805084739</v>
          </cell>
          <cell r="AB26">
            <v>903.91960805084739</v>
          </cell>
          <cell r="AC26">
            <v>903.91960805084739</v>
          </cell>
          <cell r="AD26">
            <v>903.91960805084739</v>
          </cell>
          <cell r="AE26">
            <v>903.91960805084739</v>
          </cell>
          <cell r="AF26">
            <v>903.91960805084739</v>
          </cell>
          <cell r="AG26">
            <v>903.91960805084739</v>
          </cell>
          <cell r="AH26">
            <v>903.91960805084739</v>
          </cell>
          <cell r="AI26">
            <v>903.91960805084739</v>
          </cell>
          <cell r="AJ26">
            <v>903.91960805084739</v>
          </cell>
          <cell r="AK26">
            <v>903.91960805084739</v>
          </cell>
          <cell r="AL26">
            <v>903.91960805084739</v>
          </cell>
          <cell r="AM26">
            <v>903.91960805084739</v>
          </cell>
          <cell r="AN26">
            <v>903.91960805084739</v>
          </cell>
          <cell r="AO26">
            <v>903.91960805084739</v>
          </cell>
          <cell r="AP26">
            <v>903.91960805084739</v>
          </cell>
          <cell r="AQ26">
            <v>903.91960805084739</v>
          </cell>
          <cell r="AR26">
            <v>903.91960805084739</v>
          </cell>
          <cell r="AS26">
            <v>903.91960805084739</v>
          </cell>
          <cell r="AT26">
            <v>903.91960805084739</v>
          </cell>
          <cell r="AU26">
            <v>903.91960805084739</v>
          </cell>
          <cell r="AV26">
            <v>903.91960805084739</v>
          </cell>
          <cell r="AW26">
            <v>903.91960805084739</v>
          </cell>
          <cell r="AX26">
            <v>903.91960805084739</v>
          </cell>
          <cell r="AY26">
            <v>903.91960805084739</v>
          </cell>
          <cell r="AZ26">
            <v>903.91960805084739</v>
          </cell>
          <cell r="BA26">
            <v>903.91960805084739</v>
          </cell>
          <cell r="BB26">
            <v>903.91960805084739</v>
          </cell>
          <cell r="BC26">
            <v>903.91960805084739</v>
          </cell>
          <cell r="BD26">
            <v>903.91960805084739</v>
          </cell>
          <cell r="BE26">
            <v>903.91960805084739</v>
          </cell>
          <cell r="BF26">
            <v>903.91960805084739</v>
          </cell>
          <cell r="BG26">
            <v>903.91960805084739</v>
          </cell>
          <cell r="BH26">
            <v>903.91960805084739</v>
          </cell>
          <cell r="BI26">
            <v>903.91960805084739</v>
          </cell>
          <cell r="BJ26">
            <v>903.91960805084739</v>
          </cell>
          <cell r="BK26">
            <v>903.91960805084739</v>
          </cell>
          <cell r="BL26">
            <v>903.91960805084739</v>
          </cell>
          <cell r="BM26">
            <v>903.91960805084739</v>
          </cell>
          <cell r="BN26">
            <v>903.91960805084739</v>
          </cell>
          <cell r="BO26">
            <v>903.91960805084739</v>
          </cell>
        </row>
        <row r="27">
          <cell r="I27">
            <v>298.29000000000002</v>
          </cell>
          <cell r="J27">
            <v>298.29000000000002</v>
          </cell>
          <cell r="K27">
            <v>298.29000000000002</v>
          </cell>
          <cell r="L27">
            <v>298.29000000000002</v>
          </cell>
          <cell r="M27">
            <v>298.29000000000002</v>
          </cell>
          <cell r="N27">
            <v>298.29000000000002</v>
          </cell>
          <cell r="O27">
            <v>298.29000000000002</v>
          </cell>
          <cell r="P27">
            <v>298.29000000000002</v>
          </cell>
          <cell r="Q27">
            <v>298.29000000000002</v>
          </cell>
          <cell r="R27">
            <v>298.29000000000002</v>
          </cell>
          <cell r="S27">
            <v>298.29000000000002</v>
          </cell>
          <cell r="T27">
            <v>298.29000000000002</v>
          </cell>
          <cell r="U27">
            <v>298.29000000000002</v>
          </cell>
          <cell r="V27">
            <v>298.29000000000002</v>
          </cell>
          <cell r="W27">
            <v>298.29000000000002</v>
          </cell>
          <cell r="X27">
            <v>298.29000000000002</v>
          </cell>
          <cell r="Y27">
            <v>298.29000000000002</v>
          </cell>
          <cell r="Z27">
            <v>298.29000000000002</v>
          </cell>
          <cell r="AA27">
            <v>298.29000000000002</v>
          </cell>
          <cell r="AB27">
            <v>298.29000000000002</v>
          </cell>
          <cell r="AC27">
            <v>298.29000000000002</v>
          </cell>
          <cell r="AD27">
            <v>298.29000000000002</v>
          </cell>
          <cell r="AE27">
            <v>298.29000000000002</v>
          </cell>
          <cell r="AF27">
            <v>298.29000000000002</v>
          </cell>
          <cell r="AG27">
            <v>298.29000000000002</v>
          </cell>
          <cell r="AH27">
            <v>298.29000000000002</v>
          </cell>
          <cell r="AI27">
            <v>298.29000000000002</v>
          </cell>
          <cell r="AJ27">
            <v>298.29000000000002</v>
          </cell>
          <cell r="AK27">
            <v>298.29000000000002</v>
          </cell>
          <cell r="AL27">
            <v>298.29000000000002</v>
          </cell>
          <cell r="AM27">
            <v>298.29000000000002</v>
          </cell>
          <cell r="AN27">
            <v>298.29000000000002</v>
          </cell>
          <cell r="AO27">
            <v>298.29000000000002</v>
          </cell>
          <cell r="AP27">
            <v>298.29000000000002</v>
          </cell>
          <cell r="AQ27">
            <v>298.29000000000002</v>
          </cell>
          <cell r="AR27">
            <v>298.29000000000002</v>
          </cell>
          <cell r="AS27">
            <v>298.29000000000002</v>
          </cell>
          <cell r="AT27">
            <v>298.29000000000002</v>
          </cell>
          <cell r="AU27">
            <v>298.29000000000002</v>
          </cell>
          <cell r="AV27">
            <v>298.29000000000002</v>
          </cell>
          <cell r="AW27">
            <v>298.29000000000002</v>
          </cell>
          <cell r="AX27">
            <v>298.29000000000002</v>
          </cell>
          <cell r="AY27">
            <v>298.29000000000002</v>
          </cell>
          <cell r="AZ27">
            <v>298.29000000000002</v>
          </cell>
          <cell r="BA27">
            <v>298.29000000000002</v>
          </cell>
          <cell r="BB27">
            <v>298.29000000000002</v>
          </cell>
          <cell r="BC27">
            <v>298.29000000000002</v>
          </cell>
          <cell r="BD27">
            <v>298.29000000000002</v>
          </cell>
          <cell r="BE27">
            <v>298.29000000000002</v>
          </cell>
          <cell r="BF27">
            <v>298.29000000000002</v>
          </cell>
          <cell r="BG27">
            <v>298.29000000000002</v>
          </cell>
          <cell r="BH27">
            <v>298.29000000000002</v>
          </cell>
          <cell r="BI27">
            <v>298.29000000000002</v>
          </cell>
          <cell r="BJ27">
            <v>298.29000000000002</v>
          </cell>
          <cell r="BK27">
            <v>298.29000000000002</v>
          </cell>
          <cell r="BL27">
            <v>298.29000000000002</v>
          </cell>
          <cell r="BM27">
            <v>298.29000000000002</v>
          </cell>
          <cell r="BN27">
            <v>298.29000000000002</v>
          </cell>
          <cell r="BO27">
            <v>298.29000000000002</v>
          </cell>
        </row>
        <row r="28">
          <cell r="A28">
            <v>10</v>
          </cell>
          <cell r="B28" t="str">
            <v>405-5</v>
          </cell>
          <cell r="C28" t="str">
            <v>Hormigón asfáltico mezclado en planta para nivelación</v>
          </cell>
          <cell r="D28" t="str">
            <v>m3</v>
          </cell>
          <cell r="E28">
            <v>515.2560000000002</v>
          </cell>
          <cell r="F28">
            <v>90</v>
          </cell>
          <cell r="G28">
            <v>46373.04</v>
          </cell>
          <cell r="I28">
            <v>8.7331525423728849</v>
          </cell>
          <cell r="J28">
            <v>8.7331525423728849</v>
          </cell>
          <cell r="K28">
            <v>8.7331525423728849</v>
          </cell>
          <cell r="L28">
            <v>8.7331525423728849</v>
          </cell>
          <cell r="M28">
            <v>8.7331525423728849</v>
          </cell>
          <cell r="N28">
            <v>8.7331525423728849</v>
          </cell>
          <cell r="O28">
            <v>8.7331525423728849</v>
          </cell>
          <cell r="P28">
            <v>8.7331525423728849</v>
          </cell>
          <cell r="Q28">
            <v>8.7331525423728849</v>
          </cell>
          <cell r="R28">
            <v>8.7331525423728849</v>
          </cell>
          <cell r="S28">
            <v>8.7331525423728849</v>
          </cell>
          <cell r="T28">
            <v>8.7331525423728849</v>
          </cell>
          <cell r="U28">
            <v>8.7331525423728849</v>
          </cell>
          <cell r="V28">
            <v>8.7331525423728849</v>
          </cell>
          <cell r="W28">
            <v>8.7331525423728849</v>
          </cell>
          <cell r="X28">
            <v>8.7331525423728849</v>
          </cell>
          <cell r="Y28">
            <v>8.7331525423728849</v>
          </cell>
          <cell r="Z28">
            <v>8.7331525423728849</v>
          </cell>
          <cell r="AA28">
            <v>8.7331525423728849</v>
          </cell>
          <cell r="AB28">
            <v>8.7331525423728849</v>
          </cell>
          <cell r="AC28">
            <v>8.7331525423728849</v>
          </cell>
          <cell r="AD28">
            <v>8.7331525423728849</v>
          </cell>
          <cell r="AE28">
            <v>8.7331525423728849</v>
          </cell>
          <cell r="AF28">
            <v>8.7331525423728849</v>
          </cell>
          <cell r="AG28">
            <v>8.7331525423728849</v>
          </cell>
          <cell r="AH28">
            <v>8.7331525423728849</v>
          </cell>
          <cell r="AI28">
            <v>8.7331525423728849</v>
          </cell>
          <cell r="AJ28">
            <v>8.7331525423728849</v>
          </cell>
          <cell r="AK28">
            <v>8.7331525423728849</v>
          </cell>
          <cell r="AL28">
            <v>8.7331525423728849</v>
          </cell>
          <cell r="AM28">
            <v>8.7331525423728849</v>
          </cell>
          <cell r="AN28">
            <v>8.7331525423728849</v>
          </cell>
          <cell r="AO28">
            <v>8.7331525423728849</v>
          </cell>
          <cell r="AP28">
            <v>8.7331525423728849</v>
          </cell>
          <cell r="AQ28">
            <v>8.7331525423728849</v>
          </cell>
          <cell r="AR28">
            <v>8.7331525423728849</v>
          </cell>
          <cell r="AS28">
            <v>8.7331525423728849</v>
          </cell>
          <cell r="AT28">
            <v>8.7331525423728849</v>
          </cell>
          <cell r="AU28">
            <v>8.7331525423728849</v>
          </cell>
          <cell r="AV28">
            <v>8.7331525423728849</v>
          </cell>
          <cell r="AW28">
            <v>8.7331525423728849</v>
          </cell>
          <cell r="AX28">
            <v>8.7331525423728849</v>
          </cell>
          <cell r="AY28">
            <v>8.7331525423728849</v>
          </cell>
          <cell r="AZ28">
            <v>8.7331525423728849</v>
          </cell>
          <cell r="BA28">
            <v>8.7331525423728849</v>
          </cell>
          <cell r="BB28">
            <v>8.7331525423728849</v>
          </cell>
          <cell r="BC28">
            <v>8.7331525423728849</v>
          </cell>
          <cell r="BD28">
            <v>8.7331525423728849</v>
          </cell>
          <cell r="BE28">
            <v>8.7331525423728849</v>
          </cell>
          <cell r="BF28">
            <v>8.7331525423728849</v>
          </cell>
          <cell r="BG28">
            <v>8.7331525423728849</v>
          </cell>
          <cell r="BH28">
            <v>8.7331525423728849</v>
          </cell>
          <cell r="BI28">
            <v>8.7331525423728849</v>
          </cell>
          <cell r="BJ28">
            <v>8.7331525423728849</v>
          </cell>
          <cell r="BK28">
            <v>8.7331525423728849</v>
          </cell>
          <cell r="BL28">
            <v>8.7331525423728849</v>
          </cell>
          <cell r="BM28">
            <v>8.7331525423728849</v>
          </cell>
          <cell r="BN28">
            <v>8.7331525423728849</v>
          </cell>
          <cell r="BO28">
            <v>8.7331525423728849</v>
          </cell>
        </row>
        <row r="29">
          <cell r="H29" t="str">
            <v>O</v>
          </cell>
          <cell r="I29">
            <v>785.98</v>
          </cell>
          <cell r="J29">
            <v>785.98</v>
          </cell>
          <cell r="K29">
            <v>785.98</v>
          </cell>
          <cell r="L29">
            <v>785.98</v>
          </cell>
          <cell r="M29">
            <v>785.98</v>
          </cell>
          <cell r="N29">
            <v>785.98</v>
          </cell>
          <cell r="O29">
            <v>785.98</v>
          </cell>
          <cell r="P29">
            <v>785.98</v>
          </cell>
          <cell r="Q29">
            <v>785.98</v>
          </cell>
          <cell r="R29">
            <v>785.98</v>
          </cell>
          <cell r="S29">
            <v>785.98</v>
          </cell>
          <cell r="T29">
            <v>785.98</v>
          </cell>
          <cell r="U29">
            <v>785.98</v>
          </cell>
          <cell r="V29">
            <v>785.98</v>
          </cell>
          <cell r="W29">
            <v>785.98</v>
          </cell>
          <cell r="X29">
            <v>785.98</v>
          </cell>
          <cell r="Y29">
            <v>785.98</v>
          </cell>
          <cell r="Z29">
            <v>785.98</v>
          </cell>
          <cell r="AA29">
            <v>785.98</v>
          </cell>
          <cell r="AB29">
            <v>785.98</v>
          </cell>
          <cell r="AC29">
            <v>785.98</v>
          </cell>
          <cell r="AD29">
            <v>785.98</v>
          </cell>
          <cell r="AE29">
            <v>785.98</v>
          </cell>
          <cell r="AF29">
            <v>785.98</v>
          </cell>
          <cell r="AG29">
            <v>785.98</v>
          </cell>
          <cell r="AH29">
            <v>785.98</v>
          </cell>
          <cell r="AI29">
            <v>785.98</v>
          </cell>
          <cell r="AJ29">
            <v>785.98</v>
          </cell>
          <cell r="AK29">
            <v>785.98</v>
          </cell>
          <cell r="AL29">
            <v>785.98</v>
          </cell>
          <cell r="AM29">
            <v>785.98</v>
          </cell>
          <cell r="AN29">
            <v>785.98</v>
          </cell>
          <cell r="AO29">
            <v>785.98</v>
          </cell>
          <cell r="AP29">
            <v>785.98</v>
          </cell>
          <cell r="AQ29">
            <v>785.98</v>
          </cell>
          <cell r="AR29">
            <v>785.98</v>
          </cell>
          <cell r="AS29">
            <v>785.98</v>
          </cell>
          <cell r="AT29">
            <v>785.98</v>
          </cell>
          <cell r="AU29">
            <v>785.98</v>
          </cell>
          <cell r="AV29">
            <v>785.98</v>
          </cell>
          <cell r="AW29">
            <v>785.98</v>
          </cell>
          <cell r="AX29">
            <v>785.98</v>
          </cell>
          <cell r="AY29">
            <v>785.98</v>
          </cell>
          <cell r="AZ29">
            <v>785.98</v>
          </cell>
          <cell r="BA29">
            <v>785.98</v>
          </cell>
          <cell r="BB29">
            <v>785.98</v>
          </cell>
          <cell r="BC29">
            <v>785.98</v>
          </cell>
          <cell r="BD29">
            <v>785.98</v>
          </cell>
          <cell r="BE29">
            <v>785.98</v>
          </cell>
          <cell r="BF29">
            <v>785.98</v>
          </cell>
          <cell r="BG29">
            <v>785.98</v>
          </cell>
          <cell r="BH29">
            <v>785.98</v>
          </cell>
          <cell r="BI29">
            <v>785.98</v>
          </cell>
          <cell r="BJ29">
            <v>785.98</v>
          </cell>
          <cell r="BK29">
            <v>785.98</v>
          </cell>
          <cell r="BL29">
            <v>785.98</v>
          </cell>
          <cell r="BM29">
            <v>785.98</v>
          </cell>
          <cell r="BN29">
            <v>785.98</v>
          </cell>
          <cell r="BO29">
            <v>785.98</v>
          </cell>
        </row>
        <row r="30">
          <cell r="A30">
            <v>11</v>
          </cell>
          <cell r="B30" t="str">
            <v>MR-113.E</v>
          </cell>
          <cell r="C30" t="str">
            <v xml:space="preserve">Bacheo asfáltico </v>
          </cell>
          <cell r="D30" t="str">
            <v>m3</v>
          </cell>
          <cell r="E30">
            <v>917.45211000000018</v>
          </cell>
          <cell r="F30">
            <v>90</v>
          </cell>
          <cell r="G30">
            <v>82570.69</v>
          </cell>
          <cell r="H30" t="str">
            <v>F</v>
          </cell>
          <cell r="I30">
            <v>15.550035762711868</v>
          </cell>
          <cell r="J30">
            <v>15.550035762711868</v>
          </cell>
          <cell r="K30">
            <v>15.550035762711868</v>
          </cell>
          <cell r="L30">
            <v>15.550035762711868</v>
          </cell>
          <cell r="M30">
            <v>15.550035762711868</v>
          </cell>
          <cell r="N30">
            <v>15.550035762711868</v>
          </cell>
          <cell r="O30">
            <v>15.550035762711868</v>
          </cell>
          <cell r="P30">
            <v>15.550035762711868</v>
          </cell>
          <cell r="Q30">
            <v>15.550035762711868</v>
          </cell>
          <cell r="R30">
            <v>15.550035762711868</v>
          </cell>
          <cell r="S30">
            <v>15.550035762711868</v>
          </cell>
          <cell r="T30">
            <v>15.550035762711868</v>
          </cell>
          <cell r="U30">
            <v>15.550035762711868</v>
          </cell>
          <cell r="V30">
            <v>15.550035762711868</v>
          </cell>
          <cell r="W30">
            <v>15.550035762711868</v>
          </cell>
          <cell r="X30">
            <v>15.550035762711868</v>
          </cell>
          <cell r="Y30">
            <v>15.550035762711868</v>
          </cell>
          <cell r="Z30">
            <v>15.550035762711868</v>
          </cell>
          <cell r="AA30">
            <v>15.550035762711868</v>
          </cell>
          <cell r="AB30">
            <v>15.550035762711868</v>
          </cell>
          <cell r="AC30">
            <v>15.550035762711868</v>
          </cell>
          <cell r="AD30">
            <v>15.550035762711868</v>
          </cell>
          <cell r="AE30">
            <v>15.550035762711868</v>
          </cell>
          <cell r="AF30">
            <v>15.550035762711868</v>
          </cell>
          <cell r="AG30">
            <v>15.550035762711868</v>
          </cell>
          <cell r="AH30">
            <v>15.550035762711868</v>
          </cell>
          <cell r="AI30">
            <v>15.550035762711868</v>
          </cell>
          <cell r="AJ30">
            <v>15.550035762711868</v>
          </cell>
          <cell r="AK30">
            <v>15.550035762711868</v>
          </cell>
          <cell r="AL30">
            <v>15.550035762711868</v>
          </cell>
          <cell r="AM30">
            <v>15.550035762711868</v>
          </cell>
          <cell r="AN30">
            <v>15.550035762711868</v>
          </cell>
          <cell r="AO30">
            <v>15.550035762711868</v>
          </cell>
          <cell r="AP30">
            <v>15.550035762711868</v>
          </cell>
          <cell r="AQ30">
            <v>15.550035762711868</v>
          </cell>
          <cell r="AR30">
            <v>15.550035762711868</v>
          </cell>
          <cell r="AS30">
            <v>15.550035762711868</v>
          </cell>
          <cell r="AT30">
            <v>15.550035762711868</v>
          </cell>
          <cell r="AU30">
            <v>15.550035762711868</v>
          </cell>
          <cell r="AV30">
            <v>15.550035762711868</v>
          </cell>
          <cell r="AW30">
            <v>15.550035762711868</v>
          </cell>
          <cell r="AX30">
            <v>15.550035762711868</v>
          </cell>
          <cell r="AY30">
            <v>15.550035762711868</v>
          </cell>
          <cell r="AZ30">
            <v>15.550035762711868</v>
          </cell>
          <cell r="BA30">
            <v>15.550035762711868</v>
          </cell>
          <cell r="BB30">
            <v>15.550035762711868</v>
          </cell>
          <cell r="BC30">
            <v>15.550035762711868</v>
          </cell>
          <cell r="BD30">
            <v>15.550035762711868</v>
          </cell>
          <cell r="BE30">
            <v>15.550035762711868</v>
          </cell>
          <cell r="BF30">
            <v>15.550035762711868</v>
          </cell>
          <cell r="BG30">
            <v>15.550035762711868</v>
          </cell>
          <cell r="BH30">
            <v>15.550035762711868</v>
          </cell>
          <cell r="BI30">
            <v>15.550035762711868</v>
          </cell>
          <cell r="BJ30">
            <v>15.550035762711868</v>
          </cell>
          <cell r="BK30">
            <v>15.550035762711868</v>
          </cell>
          <cell r="BL30">
            <v>15.550035762711868</v>
          </cell>
          <cell r="BM30">
            <v>15.550035762711868</v>
          </cell>
          <cell r="BN30">
            <v>15.550035762711868</v>
          </cell>
          <cell r="BO30">
            <v>15.550035762711868</v>
          </cell>
        </row>
        <row r="31">
          <cell r="H31" t="str">
            <v>E</v>
          </cell>
          <cell r="I31">
            <v>1399.5</v>
          </cell>
          <cell r="J31">
            <v>1399.5</v>
          </cell>
          <cell r="K31">
            <v>1399.5</v>
          </cell>
          <cell r="L31">
            <v>1399.5</v>
          </cell>
          <cell r="M31">
            <v>1399.5</v>
          </cell>
          <cell r="N31">
            <v>1399.5</v>
          </cell>
          <cell r="O31">
            <v>1399.5</v>
          </cell>
          <cell r="P31">
            <v>1399.5</v>
          </cell>
          <cell r="Q31">
            <v>1399.5</v>
          </cell>
          <cell r="R31">
            <v>1399.5</v>
          </cell>
          <cell r="S31">
            <v>1399.5</v>
          </cell>
          <cell r="T31">
            <v>1399.5</v>
          </cell>
          <cell r="U31">
            <v>1399.5</v>
          </cell>
          <cell r="V31">
            <v>1399.5</v>
          </cell>
          <cell r="W31">
            <v>1399.5</v>
          </cell>
          <cell r="X31">
            <v>1399.5</v>
          </cell>
          <cell r="Y31">
            <v>1399.5</v>
          </cell>
          <cell r="Z31">
            <v>1399.5</v>
          </cell>
          <cell r="AA31">
            <v>1399.5</v>
          </cell>
          <cell r="AB31">
            <v>1399.5</v>
          </cell>
          <cell r="AC31">
            <v>1399.5</v>
          </cell>
          <cell r="AD31">
            <v>1399.5</v>
          </cell>
          <cell r="AE31">
            <v>1399.5</v>
          </cell>
          <cell r="AF31">
            <v>1399.5</v>
          </cell>
          <cell r="AG31">
            <v>1399.5</v>
          </cell>
          <cell r="AH31">
            <v>1399.5</v>
          </cell>
          <cell r="AI31">
            <v>1399.5</v>
          </cell>
          <cell r="AJ31">
            <v>1399.5</v>
          </cell>
          <cell r="AK31">
            <v>1399.5</v>
          </cell>
          <cell r="AL31">
            <v>1399.5</v>
          </cell>
          <cell r="AM31">
            <v>1399.5</v>
          </cell>
          <cell r="AN31">
            <v>1399.5</v>
          </cell>
          <cell r="AO31">
            <v>1399.5</v>
          </cell>
          <cell r="AP31">
            <v>1399.5</v>
          </cell>
          <cell r="AQ31">
            <v>1399.5</v>
          </cell>
          <cell r="AR31">
            <v>1399.5</v>
          </cell>
          <cell r="AS31">
            <v>1399.5</v>
          </cell>
          <cell r="AT31">
            <v>1399.5</v>
          </cell>
          <cell r="AU31">
            <v>1399.5</v>
          </cell>
          <cell r="AV31">
            <v>1399.5</v>
          </cell>
          <cell r="AW31">
            <v>1399.5</v>
          </cell>
          <cell r="AX31">
            <v>1399.5</v>
          </cell>
          <cell r="AY31">
            <v>1399.5</v>
          </cell>
          <cell r="AZ31">
            <v>1399.5</v>
          </cell>
          <cell r="BA31">
            <v>1399.5</v>
          </cell>
          <cell r="BB31">
            <v>1399.5</v>
          </cell>
          <cell r="BC31">
            <v>1399.5</v>
          </cell>
          <cell r="BD31">
            <v>1399.5</v>
          </cell>
          <cell r="BE31">
            <v>1399.5</v>
          </cell>
          <cell r="BF31">
            <v>1399.5</v>
          </cell>
          <cell r="BG31">
            <v>1399.5</v>
          </cell>
          <cell r="BH31">
            <v>1399.5</v>
          </cell>
          <cell r="BI31">
            <v>1399.5</v>
          </cell>
          <cell r="BJ31">
            <v>1399.5</v>
          </cell>
          <cell r="BK31">
            <v>1399.5</v>
          </cell>
          <cell r="BL31">
            <v>1399.5</v>
          </cell>
          <cell r="BM31">
            <v>1399.5</v>
          </cell>
          <cell r="BN31">
            <v>1399.5</v>
          </cell>
          <cell r="BO31">
            <v>1399.5</v>
          </cell>
        </row>
        <row r="32">
          <cell r="A32">
            <v>12</v>
          </cell>
          <cell r="B32" t="str">
            <v>405-2 (1)</v>
          </cell>
          <cell r="C32" t="str">
            <v>Asfalto diluido , para riego de adherencia</v>
          </cell>
          <cell r="D32" t="str">
            <v>lt</v>
          </cell>
          <cell r="E32">
            <v>79427.305485000004</v>
          </cell>
          <cell r="F32">
            <v>0.45</v>
          </cell>
          <cell r="G32">
            <v>35742.29</v>
          </cell>
          <cell r="H32" t="str">
            <v>R</v>
          </cell>
          <cell r="I32">
            <v>1346.2255166949153</v>
          </cell>
          <cell r="J32">
            <v>1346.2255166949153</v>
          </cell>
          <cell r="K32">
            <v>1346.2255166949153</v>
          </cell>
          <cell r="L32">
            <v>1346.2255166949153</v>
          </cell>
          <cell r="M32">
            <v>1346.2255166949153</v>
          </cell>
          <cell r="N32">
            <v>1346.2255166949153</v>
          </cell>
          <cell r="O32">
            <v>1346.2255166949153</v>
          </cell>
          <cell r="P32">
            <v>1346.2255166949153</v>
          </cell>
          <cell r="Q32">
            <v>1346.2255166949153</v>
          </cell>
          <cell r="R32">
            <v>1346.2255166949153</v>
          </cell>
          <cell r="S32">
            <v>1346.2255166949153</v>
          </cell>
          <cell r="T32">
            <v>1346.2255166949153</v>
          </cell>
          <cell r="U32">
            <v>1346.2255166949153</v>
          </cell>
          <cell r="V32">
            <v>1346.2255166949153</v>
          </cell>
          <cell r="W32">
            <v>1346.2255166949153</v>
          </cell>
          <cell r="X32">
            <v>1346.2255166949153</v>
          </cell>
          <cell r="Y32">
            <v>1346.2255166949153</v>
          </cell>
          <cell r="Z32">
            <v>1346.2255166949153</v>
          </cell>
          <cell r="AA32">
            <v>1346.2255166949153</v>
          </cell>
          <cell r="AB32">
            <v>1346.2255166949153</v>
          </cell>
          <cell r="AC32">
            <v>1346.2255166949153</v>
          </cell>
          <cell r="AD32">
            <v>1346.2255166949153</v>
          </cell>
          <cell r="AE32">
            <v>1346.2255166949153</v>
          </cell>
          <cell r="AF32">
            <v>1346.2255166949153</v>
          </cell>
          <cell r="AG32">
            <v>1346.2255166949153</v>
          </cell>
          <cell r="AH32">
            <v>1346.2255166949153</v>
          </cell>
          <cell r="AI32">
            <v>1346.2255166949153</v>
          </cell>
          <cell r="AJ32">
            <v>1346.2255166949153</v>
          </cell>
          <cell r="AK32">
            <v>1346.2255166949153</v>
          </cell>
          <cell r="AL32">
            <v>1346.2255166949153</v>
          </cell>
          <cell r="AM32">
            <v>1346.2255166949153</v>
          </cell>
          <cell r="AN32">
            <v>1346.2255166949153</v>
          </cell>
          <cell r="AO32">
            <v>1346.2255166949153</v>
          </cell>
          <cell r="AP32">
            <v>1346.2255166949153</v>
          </cell>
          <cell r="AQ32">
            <v>1346.2255166949153</v>
          </cell>
          <cell r="AR32">
            <v>1346.2255166949153</v>
          </cell>
          <cell r="AS32">
            <v>1346.2255166949153</v>
          </cell>
          <cell r="AT32">
            <v>1346.2255166949153</v>
          </cell>
          <cell r="AU32">
            <v>1346.2255166949153</v>
          </cell>
          <cell r="AV32">
            <v>1346.2255166949153</v>
          </cell>
          <cell r="AW32">
            <v>1346.2255166949153</v>
          </cell>
          <cell r="AX32">
            <v>1346.2255166949153</v>
          </cell>
          <cell r="AY32">
            <v>1346.2255166949153</v>
          </cell>
          <cell r="AZ32">
            <v>1346.2255166949153</v>
          </cell>
          <cell r="BA32">
            <v>1346.2255166949153</v>
          </cell>
          <cell r="BB32">
            <v>1346.2255166949153</v>
          </cell>
          <cell r="BC32">
            <v>1346.2255166949153</v>
          </cell>
          <cell r="BD32">
            <v>1346.2255166949153</v>
          </cell>
          <cell r="BE32">
            <v>1346.2255166949153</v>
          </cell>
          <cell r="BF32">
            <v>1346.2255166949153</v>
          </cell>
          <cell r="BG32">
            <v>1346.2255166949153</v>
          </cell>
          <cell r="BH32">
            <v>1346.2255166949153</v>
          </cell>
          <cell r="BI32">
            <v>1346.2255166949153</v>
          </cell>
          <cell r="BJ32">
            <v>1346.2255166949153</v>
          </cell>
          <cell r="BK32">
            <v>1346.2255166949153</v>
          </cell>
          <cell r="BL32">
            <v>1346.2255166949153</v>
          </cell>
          <cell r="BM32">
            <v>1346.2255166949153</v>
          </cell>
          <cell r="BN32">
            <v>1346.2255166949153</v>
          </cell>
          <cell r="BO32">
            <v>1346.2255166949153</v>
          </cell>
        </row>
        <row r="33">
          <cell r="H33" t="str">
            <v>T</v>
          </cell>
          <cell r="I33">
            <v>605.79999999999995</v>
          </cell>
          <cell r="J33">
            <v>605.79999999999995</v>
          </cell>
          <cell r="K33">
            <v>605.79999999999995</v>
          </cell>
          <cell r="L33">
            <v>605.79999999999995</v>
          </cell>
          <cell r="M33">
            <v>605.79999999999995</v>
          </cell>
          <cell r="N33">
            <v>605.79999999999995</v>
          </cell>
          <cell r="O33">
            <v>605.79999999999995</v>
          </cell>
          <cell r="P33">
            <v>605.79999999999995</v>
          </cell>
          <cell r="Q33">
            <v>605.79999999999995</v>
          </cell>
          <cell r="R33">
            <v>605.79999999999995</v>
          </cell>
          <cell r="S33">
            <v>605.79999999999995</v>
          </cell>
          <cell r="T33">
            <v>605.79999999999995</v>
          </cell>
          <cell r="U33">
            <v>605.79999999999995</v>
          </cell>
          <cell r="V33">
            <v>605.79999999999995</v>
          </cell>
          <cell r="W33">
            <v>605.79999999999995</v>
          </cell>
          <cell r="X33">
            <v>605.79999999999995</v>
          </cell>
          <cell r="Y33">
            <v>605.79999999999995</v>
          </cell>
          <cell r="Z33">
            <v>605.79999999999995</v>
          </cell>
          <cell r="AA33">
            <v>605.79999999999995</v>
          </cell>
          <cell r="AB33">
            <v>605.79999999999995</v>
          </cell>
          <cell r="AC33">
            <v>605.79999999999995</v>
          </cell>
          <cell r="AD33">
            <v>605.79999999999995</v>
          </cell>
          <cell r="AE33">
            <v>605.79999999999995</v>
          </cell>
          <cell r="AF33">
            <v>605.79999999999995</v>
          </cell>
          <cell r="AG33">
            <v>605.79999999999995</v>
          </cell>
          <cell r="AH33">
            <v>605.79999999999995</v>
          </cell>
          <cell r="AI33">
            <v>605.79999999999995</v>
          </cell>
          <cell r="AJ33">
            <v>605.79999999999995</v>
          </cell>
          <cell r="AK33">
            <v>605.79999999999995</v>
          </cell>
          <cell r="AL33">
            <v>605.79999999999995</v>
          </cell>
          <cell r="AM33">
            <v>605.79999999999995</v>
          </cell>
          <cell r="AN33">
            <v>605.79999999999995</v>
          </cell>
          <cell r="AO33">
            <v>605.79999999999995</v>
          </cell>
          <cell r="AP33">
            <v>605.79999999999995</v>
          </cell>
          <cell r="AQ33">
            <v>605.79999999999995</v>
          </cell>
          <cell r="AR33">
            <v>605.79999999999995</v>
          </cell>
          <cell r="AS33">
            <v>605.79999999999995</v>
          </cell>
          <cell r="AT33">
            <v>605.79999999999995</v>
          </cell>
          <cell r="AU33">
            <v>605.79999999999995</v>
          </cell>
          <cell r="AV33">
            <v>605.79999999999995</v>
          </cell>
          <cell r="AW33">
            <v>605.79999999999995</v>
          </cell>
          <cell r="AX33">
            <v>605.79999999999995</v>
          </cell>
          <cell r="AY33">
            <v>605.79999999999995</v>
          </cell>
          <cell r="AZ33">
            <v>605.79999999999995</v>
          </cell>
          <cell r="BA33">
            <v>605.79999999999995</v>
          </cell>
          <cell r="BB33">
            <v>605.79999999999995</v>
          </cell>
          <cell r="BC33">
            <v>605.79999999999995</v>
          </cell>
          <cell r="BD33">
            <v>605.79999999999995</v>
          </cell>
          <cell r="BE33">
            <v>605.79999999999995</v>
          </cell>
          <cell r="BF33">
            <v>605.79999999999995</v>
          </cell>
          <cell r="BG33">
            <v>605.79999999999995</v>
          </cell>
          <cell r="BH33">
            <v>605.79999999999995</v>
          </cell>
          <cell r="BI33">
            <v>605.79999999999995</v>
          </cell>
          <cell r="BJ33">
            <v>605.79999999999995</v>
          </cell>
          <cell r="BK33">
            <v>605.79999999999995</v>
          </cell>
          <cell r="BL33">
            <v>605.79999999999995</v>
          </cell>
          <cell r="BM33">
            <v>605.79999999999995</v>
          </cell>
          <cell r="BN33">
            <v>605.79999999999995</v>
          </cell>
          <cell r="BO33">
            <v>605.79999999999995</v>
          </cell>
        </row>
        <row r="34">
          <cell r="A34">
            <v>13</v>
          </cell>
          <cell r="B34" t="str">
            <v>405-5(1)</v>
          </cell>
          <cell r="C34" t="str">
            <v>Capa de rodadura de hormigon asfaltico e=5cm. Mezclada en planta y en caliente</v>
          </cell>
          <cell r="D34" t="str">
            <v>m2</v>
          </cell>
          <cell r="E34">
            <v>47943</v>
          </cell>
          <cell r="F34">
            <v>5.83</v>
          </cell>
          <cell r="G34">
            <v>279507.69</v>
          </cell>
          <cell r="H34" t="str">
            <v>A</v>
          </cell>
          <cell r="I34">
            <v>812.59322033898309</v>
          </cell>
          <cell r="J34">
            <v>812.59322033898309</v>
          </cell>
          <cell r="K34">
            <v>812.59322033898309</v>
          </cell>
          <cell r="L34">
            <v>812.59322033898309</v>
          </cell>
          <cell r="M34">
            <v>812.59322033898309</v>
          </cell>
          <cell r="N34">
            <v>812.59322033898309</v>
          </cell>
          <cell r="O34">
            <v>812.59322033898309</v>
          </cell>
          <cell r="P34">
            <v>812.59322033898309</v>
          </cell>
          <cell r="Q34">
            <v>812.59322033898309</v>
          </cell>
          <cell r="R34">
            <v>812.59322033898309</v>
          </cell>
          <cell r="S34">
            <v>812.59322033898309</v>
          </cell>
          <cell r="T34">
            <v>812.59322033898309</v>
          </cell>
          <cell r="U34">
            <v>812.59322033898309</v>
          </cell>
          <cell r="V34">
            <v>812.59322033898309</v>
          </cell>
          <cell r="W34">
            <v>812.59322033898309</v>
          </cell>
          <cell r="X34">
            <v>812.59322033898309</v>
          </cell>
          <cell r="Y34">
            <v>812.59322033898309</v>
          </cell>
          <cell r="Z34">
            <v>812.59322033898309</v>
          </cell>
          <cell r="AA34">
            <v>812.59322033898309</v>
          </cell>
          <cell r="AB34">
            <v>812.59322033898309</v>
          </cell>
          <cell r="AC34">
            <v>812.59322033898309</v>
          </cell>
          <cell r="AD34">
            <v>812.59322033898309</v>
          </cell>
          <cell r="AE34">
            <v>812.59322033898309</v>
          </cell>
          <cell r="AF34">
            <v>812.59322033898309</v>
          </cell>
          <cell r="AG34">
            <v>812.59322033898309</v>
          </cell>
          <cell r="AH34">
            <v>812.59322033898309</v>
          </cell>
          <cell r="AI34">
            <v>812.59322033898309</v>
          </cell>
          <cell r="AJ34">
            <v>812.59322033898309</v>
          </cell>
          <cell r="AK34">
            <v>812.59322033898309</v>
          </cell>
          <cell r="AL34">
            <v>812.59322033898309</v>
          </cell>
          <cell r="AM34">
            <v>812.59322033898309</v>
          </cell>
          <cell r="AN34">
            <v>812.59322033898309</v>
          </cell>
          <cell r="AO34">
            <v>812.59322033898309</v>
          </cell>
          <cell r="AP34">
            <v>812.59322033898309</v>
          </cell>
          <cell r="AQ34">
            <v>812.59322033898309</v>
          </cell>
          <cell r="AR34">
            <v>812.59322033898309</v>
          </cell>
          <cell r="AS34">
            <v>812.59322033898309</v>
          </cell>
          <cell r="AT34">
            <v>812.59322033898309</v>
          </cell>
          <cell r="AU34">
            <v>812.59322033898309</v>
          </cell>
          <cell r="AV34">
            <v>812.59322033898309</v>
          </cell>
          <cell r="AW34">
            <v>812.59322033898309</v>
          </cell>
          <cell r="AX34">
            <v>812.59322033898309</v>
          </cell>
          <cell r="AY34">
            <v>812.59322033898309</v>
          </cell>
          <cell r="AZ34">
            <v>812.59322033898309</v>
          </cell>
          <cell r="BA34">
            <v>812.59322033898309</v>
          </cell>
          <cell r="BB34">
            <v>812.59322033898309</v>
          </cell>
          <cell r="BC34">
            <v>812.59322033898309</v>
          </cell>
          <cell r="BD34">
            <v>812.59322033898309</v>
          </cell>
          <cell r="BE34">
            <v>812.59322033898309</v>
          </cell>
          <cell r="BF34">
            <v>812.59322033898309</v>
          </cell>
          <cell r="BG34">
            <v>812.59322033898309</v>
          </cell>
          <cell r="BH34">
            <v>812.59322033898309</v>
          </cell>
          <cell r="BI34">
            <v>812.59322033898309</v>
          </cell>
          <cell r="BJ34">
            <v>812.59322033898309</v>
          </cell>
          <cell r="BK34">
            <v>812.59322033898309</v>
          </cell>
          <cell r="BL34">
            <v>812.59322033898309</v>
          </cell>
          <cell r="BM34">
            <v>812.59322033898309</v>
          </cell>
          <cell r="BN34">
            <v>812.59322033898309</v>
          </cell>
          <cell r="BO34">
            <v>812.59322033898309</v>
          </cell>
        </row>
        <row r="35">
          <cell r="I35">
            <v>4737.42</v>
          </cell>
          <cell r="J35">
            <v>4737.42</v>
          </cell>
          <cell r="K35">
            <v>4737.42</v>
          </cell>
          <cell r="L35">
            <v>4737.42</v>
          </cell>
          <cell r="M35">
            <v>4737.42</v>
          </cell>
          <cell r="N35">
            <v>4737.42</v>
          </cell>
          <cell r="O35">
            <v>4737.42</v>
          </cell>
          <cell r="P35">
            <v>4737.42</v>
          </cell>
          <cell r="Q35">
            <v>4737.42</v>
          </cell>
          <cell r="R35">
            <v>4737.42</v>
          </cell>
          <cell r="S35">
            <v>4737.42</v>
          </cell>
          <cell r="T35">
            <v>4737.42</v>
          </cell>
          <cell r="U35">
            <v>4737.42</v>
          </cell>
          <cell r="V35">
            <v>4737.42</v>
          </cell>
          <cell r="W35">
            <v>4737.42</v>
          </cell>
          <cell r="X35">
            <v>4737.42</v>
          </cell>
          <cell r="Y35">
            <v>4737.42</v>
          </cell>
          <cell r="Z35">
            <v>4737.42</v>
          </cell>
          <cell r="AA35">
            <v>4737.42</v>
          </cell>
          <cell r="AB35">
            <v>4737.42</v>
          </cell>
          <cell r="AC35">
            <v>4737.42</v>
          </cell>
          <cell r="AD35">
            <v>4737.42</v>
          </cell>
          <cell r="AE35">
            <v>4737.42</v>
          </cell>
          <cell r="AF35">
            <v>4737.42</v>
          </cell>
          <cell r="AG35">
            <v>4737.42</v>
          </cell>
          <cell r="AH35">
            <v>4737.42</v>
          </cell>
          <cell r="AI35">
            <v>4737.42</v>
          </cell>
          <cell r="AJ35">
            <v>4737.42</v>
          </cell>
          <cell r="AK35">
            <v>4737.42</v>
          </cell>
          <cell r="AL35">
            <v>4737.42</v>
          </cell>
          <cell r="AM35">
            <v>4737.42</v>
          </cell>
          <cell r="AN35">
            <v>4737.42</v>
          </cell>
          <cell r="AO35">
            <v>4737.42</v>
          </cell>
          <cell r="AP35">
            <v>4737.42</v>
          </cell>
          <cell r="AQ35">
            <v>4737.42</v>
          </cell>
          <cell r="AR35">
            <v>4737.42</v>
          </cell>
          <cell r="AS35">
            <v>4737.42</v>
          </cell>
          <cell r="AT35">
            <v>4737.42</v>
          </cell>
          <cell r="AU35">
            <v>4737.42</v>
          </cell>
          <cell r="AV35">
            <v>4737.42</v>
          </cell>
          <cell r="AW35">
            <v>4737.42</v>
          </cell>
          <cell r="AX35">
            <v>4737.42</v>
          </cell>
          <cell r="AY35">
            <v>4737.42</v>
          </cell>
          <cell r="AZ35">
            <v>4737.42</v>
          </cell>
          <cell r="BA35">
            <v>4737.42</v>
          </cell>
          <cell r="BB35">
            <v>4737.42</v>
          </cell>
          <cell r="BC35">
            <v>4737.42</v>
          </cell>
          <cell r="BD35">
            <v>4737.42</v>
          </cell>
          <cell r="BE35">
            <v>4737.42</v>
          </cell>
          <cell r="BF35">
            <v>4737.42</v>
          </cell>
          <cell r="BG35">
            <v>4737.42</v>
          </cell>
          <cell r="BH35">
            <v>4737.42</v>
          </cell>
          <cell r="BI35">
            <v>4737.42</v>
          </cell>
          <cell r="BJ35">
            <v>4737.42</v>
          </cell>
          <cell r="BK35">
            <v>4737.42</v>
          </cell>
          <cell r="BL35">
            <v>4737.42</v>
          </cell>
          <cell r="BM35">
            <v>4737.42</v>
          </cell>
          <cell r="BN35">
            <v>4737.42</v>
          </cell>
          <cell r="BO35">
            <v>4737.42</v>
          </cell>
        </row>
        <row r="36">
          <cell r="A36">
            <v>14</v>
          </cell>
          <cell r="B36" t="str">
            <v>405-8 (1)</v>
          </cell>
          <cell r="C36" t="str">
            <v>Pavimento de hormigón de cemento Portland, 4.5Mpa. (Planta)  (Manual) Incl. Curador superficial y acabado</v>
          </cell>
          <cell r="D36" t="str">
            <v>m3</v>
          </cell>
          <cell r="E36">
            <v>0</v>
          </cell>
          <cell r="F36">
            <v>134.79</v>
          </cell>
          <cell r="G36">
            <v>0</v>
          </cell>
        </row>
        <row r="37">
          <cell r="H37" t="str">
            <v>D</v>
          </cell>
        </row>
        <row r="38">
          <cell r="A38">
            <v>15</v>
          </cell>
          <cell r="B38" t="str">
            <v>504-1</v>
          </cell>
          <cell r="C38" t="str">
            <v>Acero de refuerzo en barras (pasadores acero liso D = 32 mm; corrugado, fy = 4200 kg/cm2)</v>
          </cell>
          <cell r="D38" t="str">
            <v>Kg</v>
          </cell>
          <cell r="E38">
            <v>0</v>
          </cell>
          <cell r="F38">
            <v>1.62</v>
          </cell>
          <cell r="G38">
            <v>0</v>
          </cell>
          <cell r="H38" t="str">
            <v>E</v>
          </cell>
        </row>
        <row r="39">
          <cell r="H39" t="str">
            <v>F</v>
          </cell>
        </row>
        <row r="40">
          <cell r="A40">
            <v>16</v>
          </cell>
          <cell r="B40" t="str">
            <v>405-7.1 Eb</v>
          </cell>
          <cell r="C40" t="str">
            <v>Micro Pavimento Asfaltico Tipo III (Micro-Surface) MTOP</v>
          </cell>
          <cell r="D40" t="str">
            <v>m2</v>
          </cell>
          <cell r="E40">
            <v>850210.73</v>
          </cell>
          <cell r="F40">
            <v>1.78</v>
          </cell>
          <cell r="G40">
            <v>1513375.1</v>
          </cell>
          <cell r="H40" t="str">
            <v>I</v>
          </cell>
          <cell r="I40">
            <v>1005.3733898305085</v>
          </cell>
          <cell r="J40">
            <v>1005.3733898305085</v>
          </cell>
          <cell r="K40">
            <v>1005.3733898305085</v>
          </cell>
          <cell r="L40">
            <v>1005.3733898305085</v>
          </cell>
          <cell r="M40">
            <v>1005.3733898305085</v>
          </cell>
          <cell r="N40">
            <v>1005.3733898305085</v>
          </cell>
          <cell r="O40">
            <v>1005.3733898305085</v>
          </cell>
          <cell r="P40">
            <v>1005.3733898305085</v>
          </cell>
          <cell r="Q40">
            <v>1005.3733898305085</v>
          </cell>
          <cell r="R40">
            <v>1005.3733898305085</v>
          </cell>
          <cell r="S40">
            <v>1005.3733898305085</v>
          </cell>
          <cell r="T40">
            <v>1005.3733898305085</v>
          </cell>
          <cell r="U40">
            <v>1005.3733898305085</v>
          </cell>
          <cell r="V40">
            <v>1005.3733898305085</v>
          </cell>
          <cell r="W40">
            <v>1005.3733898305085</v>
          </cell>
          <cell r="X40">
            <v>1005.3733898305085</v>
          </cell>
          <cell r="Y40">
            <v>1005.3733898305085</v>
          </cell>
          <cell r="Z40">
            <v>132820.99005649719</v>
          </cell>
          <cell r="AA40">
            <v>132820.99005649719</v>
          </cell>
          <cell r="AB40">
            <v>132820.99005649719</v>
          </cell>
          <cell r="AC40">
            <v>132820.99005649719</v>
          </cell>
          <cell r="AD40">
            <v>132820.99005649719</v>
          </cell>
          <cell r="AE40">
            <v>132820.99005649719</v>
          </cell>
          <cell r="AF40">
            <v>1005.3733898305085</v>
          </cell>
          <cell r="AG40">
            <v>1005.3733898305085</v>
          </cell>
          <cell r="AH40">
            <v>1005.3733898305085</v>
          </cell>
          <cell r="AI40">
            <v>1005.3733898305085</v>
          </cell>
          <cell r="AJ40">
            <v>1005.3733898305085</v>
          </cell>
          <cell r="AK40">
            <v>1005.3733898305085</v>
          </cell>
          <cell r="AL40">
            <v>1005.3733898305085</v>
          </cell>
          <cell r="AM40">
            <v>1005.3733898305085</v>
          </cell>
          <cell r="AN40">
            <v>1005.3733898305085</v>
          </cell>
          <cell r="AO40">
            <v>1005.3733898305085</v>
          </cell>
          <cell r="AP40">
            <v>1005.3733898305085</v>
          </cell>
          <cell r="AQ40">
            <v>1005.3733898305085</v>
          </cell>
          <cell r="AR40">
            <v>1005.3733898305085</v>
          </cell>
          <cell r="AS40">
            <v>1005.3733898305085</v>
          </cell>
          <cell r="AT40">
            <v>1005.3733898305085</v>
          </cell>
          <cell r="AU40">
            <v>1005.3733898305085</v>
          </cell>
          <cell r="AV40">
            <v>1005.3733898305085</v>
          </cell>
          <cell r="AW40">
            <v>1005.3733898305085</v>
          </cell>
          <cell r="AX40">
            <v>1005.3733898305085</v>
          </cell>
          <cell r="AY40">
            <v>1005.3733898305085</v>
          </cell>
          <cell r="AZ40">
            <v>1005.3733898305085</v>
          </cell>
          <cell r="BA40">
            <v>1005.3733898305085</v>
          </cell>
          <cell r="BB40">
            <v>1005.3733898305085</v>
          </cell>
          <cell r="BC40">
            <v>1005.3733898305085</v>
          </cell>
          <cell r="BD40">
            <v>1005.3733898305085</v>
          </cell>
          <cell r="BE40">
            <v>1005.3733898305085</v>
          </cell>
          <cell r="BF40">
            <v>1005.3733898305085</v>
          </cell>
          <cell r="BG40">
            <v>1005.3733898305085</v>
          </cell>
          <cell r="BH40">
            <v>1005.3733898305085</v>
          </cell>
          <cell r="BI40">
            <v>1005.3733898305085</v>
          </cell>
          <cell r="BJ40">
            <v>1005.3733898305085</v>
          </cell>
          <cell r="BK40">
            <v>1005.3733898305085</v>
          </cell>
          <cell r="BL40">
            <v>1005.3733898305085</v>
          </cell>
          <cell r="BM40">
            <v>1005.3733898305085</v>
          </cell>
          <cell r="BN40">
            <v>1005.3733898305085</v>
          </cell>
          <cell r="BO40">
            <v>1005.3733898305085</v>
          </cell>
        </row>
        <row r="41">
          <cell r="H41" t="str">
            <v>N</v>
          </cell>
          <cell r="I41">
            <v>1789.56</v>
          </cell>
          <cell r="J41">
            <v>1789.56</v>
          </cell>
          <cell r="K41">
            <v>1789.56</v>
          </cell>
          <cell r="L41">
            <v>1789.56</v>
          </cell>
          <cell r="M41">
            <v>1789.56</v>
          </cell>
          <cell r="N41">
            <v>1789.56</v>
          </cell>
          <cell r="O41">
            <v>1789.56</v>
          </cell>
          <cell r="P41">
            <v>1789.56</v>
          </cell>
          <cell r="Q41">
            <v>1789.56</v>
          </cell>
          <cell r="R41">
            <v>1789.56</v>
          </cell>
          <cell r="S41">
            <v>1789.56</v>
          </cell>
          <cell r="T41">
            <v>1789.56</v>
          </cell>
          <cell r="U41">
            <v>1789.56</v>
          </cell>
          <cell r="V41">
            <v>1789.56</v>
          </cell>
          <cell r="W41">
            <v>1789.56</v>
          </cell>
          <cell r="X41">
            <v>1789.56</v>
          </cell>
          <cell r="Y41">
            <v>1789.56</v>
          </cell>
          <cell r="Z41">
            <v>236421.36</v>
          </cell>
          <cell r="AA41">
            <v>236421.36</v>
          </cell>
          <cell r="AB41">
            <v>236421.36</v>
          </cell>
          <cell r="AC41">
            <v>236421.36</v>
          </cell>
          <cell r="AD41">
            <v>236421.36</v>
          </cell>
          <cell r="AE41">
            <v>236421.36</v>
          </cell>
          <cell r="AF41">
            <v>1789.56</v>
          </cell>
          <cell r="AG41">
            <v>1789.56</v>
          </cell>
          <cell r="AH41">
            <v>1789.56</v>
          </cell>
          <cell r="AI41">
            <v>1789.56</v>
          </cell>
          <cell r="AJ41">
            <v>1789.56</v>
          </cell>
          <cell r="AK41">
            <v>1789.56</v>
          </cell>
          <cell r="AL41">
            <v>1789.56</v>
          </cell>
          <cell r="AM41">
            <v>1789.56</v>
          </cell>
          <cell r="AN41">
            <v>1789.56</v>
          </cell>
          <cell r="AO41">
            <v>1789.56</v>
          </cell>
          <cell r="AP41">
            <v>1789.56</v>
          </cell>
          <cell r="AQ41">
            <v>1789.56</v>
          </cell>
          <cell r="AR41">
            <v>1789.56</v>
          </cell>
          <cell r="AS41">
            <v>1789.56</v>
          </cell>
          <cell r="AT41">
            <v>1789.56</v>
          </cell>
          <cell r="AU41">
            <v>1789.56</v>
          </cell>
          <cell r="AV41">
            <v>1789.56</v>
          </cell>
          <cell r="AW41">
            <v>1789.56</v>
          </cell>
          <cell r="AX41">
            <v>1789.56</v>
          </cell>
          <cell r="AY41">
            <v>1789.56</v>
          </cell>
          <cell r="AZ41">
            <v>1789.56</v>
          </cell>
          <cell r="BA41">
            <v>1789.56</v>
          </cell>
          <cell r="BB41">
            <v>1789.56</v>
          </cell>
          <cell r="BC41">
            <v>1789.56</v>
          </cell>
          <cell r="BD41">
            <v>1789.56</v>
          </cell>
          <cell r="BE41">
            <v>1789.56</v>
          </cell>
          <cell r="BF41">
            <v>1789.56</v>
          </cell>
          <cell r="BG41">
            <v>1789.56</v>
          </cell>
          <cell r="BH41">
            <v>1789.56</v>
          </cell>
          <cell r="BI41">
            <v>1789.56</v>
          </cell>
          <cell r="BJ41">
            <v>1789.56</v>
          </cell>
          <cell r="BK41">
            <v>1789.56</v>
          </cell>
          <cell r="BL41">
            <v>1789.56</v>
          </cell>
          <cell r="BM41">
            <v>1789.56</v>
          </cell>
          <cell r="BN41">
            <v>1789.56</v>
          </cell>
          <cell r="BO41">
            <v>1789.56</v>
          </cell>
        </row>
        <row r="42">
          <cell r="A42">
            <v>17</v>
          </cell>
          <cell r="B42" t="str">
            <v>406-8 (E )</v>
          </cell>
          <cell r="C42" t="str">
            <v>Microfresado de pavimento rígido</v>
          </cell>
          <cell r="D42" t="str">
            <v>m2</v>
          </cell>
          <cell r="E42">
            <v>0</v>
          </cell>
          <cell r="F42">
            <v>0.62</v>
          </cell>
          <cell r="G42">
            <v>0</v>
          </cell>
          <cell r="H42" t="str">
            <v>I</v>
          </cell>
        </row>
        <row r="43">
          <cell r="H43" t="str">
            <v>T</v>
          </cell>
        </row>
        <row r="44">
          <cell r="A44">
            <v>18</v>
          </cell>
          <cell r="B44" t="str">
            <v>309-6(5)E</v>
          </cell>
          <cell r="C44" t="str">
            <v>Desalojo de escombros (distancia 10-20Km)</v>
          </cell>
          <cell r="D44" t="str">
            <v>m3/km</v>
          </cell>
          <cell r="E44">
            <v>0</v>
          </cell>
          <cell r="F44">
            <v>0.06</v>
          </cell>
          <cell r="G44">
            <v>0</v>
          </cell>
          <cell r="H44" t="str">
            <v>I</v>
          </cell>
        </row>
        <row r="45">
          <cell r="H45" t="str">
            <v>V</v>
          </cell>
        </row>
        <row r="46">
          <cell r="A46">
            <v>19</v>
          </cell>
          <cell r="B46" t="str">
            <v>309-6(5)E</v>
          </cell>
          <cell r="C46" t="str">
            <v>Transporte de base granular (distancia &gt; 50km)</v>
          </cell>
          <cell r="D46" t="str">
            <v>m3/km</v>
          </cell>
          <cell r="E46">
            <v>0</v>
          </cell>
          <cell r="F46">
            <v>0.06</v>
          </cell>
          <cell r="G46">
            <v>0</v>
          </cell>
          <cell r="H46" t="str">
            <v>A</v>
          </cell>
        </row>
        <row r="48">
          <cell r="A48">
            <v>20</v>
          </cell>
          <cell r="B48" t="str">
            <v>309-6(5)E</v>
          </cell>
          <cell r="C48" t="str">
            <v>Transporte de base asfáltica para nivelación (distancia &gt;50Km)</v>
          </cell>
          <cell r="D48" t="str">
            <v>m3/km</v>
          </cell>
          <cell r="E48">
            <v>0</v>
          </cell>
          <cell r="F48">
            <v>0.06</v>
          </cell>
          <cell r="G48">
            <v>0</v>
          </cell>
        </row>
        <row r="50">
          <cell r="A50">
            <v>21</v>
          </cell>
          <cell r="B50" t="str">
            <v>309-6(5)E</v>
          </cell>
          <cell r="C50" t="str">
            <v>Transporte Carpeta  Asfáltica (distancia &gt;50Km)</v>
          </cell>
          <cell r="D50" t="str">
            <v>m3/km</v>
          </cell>
          <cell r="E50">
            <v>239715</v>
          </cell>
          <cell r="F50">
            <v>0.06</v>
          </cell>
          <cell r="G50">
            <v>14382.9</v>
          </cell>
          <cell r="H50" t="str">
            <v>I</v>
          </cell>
          <cell r="I50">
            <v>4062.9661016949153</v>
          </cell>
          <cell r="J50">
            <v>4062.9661016949153</v>
          </cell>
          <cell r="K50">
            <v>4062.9661016949153</v>
          </cell>
          <cell r="L50">
            <v>4062.9661016949153</v>
          </cell>
          <cell r="M50">
            <v>4062.9661016949153</v>
          </cell>
          <cell r="N50">
            <v>4062.9661016949153</v>
          </cell>
          <cell r="O50">
            <v>4062.9661016949153</v>
          </cell>
          <cell r="P50">
            <v>4062.9661016949153</v>
          </cell>
          <cell r="Q50">
            <v>4062.9661016949153</v>
          </cell>
          <cell r="R50">
            <v>4062.9661016949153</v>
          </cell>
          <cell r="S50">
            <v>4062.9661016949153</v>
          </cell>
          <cell r="T50">
            <v>4062.9661016949153</v>
          </cell>
          <cell r="U50">
            <v>4062.9661016949153</v>
          </cell>
          <cell r="V50">
            <v>4062.9661016949153</v>
          </cell>
          <cell r="W50">
            <v>4062.9661016949153</v>
          </cell>
          <cell r="X50">
            <v>4062.9661016949153</v>
          </cell>
          <cell r="Y50">
            <v>4062.9661016949153</v>
          </cell>
          <cell r="Z50">
            <v>4062.9661016949153</v>
          </cell>
          <cell r="AA50">
            <v>4062.9661016949153</v>
          </cell>
          <cell r="AB50">
            <v>4062.9661016949153</v>
          </cell>
          <cell r="AC50">
            <v>4062.9661016949153</v>
          </cell>
          <cell r="AD50">
            <v>4062.9661016949153</v>
          </cell>
          <cell r="AE50">
            <v>4062.9661016949153</v>
          </cell>
          <cell r="AF50">
            <v>4062.9661016949153</v>
          </cell>
          <cell r="AG50">
            <v>4062.9661016949153</v>
          </cell>
          <cell r="AH50">
            <v>4062.9661016949153</v>
          </cell>
          <cell r="AI50">
            <v>4062.9661016949153</v>
          </cell>
          <cell r="AJ50">
            <v>4062.9661016949153</v>
          </cell>
          <cell r="AK50">
            <v>4062.9661016949153</v>
          </cell>
          <cell r="AL50">
            <v>4062.9661016949153</v>
          </cell>
          <cell r="AM50">
            <v>4062.9661016949153</v>
          </cell>
          <cell r="AN50">
            <v>4062.9661016949153</v>
          </cell>
          <cell r="AO50">
            <v>4062.9661016949153</v>
          </cell>
          <cell r="AP50">
            <v>4062.9661016949153</v>
          </cell>
          <cell r="AQ50">
            <v>4062.9661016949153</v>
          </cell>
          <cell r="AR50">
            <v>4062.9661016949153</v>
          </cell>
          <cell r="AS50">
            <v>4062.9661016949153</v>
          </cell>
          <cell r="AT50">
            <v>4062.9661016949153</v>
          </cell>
          <cell r="AU50">
            <v>4062.9661016949153</v>
          </cell>
          <cell r="AV50">
            <v>4062.9661016949153</v>
          </cell>
          <cell r="AW50">
            <v>4062.9661016949153</v>
          </cell>
          <cell r="AX50">
            <v>4062.9661016949153</v>
          </cell>
          <cell r="AY50">
            <v>4062.9661016949153</v>
          </cell>
          <cell r="AZ50">
            <v>4062.9661016949153</v>
          </cell>
          <cell r="BA50">
            <v>4062.9661016949153</v>
          </cell>
          <cell r="BB50">
            <v>4062.9661016949153</v>
          </cell>
          <cell r="BC50">
            <v>4062.9661016949153</v>
          </cell>
          <cell r="BD50">
            <v>4062.9661016949153</v>
          </cell>
          <cell r="BE50">
            <v>4062.9661016949153</v>
          </cell>
          <cell r="BF50">
            <v>4062.9661016949153</v>
          </cell>
          <cell r="BG50">
            <v>4062.9661016949153</v>
          </cell>
          <cell r="BH50">
            <v>4062.9661016949153</v>
          </cell>
          <cell r="BI50">
            <v>4062.9661016949153</v>
          </cell>
          <cell r="BJ50">
            <v>4062.9661016949153</v>
          </cell>
          <cell r="BK50">
            <v>4062.9661016949153</v>
          </cell>
          <cell r="BL50">
            <v>4062.9661016949153</v>
          </cell>
          <cell r="BM50">
            <v>4062.9661016949153</v>
          </cell>
          <cell r="BN50">
            <v>4062.9661016949153</v>
          </cell>
          <cell r="BO50">
            <v>4062.9661016949153</v>
          </cell>
        </row>
        <row r="51">
          <cell r="H51" t="str">
            <v>N</v>
          </cell>
          <cell r="I51">
            <v>243.78</v>
          </cell>
          <cell r="J51">
            <v>243.78</v>
          </cell>
          <cell r="K51">
            <v>243.78</v>
          </cell>
          <cell r="L51">
            <v>243.78</v>
          </cell>
          <cell r="M51">
            <v>243.78</v>
          </cell>
          <cell r="N51">
            <v>243.78</v>
          </cell>
          <cell r="O51">
            <v>243.78</v>
          </cell>
          <cell r="P51">
            <v>243.78</v>
          </cell>
          <cell r="Q51">
            <v>243.78</v>
          </cell>
          <cell r="R51">
            <v>243.78</v>
          </cell>
          <cell r="S51">
            <v>243.78</v>
          </cell>
          <cell r="T51">
            <v>243.78</v>
          </cell>
          <cell r="U51">
            <v>243.78</v>
          </cell>
          <cell r="V51">
            <v>243.78</v>
          </cell>
          <cell r="W51">
            <v>243.78</v>
          </cell>
          <cell r="X51">
            <v>243.78</v>
          </cell>
          <cell r="Y51">
            <v>243.78</v>
          </cell>
          <cell r="Z51">
            <v>243.78</v>
          </cell>
          <cell r="AA51">
            <v>243.78</v>
          </cell>
          <cell r="AB51">
            <v>243.78</v>
          </cell>
          <cell r="AC51">
            <v>243.78</v>
          </cell>
          <cell r="AD51">
            <v>243.78</v>
          </cell>
          <cell r="AE51">
            <v>243.78</v>
          </cell>
          <cell r="AF51">
            <v>243.78</v>
          </cell>
          <cell r="AG51">
            <v>243.78</v>
          </cell>
          <cell r="AH51">
            <v>243.78</v>
          </cell>
          <cell r="AI51">
            <v>243.78</v>
          </cell>
          <cell r="AJ51">
            <v>243.78</v>
          </cell>
          <cell r="AK51">
            <v>243.78</v>
          </cell>
          <cell r="AL51">
            <v>243.78</v>
          </cell>
          <cell r="AM51">
            <v>243.78</v>
          </cell>
          <cell r="AN51">
            <v>243.78</v>
          </cell>
          <cell r="AO51">
            <v>243.78</v>
          </cell>
          <cell r="AP51">
            <v>243.78</v>
          </cell>
          <cell r="AQ51">
            <v>243.78</v>
          </cell>
          <cell r="AR51">
            <v>243.78</v>
          </cell>
          <cell r="AS51">
            <v>243.78</v>
          </cell>
          <cell r="AT51">
            <v>243.78</v>
          </cell>
          <cell r="AU51">
            <v>243.78</v>
          </cell>
          <cell r="AV51">
            <v>243.78</v>
          </cell>
          <cell r="AW51">
            <v>243.78</v>
          </cell>
          <cell r="AX51">
            <v>243.78</v>
          </cell>
          <cell r="AY51">
            <v>243.78</v>
          </cell>
          <cell r="AZ51">
            <v>243.78</v>
          </cell>
          <cell r="BA51">
            <v>243.78</v>
          </cell>
          <cell r="BB51">
            <v>243.78</v>
          </cell>
          <cell r="BC51">
            <v>243.78</v>
          </cell>
          <cell r="BD51">
            <v>243.78</v>
          </cell>
          <cell r="BE51">
            <v>243.78</v>
          </cell>
          <cell r="BF51">
            <v>243.78</v>
          </cell>
          <cell r="BG51">
            <v>243.78</v>
          </cell>
          <cell r="BH51">
            <v>243.78</v>
          </cell>
          <cell r="BI51">
            <v>243.78</v>
          </cell>
          <cell r="BJ51">
            <v>243.78</v>
          </cell>
          <cell r="BK51">
            <v>243.78</v>
          </cell>
          <cell r="BL51">
            <v>243.78</v>
          </cell>
          <cell r="BM51">
            <v>243.78</v>
          </cell>
          <cell r="BN51">
            <v>243.78</v>
          </cell>
          <cell r="BO51">
            <v>243.78</v>
          </cell>
        </row>
        <row r="52">
          <cell r="A52">
            <v>22</v>
          </cell>
          <cell r="B52" t="str">
            <v>309-6(5)E</v>
          </cell>
          <cell r="C52" t="str">
            <v>Transporte de mezcla asfaltica para bacheo (distancia &gt;50Km)</v>
          </cell>
          <cell r="D52" t="str">
            <v>m3/Km</v>
          </cell>
          <cell r="E52">
            <v>91745.21100000001</v>
          </cell>
          <cell r="F52">
            <v>0.06</v>
          </cell>
          <cell r="G52">
            <v>5504.71</v>
          </cell>
          <cell r="H52" t="str">
            <v>S</v>
          </cell>
          <cell r="I52">
            <v>1555.0035762711866</v>
          </cell>
          <cell r="J52">
            <v>1555.0035762711866</v>
          </cell>
          <cell r="K52">
            <v>1555.0035762711866</v>
          </cell>
          <cell r="L52">
            <v>1555.0035762711866</v>
          </cell>
          <cell r="M52">
            <v>1555.0035762711866</v>
          </cell>
          <cell r="N52">
            <v>1555.0035762711866</v>
          </cell>
          <cell r="O52">
            <v>1555.0035762711866</v>
          </cell>
          <cell r="P52">
            <v>1555.0035762711866</v>
          </cell>
          <cell r="Q52">
            <v>1555.0035762711866</v>
          </cell>
          <cell r="R52">
            <v>1555.0035762711866</v>
          </cell>
          <cell r="S52">
            <v>1555.0035762711866</v>
          </cell>
          <cell r="T52">
            <v>1555.0035762711866</v>
          </cell>
          <cell r="U52">
            <v>1555.0035762711866</v>
          </cell>
          <cell r="V52">
            <v>1555.0035762711866</v>
          </cell>
          <cell r="W52">
            <v>1555.0035762711866</v>
          </cell>
          <cell r="X52">
            <v>1555.0035762711866</v>
          </cell>
          <cell r="Y52">
            <v>1555.0035762711866</v>
          </cell>
          <cell r="Z52">
            <v>1555.0035762711866</v>
          </cell>
          <cell r="AA52">
            <v>1555.0035762711866</v>
          </cell>
          <cell r="AB52">
            <v>1555.0035762711866</v>
          </cell>
          <cell r="AC52">
            <v>1555.0035762711866</v>
          </cell>
          <cell r="AD52">
            <v>1555.0035762711866</v>
          </cell>
          <cell r="AE52">
            <v>1555.0035762711866</v>
          </cell>
          <cell r="AF52">
            <v>1555.0035762711866</v>
          </cell>
          <cell r="AG52">
            <v>1555.0035762711866</v>
          </cell>
          <cell r="AH52">
            <v>1555.0035762711866</v>
          </cell>
          <cell r="AI52">
            <v>1555.0035762711866</v>
          </cell>
          <cell r="AJ52">
            <v>1555.0035762711866</v>
          </cell>
          <cell r="AK52">
            <v>1555.0035762711866</v>
          </cell>
          <cell r="AL52">
            <v>1555.0035762711866</v>
          </cell>
          <cell r="AM52">
            <v>1555.0035762711866</v>
          </cell>
          <cell r="AN52">
            <v>1555.0035762711866</v>
          </cell>
          <cell r="AO52">
            <v>1555.0035762711866</v>
          </cell>
          <cell r="AP52">
            <v>1555.0035762711866</v>
          </cell>
          <cell r="AQ52">
            <v>1555.0035762711866</v>
          </cell>
          <cell r="AR52">
            <v>1555.0035762711866</v>
          </cell>
          <cell r="AS52">
            <v>1555.0035762711866</v>
          </cell>
          <cell r="AT52">
            <v>1555.0035762711866</v>
          </cell>
          <cell r="AU52">
            <v>1555.0035762711866</v>
          </cell>
          <cell r="AV52">
            <v>1555.0035762711866</v>
          </cell>
          <cell r="AW52">
            <v>1555.0035762711866</v>
          </cell>
          <cell r="AX52">
            <v>1555.0035762711866</v>
          </cell>
          <cell r="AY52">
            <v>1555.0035762711866</v>
          </cell>
          <cell r="AZ52">
            <v>1555.0035762711866</v>
          </cell>
          <cell r="BA52">
            <v>1555.0035762711866</v>
          </cell>
          <cell r="BB52">
            <v>1555.0035762711866</v>
          </cell>
          <cell r="BC52">
            <v>1555.0035762711866</v>
          </cell>
          <cell r="BD52">
            <v>1555.0035762711866</v>
          </cell>
          <cell r="BE52">
            <v>1555.0035762711866</v>
          </cell>
          <cell r="BF52">
            <v>1555.0035762711866</v>
          </cell>
          <cell r="BG52">
            <v>1555.0035762711866</v>
          </cell>
          <cell r="BH52">
            <v>1555.0035762711866</v>
          </cell>
          <cell r="BI52">
            <v>1555.0035762711866</v>
          </cell>
          <cell r="BJ52">
            <v>1555.0035762711866</v>
          </cell>
          <cell r="BK52">
            <v>1555.0035762711866</v>
          </cell>
          <cell r="BL52">
            <v>1555.0035762711866</v>
          </cell>
          <cell r="BM52">
            <v>1555.0035762711866</v>
          </cell>
          <cell r="BN52">
            <v>1555.0035762711866</v>
          </cell>
          <cell r="BO52">
            <v>1555.0035762711866</v>
          </cell>
        </row>
        <row r="53">
          <cell r="H53" t="str">
            <v>T</v>
          </cell>
          <cell r="I53">
            <v>93.3</v>
          </cell>
          <cell r="J53">
            <v>93.3</v>
          </cell>
          <cell r="K53">
            <v>93.3</v>
          </cell>
          <cell r="L53">
            <v>93.3</v>
          </cell>
          <cell r="M53">
            <v>93.3</v>
          </cell>
          <cell r="N53">
            <v>93.3</v>
          </cell>
          <cell r="O53">
            <v>93.3</v>
          </cell>
          <cell r="P53">
            <v>93.3</v>
          </cell>
          <cell r="Q53">
            <v>93.3</v>
          </cell>
          <cell r="R53">
            <v>93.3</v>
          </cell>
          <cell r="S53">
            <v>93.3</v>
          </cell>
          <cell r="T53">
            <v>93.3</v>
          </cell>
          <cell r="U53">
            <v>93.3</v>
          </cell>
          <cell r="V53">
            <v>93.3</v>
          </cell>
          <cell r="W53">
            <v>93.3</v>
          </cell>
          <cell r="X53">
            <v>93.3</v>
          </cell>
          <cell r="Y53">
            <v>93.3</v>
          </cell>
          <cell r="Z53">
            <v>93.3</v>
          </cell>
          <cell r="AA53">
            <v>93.3</v>
          </cell>
          <cell r="AB53">
            <v>93.3</v>
          </cell>
          <cell r="AC53">
            <v>93.3</v>
          </cell>
          <cell r="AD53">
            <v>93.3</v>
          </cell>
          <cell r="AE53">
            <v>93.3</v>
          </cell>
          <cell r="AF53">
            <v>93.3</v>
          </cell>
          <cell r="AG53">
            <v>93.3</v>
          </cell>
          <cell r="AH53">
            <v>93.3</v>
          </cell>
          <cell r="AI53">
            <v>93.3</v>
          </cell>
          <cell r="AJ53">
            <v>93.3</v>
          </cell>
          <cell r="AK53">
            <v>93.3</v>
          </cell>
          <cell r="AL53">
            <v>93.3</v>
          </cell>
          <cell r="AM53">
            <v>93.3</v>
          </cell>
          <cell r="AN53">
            <v>93.3</v>
          </cell>
          <cell r="AO53">
            <v>93.3</v>
          </cell>
          <cell r="AP53">
            <v>93.3</v>
          </cell>
          <cell r="AQ53">
            <v>93.3</v>
          </cell>
          <cell r="AR53">
            <v>93.3</v>
          </cell>
          <cell r="AS53">
            <v>93.3</v>
          </cell>
          <cell r="AT53">
            <v>93.3</v>
          </cell>
          <cell r="AU53">
            <v>93.3</v>
          </cell>
          <cell r="AV53">
            <v>93.3</v>
          </cell>
          <cell r="AW53">
            <v>93.3</v>
          </cell>
          <cell r="AX53">
            <v>93.3</v>
          </cell>
          <cell r="AY53">
            <v>93.3</v>
          </cell>
          <cell r="AZ53">
            <v>93.3</v>
          </cell>
          <cell r="BA53">
            <v>93.3</v>
          </cell>
          <cell r="BB53">
            <v>93.3</v>
          </cell>
          <cell r="BC53">
            <v>93.3</v>
          </cell>
          <cell r="BD53">
            <v>93.3</v>
          </cell>
          <cell r="BE53">
            <v>93.3</v>
          </cell>
          <cell r="BF53">
            <v>93.3</v>
          </cell>
          <cell r="BG53">
            <v>93.3</v>
          </cell>
          <cell r="BH53">
            <v>93.3</v>
          </cell>
          <cell r="BI53">
            <v>93.3</v>
          </cell>
          <cell r="BJ53">
            <v>93.3</v>
          </cell>
          <cell r="BK53">
            <v>93.3</v>
          </cell>
          <cell r="BL53">
            <v>93.3</v>
          </cell>
          <cell r="BM53">
            <v>93.3</v>
          </cell>
          <cell r="BN53">
            <v>93.3</v>
          </cell>
          <cell r="BO53">
            <v>93.3</v>
          </cell>
        </row>
        <row r="54">
          <cell r="A54">
            <v>23</v>
          </cell>
          <cell r="B54" t="str">
            <v>309-6(5)E</v>
          </cell>
          <cell r="C54" t="str">
            <v>Transporte de hormigón asfáltico para nivelación (distancia &gt;50Km)</v>
          </cell>
          <cell r="D54" t="str">
            <v>m3/Km</v>
          </cell>
          <cell r="E54">
            <v>51525.60000000002</v>
          </cell>
          <cell r="F54">
            <v>0.06</v>
          </cell>
          <cell r="G54">
            <v>3091.54</v>
          </cell>
          <cell r="H54" t="str">
            <v>A</v>
          </cell>
          <cell r="I54">
            <v>873.31525423728851</v>
          </cell>
          <cell r="J54">
            <v>873.31525423728851</v>
          </cell>
          <cell r="K54">
            <v>873.31525423728851</v>
          </cell>
          <cell r="L54">
            <v>873.31525423728851</v>
          </cell>
          <cell r="M54">
            <v>873.31525423728851</v>
          </cell>
          <cell r="N54">
            <v>873.31525423728851</v>
          </cell>
          <cell r="O54">
            <v>873.31525423728851</v>
          </cell>
          <cell r="P54">
            <v>873.31525423728851</v>
          </cell>
          <cell r="Q54">
            <v>873.31525423728851</v>
          </cell>
          <cell r="R54">
            <v>873.31525423728851</v>
          </cell>
          <cell r="S54">
            <v>873.31525423728851</v>
          </cell>
          <cell r="T54">
            <v>873.31525423728851</v>
          </cell>
          <cell r="U54">
            <v>873.31525423728851</v>
          </cell>
          <cell r="V54">
            <v>873.31525423728851</v>
          </cell>
          <cell r="W54">
            <v>873.31525423728851</v>
          </cell>
          <cell r="X54">
            <v>873.31525423728851</v>
          </cell>
          <cell r="Y54">
            <v>873.31525423728851</v>
          </cell>
          <cell r="Z54">
            <v>873.31525423728851</v>
          </cell>
          <cell r="AA54">
            <v>873.31525423728851</v>
          </cell>
          <cell r="AB54">
            <v>873.31525423728851</v>
          </cell>
          <cell r="AC54">
            <v>873.31525423728851</v>
          </cell>
          <cell r="AD54">
            <v>873.31525423728851</v>
          </cell>
          <cell r="AE54">
            <v>873.31525423728851</v>
          </cell>
          <cell r="AF54">
            <v>873.31525423728851</v>
          </cell>
          <cell r="AG54">
            <v>873.31525423728851</v>
          </cell>
          <cell r="AH54">
            <v>873.31525423728851</v>
          </cell>
          <cell r="AI54">
            <v>873.31525423728851</v>
          </cell>
          <cell r="AJ54">
            <v>873.31525423728851</v>
          </cell>
          <cell r="AK54">
            <v>873.31525423728851</v>
          </cell>
          <cell r="AL54">
            <v>873.31525423728851</v>
          </cell>
          <cell r="AM54">
            <v>873.31525423728851</v>
          </cell>
          <cell r="AN54">
            <v>873.31525423728851</v>
          </cell>
          <cell r="AO54">
            <v>873.31525423728851</v>
          </cell>
          <cell r="AP54">
            <v>873.31525423728851</v>
          </cell>
          <cell r="AQ54">
            <v>873.31525423728851</v>
          </cell>
          <cell r="AR54">
            <v>873.31525423728851</v>
          </cell>
          <cell r="AS54">
            <v>873.31525423728851</v>
          </cell>
          <cell r="AT54">
            <v>873.31525423728851</v>
          </cell>
          <cell r="AU54">
            <v>873.31525423728851</v>
          </cell>
          <cell r="AV54">
            <v>873.31525423728851</v>
          </cell>
          <cell r="AW54">
            <v>873.31525423728851</v>
          </cell>
          <cell r="AX54">
            <v>873.31525423728851</v>
          </cell>
          <cell r="AY54">
            <v>873.31525423728851</v>
          </cell>
          <cell r="AZ54">
            <v>873.31525423728851</v>
          </cell>
          <cell r="BA54">
            <v>873.31525423728851</v>
          </cell>
          <cell r="BB54">
            <v>873.31525423728851</v>
          </cell>
          <cell r="BC54">
            <v>873.31525423728851</v>
          </cell>
          <cell r="BD54">
            <v>873.31525423728851</v>
          </cell>
          <cell r="BE54">
            <v>873.31525423728851</v>
          </cell>
          <cell r="BF54">
            <v>873.31525423728851</v>
          </cell>
          <cell r="BG54">
            <v>873.31525423728851</v>
          </cell>
          <cell r="BH54">
            <v>873.31525423728851</v>
          </cell>
          <cell r="BI54">
            <v>873.31525423728851</v>
          </cell>
          <cell r="BJ54">
            <v>873.31525423728851</v>
          </cell>
          <cell r="BK54">
            <v>873.31525423728851</v>
          </cell>
          <cell r="BL54">
            <v>873.31525423728851</v>
          </cell>
          <cell r="BM54">
            <v>873.31525423728851</v>
          </cell>
          <cell r="BN54">
            <v>873.31525423728851</v>
          </cell>
          <cell r="BO54">
            <v>873.31525423728851</v>
          </cell>
        </row>
        <row r="55">
          <cell r="H55" t="str">
            <v>L</v>
          </cell>
          <cell r="I55">
            <v>52.4</v>
          </cell>
          <cell r="J55">
            <v>52.4</v>
          </cell>
          <cell r="K55">
            <v>52.4</v>
          </cell>
          <cell r="L55">
            <v>52.4</v>
          </cell>
          <cell r="M55">
            <v>52.4</v>
          </cell>
          <cell r="N55">
            <v>52.4</v>
          </cell>
          <cell r="O55">
            <v>52.4</v>
          </cell>
          <cell r="P55">
            <v>52.4</v>
          </cell>
          <cell r="Q55">
            <v>52.4</v>
          </cell>
          <cell r="R55">
            <v>52.4</v>
          </cell>
          <cell r="S55">
            <v>52.4</v>
          </cell>
          <cell r="T55">
            <v>52.4</v>
          </cell>
          <cell r="U55">
            <v>52.4</v>
          </cell>
          <cell r="V55">
            <v>52.4</v>
          </cell>
          <cell r="W55">
            <v>52.4</v>
          </cell>
          <cell r="X55">
            <v>52.4</v>
          </cell>
          <cell r="Y55">
            <v>52.4</v>
          </cell>
          <cell r="Z55">
            <v>52.4</v>
          </cell>
          <cell r="AA55">
            <v>52.4</v>
          </cell>
          <cell r="AB55">
            <v>52.4</v>
          </cell>
          <cell r="AC55">
            <v>52.4</v>
          </cell>
          <cell r="AD55">
            <v>52.4</v>
          </cell>
          <cell r="AE55">
            <v>52.4</v>
          </cell>
          <cell r="AF55">
            <v>52.4</v>
          </cell>
          <cell r="AG55">
            <v>52.4</v>
          </cell>
          <cell r="AH55">
            <v>52.4</v>
          </cell>
          <cell r="AI55">
            <v>52.4</v>
          </cell>
          <cell r="AJ55">
            <v>52.4</v>
          </cell>
          <cell r="AK55">
            <v>52.4</v>
          </cell>
          <cell r="AL55">
            <v>52.4</v>
          </cell>
          <cell r="AM55">
            <v>52.4</v>
          </cell>
          <cell r="AN55">
            <v>52.4</v>
          </cell>
          <cell r="AO55">
            <v>52.4</v>
          </cell>
          <cell r="AP55">
            <v>52.4</v>
          </cell>
          <cell r="AQ55">
            <v>52.4</v>
          </cell>
          <cell r="AR55">
            <v>52.4</v>
          </cell>
          <cell r="AS55">
            <v>52.4</v>
          </cell>
          <cell r="AT55">
            <v>52.4</v>
          </cell>
          <cell r="AU55">
            <v>52.4</v>
          </cell>
          <cell r="AV55">
            <v>52.4</v>
          </cell>
          <cell r="AW55">
            <v>52.4</v>
          </cell>
          <cell r="AX55">
            <v>52.4</v>
          </cell>
          <cell r="AY55">
            <v>52.4</v>
          </cell>
          <cell r="AZ55">
            <v>52.4</v>
          </cell>
          <cell r="BA55">
            <v>52.4</v>
          </cell>
          <cell r="BB55">
            <v>52.4</v>
          </cell>
          <cell r="BC55">
            <v>52.4</v>
          </cell>
          <cell r="BD55">
            <v>52.4</v>
          </cell>
          <cell r="BE55">
            <v>52.4</v>
          </cell>
          <cell r="BF55">
            <v>52.4</v>
          </cell>
          <cell r="BG55">
            <v>52.4</v>
          </cell>
          <cell r="BH55">
            <v>52.4</v>
          </cell>
          <cell r="BI55">
            <v>52.4</v>
          </cell>
          <cell r="BJ55">
            <v>52.4</v>
          </cell>
          <cell r="BK55">
            <v>52.4</v>
          </cell>
          <cell r="BL55">
            <v>52.4</v>
          </cell>
          <cell r="BM55">
            <v>52.4</v>
          </cell>
          <cell r="BN55">
            <v>52.4</v>
          </cell>
          <cell r="BO55">
            <v>52.4</v>
          </cell>
        </row>
        <row r="56">
          <cell r="A56">
            <v>24</v>
          </cell>
          <cell r="B56" t="str">
            <v>309-6(5)E</v>
          </cell>
          <cell r="C56" t="str">
            <v>Transporte de hormigón rígido para capa de rodadura (Distancia de transporte &gt;50 km)</v>
          </cell>
          <cell r="D56" t="str">
            <v>m3-km</v>
          </cell>
          <cell r="E56">
            <v>0</v>
          </cell>
          <cell r="F56">
            <v>0.06</v>
          </cell>
          <cell r="G56">
            <v>0</v>
          </cell>
          <cell r="H56" t="str">
            <v>A</v>
          </cell>
        </row>
        <row r="57">
          <cell r="H57" t="str">
            <v>C</v>
          </cell>
        </row>
        <row r="58">
          <cell r="A58">
            <v>25</v>
          </cell>
          <cell r="B58" t="str">
            <v>309-6(5)E</v>
          </cell>
          <cell r="C58" t="str">
            <v>Transporte de mezcla asfáltica para capa de rodadura      Distancia de transporte &gt;50 km (Micro Pavimento)</v>
          </cell>
          <cell r="D58" t="str">
            <v>m3-km</v>
          </cell>
          <cell r="E58">
            <v>850210.73</v>
          </cell>
          <cell r="F58">
            <v>0.06</v>
          </cell>
          <cell r="G58">
            <v>51012.639999999999</v>
          </cell>
          <cell r="H58" t="str">
            <v>I</v>
          </cell>
          <cell r="I58">
            <v>1005.3733898305085</v>
          </cell>
          <cell r="J58">
            <v>1005.3733898305085</v>
          </cell>
          <cell r="K58">
            <v>1005.3733898305085</v>
          </cell>
          <cell r="L58">
            <v>1005.3733898305085</v>
          </cell>
          <cell r="M58">
            <v>1005.3733898305085</v>
          </cell>
          <cell r="N58">
            <v>1005.3733898305085</v>
          </cell>
          <cell r="O58">
            <v>1005.3733898305085</v>
          </cell>
          <cell r="P58">
            <v>1005.3733898305085</v>
          </cell>
          <cell r="Q58">
            <v>1005.3733898305085</v>
          </cell>
          <cell r="R58">
            <v>1005.3733898305085</v>
          </cell>
          <cell r="S58">
            <v>1005.3733898305085</v>
          </cell>
          <cell r="T58">
            <v>1005.3733898305085</v>
          </cell>
          <cell r="U58">
            <v>1005.3733898305085</v>
          </cell>
          <cell r="V58">
            <v>1005.3733898305085</v>
          </cell>
          <cell r="W58">
            <v>1005.3733898305085</v>
          </cell>
          <cell r="X58">
            <v>1005.3733898305085</v>
          </cell>
          <cell r="Y58">
            <v>1005.3733898305085</v>
          </cell>
          <cell r="Z58">
            <v>132820.99005649719</v>
          </cell>
          <cell r="AA58">
            <v>132820.99005649719</v>
          </cell>
          <cell r="AB58">
            <v>132820.99005649719</v>
          </cell>
          <cell r="AC58">
            <v>132820.99005649719</v>
          </cell>
          <cell r="AD58">
            <v>132820.99005649719</v>
          </cell>
          <cell r="AE58">
            <v>132820.99005649719</v>
          </cell>
          <cell r="AF58">
            <v>1005.3733898305085</v>
          </cell>
          <cell r="AG58">
            <v>1005.3733898305085</v>
          </cell>
          <cell r="AH58">
            <v>1005.3733898305085</v>
          </cell>
          <cell r="AI58">
            <v>1005.3733898305085</v>
          </cell>
          <cell r="AJ58">
            <v>1005.3733898305085</v>
          </cell>
          <cell r="AK58">
            <v>1005.3733898305085</v>
          </cell>
          <cell r="AL58">
            <v>1005.3733898305085</v>
          </cell>
          <cell r="AM58">
            <v>1005.3733898305085</v>
          </cell>
          <cell r="AN58">
            <v>1005.3733898305085</v>
          </cell>
          <cell r="AO58">
            <v>1005.3733898305085</v>
          </cell>
          <cell r="AP58">
            <v>1005.3733898305085</v>
          </cell>
          <cell r="AQ58">
            <v>1005.3733898305085</v>
          </cell>
          <cell r="AR58">
            <v>1005.3733898305085</v>
          </cell>
          <cell r="AS58">
            <v>1005.3733898305085</v>
          </cell>
          <cell r="AT58">
            <v>1005.3733898305085</v>
          </cell>
          <cell r="AU58">
            <v>1005.3733898305085</v>
          </cell>
          <cell r="AV58">
            <v>1005.3733898305085</v>
          </cell>
          <cell r="AW58">
            <v>1005.3733898305085</v>
          </cell>
          <cell r="AX58">
            <v>1005.3733898305085</v>
          </cell>
          <cell r="AY58">
            <v>1005.3733898305085</v>
          </cell>
          <cell r="AZ58">
            <v>1005.3733898305085</v>
          </cell>
          <cell r="BA58">
            <v>1005.3733898305085</v>
          </cell>
          <cell r="BB58">
            <v>1005.3733898305085</v>
          </cell>
          <cell r="BC58">
            <v>1005.3733898305085</v>
          </cell>
          <cell r="BD58">
            <v>1005.3733898305085</v>
          </cell>
          <cell r="BE58">
            <v>1005.3733898305085</v>
          </cell>
          <cell r="BF58">
            <v>1005.3733898305085</v>
          </cell>
          <cell r="BG58">
            <v>1005.3733898305085</v>
          </cell>
          <cell r="BH58">
            <v>1005.3733898305085</v>
          </cell>
          <cell r="BI58">
            <v>1005.3733898305085</v>
          </cell>
          <cell r="BJ58">
            <v>1005.3733898305085</v>
          </cell>
          <cell r="BK58">
            <v>1005.3733898305085</v>
          </cell>
          <cell r="BL58">
            <v>1005.3733898305085</v>
          </cell>
          <cell r="BM58">
            <v>1005.3733898305085</v>
          </cell>
          <cell r="BN58">
            <v>1005.3733898305085</v>
          </cell>
          <cell r="BO58">
            <v>1005.3733898305085</v>
          </cell>
        </row>
        <row r="59">
          <cell r="H59" t="str">
            <v>O</v>
          </cell>
          <cell r="I59">
            <v>60.32</v>
          </cell>
          <cell r="J59">
            <v>60.32</v>
          </cell>
          <cell r="K59">
            <v>60.32</v>
          </cell>
          <cell r="L59">
            <v>60.32</v>
          </cell>
          <cell r="M59">
            <v>60.32</v>
          </cell>
          <cell r="N59">
            <v>60.32</v>
          </cell>
          <cell r="O59">
            <v>60.32</v>
          </cell>
          <cell r="P59">
            <v>60.32</v>
          </cell>
          <cell r="Q59">
            <v>60.32</v>
          </cell>
          <cell r="R59">
            <v>60.32</v>
          </cell>
          <cell r="S59">
            <v>60.32</v>
          </cell>
          <cell r="T59">
            <v>60.32</v>
          </cell>
          <cell r="U59">
            <v>60.32</v>
          </cell>
          <cell r="V59">
            <v>60.32</v>
          </cell>
          <cell r="W59">
            <v>60.32</v>
          </cell>
          <cell r="X59">
            <v>60.32</v>
          </cell>
          <cell r="Y59">
            <v>60.32</v>
          </cell>
          <cell r="Z59">
            <v>7969.26</v>
          </cell>
          <cell r="AA59">
            <v>7969.26</v>
          </cell>
          <cell r="AB59">
            <v>7969.26</v>
          </cell>
          <cell r="AC59">
            <v>7969.26</v>
          </cell>
          <cell r="AD59">
            <v>7969.26</v>
          </cell>
          <cell r="AE59">
            <v>7969.26</v>
          </cell>
          <cell r="AF59">
            <v>60.32</v>
          </cell>
          <cell r="AG59">
            <v>60.32</v>
          </cell>
          <cell r="AH59">
            <v>60.32</v>
          </cell>
          <cell r="AI59">
            <v>60.32</v>
          </cell>
          <cell r="AJ59">
            <v>60.32</v>
          </cell>
          <cell r="AK59">
            <v>60.32</v>
          </cell>
          <cell r="AL59">
            <v>60.32</v>
          </cell>
          <cell r="AM59">
            <v>60.32</v>
          </cell>
          <cell r="AN59">
            <v>60.32</v>
          </cell>
          <cell r="AO59">
            <v>60.32</v>
          </cell>
          <cell r="AP59">
            <v>60.32</v>
          </cell>
          <cell r="AQ59">
            <v>60.32</v>
          </cell>
          <cell r="AR59">
            <v>60.32</v>
          </cell>
          <cell r="AS59">
            <v>60.32</v>
          </cell>
          <cell r="AT59">
            <v>60.32</v>
          </cell>
          <cell r="AU59">
            <v>60.32</v>
          </cell>
          <cell r="AV59">
            <v>60.32</v>
          </cell>
          <cell r="AW59">
            <v>60.32</v>
          </cell>
          <cell r="AX59">
            <v>60.32</v>
          </cell>
          <cell r="AY59">
            <v>60.32</v>
          </cell>
          <cell r="AZ59">
            <v>60.32</v>
          </cell>
          <cell r="BA59">
            <v>60.32</v>
          </cell>
          <cell r="BB59">
            <v>60.32</v>
          </cell>
          <cell r="BC59">
            <v>60.32</v>
          </cell>
          <cell r="BD59">
            <v>60.32</v>
          </cell>
          <cell r="BE59">
            <v>60.32</v>
          </cell>
          <cell r="BF59">
            <v>60.32</v>
          </cell>
          <cell r="BG59">
            <v>60.32</v>
          </cell>
          <cell r="BH59">
            <v>60.32</v>
          </cell>
          <cell r="BI59">
            <v>60.32</v>
          </cell>
          <cell r="BJ59">
            <v>60.32</v>
          </cell>
          <cell r="BK59">
            <v>60.32</v>
          </cell>
          <cell r="BL59">
            <v>60.32</v>
          </cell>
          <cell r="BM59">
            <v>60.32</v>
          </cell>
          <cell r="BN59">
            <v>60.32</v>
          </cell>
          <cell r="BO59">
            <v>60.32</v>
          </cell>
        </row>
        <row r="60">
          <cell r="C60" t="str">
            <v>Seguridad vial</v>
          </cell>
          <cell r="H60" t="str">
            <v>N</v>
          </cell>
        </row>
        <row r="61">
          <cell r="A61">
            <v>26</v>
          </cell>
          <cell r="B61" t="str">
            <v>702 (1)</v>
          </cell>
          <cell r="C61" t="str">
            <v>Mojones indicadores de kilometraje</v>
          </cell>
          <cell r="D61" t="str">
            <v>UNIDAD</v>
          </cell>
          <cell r="E61">
            <v>19</v>
          </cell>
          <cell r="F61">
            <v>14.41</v>
          </cell>
          <cell r="G61">
            <v>273.79000000000002</v>
          </cell>
          <cell r="I61">
            <v>0.32203389830508472</v>
          </cell>
          <cell r="J61">
            <v>0.32203389830508472</v>
          </cell>
          <cell r="K61">
            <v>0.32203389830508472</v>
          </cell>
          <cell r="L61">
            <v>0.32203389830508472</v>
          </cell>
          <cell r="M61">
            <v>0.32203389830508472</v>
          </cell>
          <cell r="N61">
            <v>0.32203389830508472</v>
          </cell>
          <cell r="O61">
            <v>0.32203389830508472</v>
          </cell>
          <cell r="P61">
            <v>0.32203389830508472</v>
          </cell>
          <cell r="Q61">
            <v>0.32203389830508472</v>
          </cell>
          <cell r="R61">
            <v>0.32203389830508472</v>
          </cell>
          <cell r="S61">
            <v>0.32203389830508472</v>
          </cell>
          <cell r="T61">
            <v>0.32203389830508472</v>
          </cell>
          <cell r="U61">
            <v>0.32203389830508472</v>
          </cell>
          <cell r="V61">
            <v>0.32203389830508472</v>
          </cell>
          <cell r="W61">
            <v>0.32203389830508472</v>
          </cell>
          <cell r="X61">
            <v>0.32203389830508472</v>
          </cell>
          <cell r="Y61">
            <v>0.32203389830508472</v>
          </cell>
          <cell r="Z61">
            <v>0.32203389830508472</v>
          </cell>
          <cell r="AA61">
            <v>0.32203389830508472</v>
          </cell>
          <cell r="AB61">
            <v>0.32203389830508472</v>
          </cell>
          <cell r="AC61">
            <v>0.32203389830508472</v>
          </cell>
          <cell r="AD61">
            <v>0.32203389830508472</v>
          </cell>
          <cell r="AE61">
            <v>0.32203389830508472</v>
          </cell>
          <cell r="AF61">
            <v>0.32203389830508472</v>
          </cell>
          <cell r="AG61">
            <v>0.32203389830508472</v>
          </cell>
          <cell r="AH61">
            <v>0.32203389830508472</v>
          </cell>
          <cell r="AI61">
            <v>0.32203389830508472</v>
          </cell>
          <cell r="AJ61">
            <v>0.32203389830508472</v>
          </cell>
          <cell r="AK61">
            <v>0.32203389830508472</v>
          </cell>
          <cell r="AL61">
            <v>0.32203389830508472</v>
          </cell>
          <cell r="AM61">
            <v>0.32203389830508472</v>
          </cell>
          <cell r="AN61">
            <v>0.32203389830508472</v>
          </cell>
          <cell r="AO61">
            <v>0.32203389830508472</v>
          </cell>
          <cell r="AP61">
            <v>0.32203389830508472</v>
          </cell>
          <cell r="AQ61">
            <v>0.32203389830508472</v>
          </cell>
          <cell r="AR61">
            <v>0.32203389830508472</v>
          </cell>
          <cell r="AS61">
            <v>0.32203389830508472</v>
          </cell>
          <cell r="AT61">
            <v>0.32203389830508472</v>
          </cell>
          <cell r="AU61">
            <v>0.32203389830508472</v>
          </cell>
          <cell r="AV61">
            <v>0.32203389830508472</v>
          </cell>
          <cell r="AW61">
            <v>0.32203389830508472</v>
          </cell>
          <cell r="AX61">
            <v>0.32203389830508472</v>
          </cell>
          <cell r="AY61">
            <v>0.32203389830508472</v>
          </cell>
          <cell r="AZ61">
            <v>0.32203389830508472</v>
          </cell>
          <cell r="BA61">
            <v>0.32203389830508472</v>
          </cell>
          <cell r="BB61">
            <v>0.32203389830508472</v>
          </cell>
          <cell r="BC61">
            <v>0.32203389830508472</v>
          </cell>
          <cell r="BD61">
            <v>0.32203389830508472</v>
          </cell>
          <cell r="BE61">
            <v>0.32203389830508472</v>
          </cell>
          <cell r="BF61">
            <v>0.32203389830508472</v>
          </cell>
          <cell r="BG61">
            <v>0.32203389830508472</v>
          </cell>
          <cell r="BH61">
            <v>0.32203389830508472</v>
          </cell>
          <cell r="BI61">
            <v>0.32203389830508472</v>
          </cell>
          <cell r="BJ61">
            <v>0.32203389830508472</v>
          </cell>
          <cell r="BK61">
            <v>0.32203389830508472</v>
          </cell>
          <cell r="BL61">
            <v>0.32203389830508472</v>
          </cell>
          <cell r="BM61">
            <v>0.32203389830508472</v>
          </cell>
          <cell r="BN61">
            <v>0.32203389830508472</v>
          </cell>
          <cell r="BO61">
            <v>0.32203389830508472</v>
          </cell>
        </row>
        <row r="62">
          <cell r="I62">
            <v>4.6399999999999997</v>
          </cell>
          <cell r="J62">
            <v>4.6399999999999997</v>
          </cell>
          <cell r="K62">
            <v>4.6399999999999997</v>
          </cell>
          <cell r="L62">
            <v>4.6399999999999997</v>
          </cell>
          <cell r="M62">
            <v>4.6399999999999997</v>
          </cell>
          <cell r="N62">
            <v>4.6399999999999997</v>
          </cell>
          <cell r="O62">
            <v>4.6399999999999997</v>
          </cell>
          <cell r="P62">
            <v>4.6399999999999997</v>
          </cell>
          <cell r="Q62">
            <v>4.6399999999999997</v>
          </cell>
          <cell r="R62">
            <v>4.6399999999999997</v>
          </cell>
          <cell r="S62">
            <v>4.6399999999999997</v>
          </cell>
          <cell r="T62">
            <v>4.6399999999999997</v>
          </cell>
          <cell r="U62">
            <v>4.6399999999999997</v>
          </cell>
          <cell r="V62">
            <v>4.6399999999999997</v>
          </cell>
          <cell r="W62">
            <v>4.6399999999999997</v>
          </cell>
          <cell r="X62">
            <v>4.6399999999999997</v>
          </cell>
          <cell r="Y62">
            <v>4.6399999999999997</v>
          </cell>
          <cell r="Z62">
            <v>4.6399999999999997</v>
          </cell>
          <cell r="AA62">
            <v>4.6399999999999997</v>
          </cell>
          <cell r="AB62">
            <v>4.6399999999999997</v>
          </cell>
          <cell r="AC62">
            <v>4.6399999999999997</v>
          </cell>
          <cell r="AD62">
            <v>4.6399999999999997</v>
          </cell>
          <cell r="AE62">
            <v>4.6399999999999997</v>
          </cell>
          <cell r="AF62">
            <v>4.6399999999999997</v>
          </cell>
          <cell r="AG62">
            <v>4.6399999999999997</v>
          </cell>
          <cell r="AH62">
            <v>4.6399999999999997</v>
          </cell>
          <cell r="AI62">
            <v>4.6399999999999997</v>
          </cell>
          <cell r="AJ62">
            <v>4.6399999999999997</v>
          </cell>
          <cell r="AK62">
            <v>4.6399999999999997</v>
          </cell>
          <cell r="AL62">
            <v>4.6399999999999997</v>
          </cell>
          <cell r="AM62">
            <v>4.6399999999999997</v>
          </cell>
          <cell r="AN62">
            <v>4.6399999999999997</v>
          </cell>
          <cell r="AO62">
            <v>4.6399999999999997</v>
          </cell>
          <cell r="AP62">
            <v>4.6399999999999997</v>
          </cell>
          <cell r="AQ62">
            <v>4.6399999999999997</v>
          </cell>
          <cell r="AR62">
            <v>4.6399999999999997</v>
          </cell>
          <cell r="AS62">
            <v>4.6399999999999997</v>
          </cell>
          <cell r="AT62">
            <v>4.6399999999999997</v>
          </cell>
          <cell r="AU62">
            <v>4.6399999999999997</v>
          </cell>
          <cell r="AV62">
            <v>4.6399999999999997</v>
          </cell>
          <cell r="AW62">
            <v>4.6399999999999997</v>
          </cell>
          <cell r="AX62">
            <v>4.6399999999999997</v>
          </cell>
          <cell r="AY62">
            <v>4.6399999999999997</v>
          </cell>
          <cell r="AZ62">
            <v>4.6399999999999997</v>
          </cell>
          <cell r="BA62">
            <v>4.6399999999999997</v>
          </cell>
          <cell r="BB62">
            <v>4.6399999999999997</v>
          </cell>
          <cell r="BC62">
            <v>4.6399999999999997</v>
          </cell>
          <cell r="BD62">
            <v>4.6399999999999997</v>
          </cell>
          <cell r="BE62">
            <v>4.6399999999999997</v>
          </cell>
          <cell r="BF62">
            <v>4.6399999999999997</v>
          </cell>
          <cell r="BG62">
            <v>4.6399999999999997</v>
          </cell>
          <cell r="BH62">
            <v>4.6399999999999997</v>
          </cell>
          <cell r="BI62">
            <v>4.6399999999999997</v>
          </cell>
          <cell r="BJ62">
            <v>4.6399999999999997</v>
          </cell>
          <cell r="BK62">
            <v>4.6399999999999997</v>
          </cell>
          <cell r="BL62">
            <v>4.6399999999999997</v>
          </cell>
          <cell r="BM62">
            <v>4.6399999999999997</v>
          </cell>
          <cell r="BN62">
            <v>4.6399999999999997</v>
          </cell>
          <cell r="BO62">
            <v>4.6399999999999997</v>
          </cell>
        </row>
        <row r="63">
          <cell r="A63">
            <v>27</v>
          </cell>
          <cell r="B63" t="str">
            <v>702 (3)</v>
          </cell>
          <cell r="C63" t="str">
            <v>Señal de Kilometraje (0,50 x 1,00) MTS</v>
          </cell>
          <cell r="D63" t="str">
            <v>UNIDAD</v>
          </cell>
          <cell r="E63">
            <v>2</v>
          </cell>
          <cell r="F63">
            <v>141.66</v>
          </cell>
          <cell r="G63">
            <v>283.32</v>
          </cell>
          <cell r="H63" t="str">
            <v>D</v>
          </cell>
          <cell r="I63">
            <v>3.3898305084745763E-2</v>
          </cell>
          <cell r="J63">
            <v>3.3898305084745763E-2</v>
          </cell>
          <cell r="K63">
            <v>3.3898305084745763E-2</v>
          </cell>
          <cell r="L63">
            <v>3.3898305084745763E-2</v>
          </cell>
          <cell r="M63">
            <v>3.3898305084745763E-2</v>
          </cell>
          <cell r="N63">
            <v>3.3898305084745763E-2</v>
          </cell>
          <cell r="O63">
            <v>3.3898305084745763E-2</v>
          </cell>
          <cell r="P63">
            <v>3.3898305084745763E-2</v>
          </cell>
          <cell r="Q63">
            <v>3.3898305084745763E-2</v>
          </cell>
          <cell r="R63">
            <v>3.3898305084745763E-2</v>
          </cell>
          <cell r="S63">
            <v>3.3898305084745763E-2</v>
          </cell>
          <cell r="T63">
            <v>3.3898305084745763E-2</v>
          </cell>
          <cell r="U63">
            <v>3.3898305084745763E-2</v>
          </cell>
          <cell r="V63">
            <v>3.3898305084745763E-2</v>
          </cell>
          <cell r="W63">
            <v>3.3898305084745763E-2</v>
          </cell>
          <cell r="X63">
            <v>3.3898305084745763E-2</v>
          </cell>
          <cell r="Y63">
            <v>3.3898305084745763E-2</v>
          </cell>
          <cell r="Z63">
            <v>3.3898305084745763E-2</v>
          </cell>
          <cell r="AA63">
            <v>3.3898305084745763E-2</v>
          </cell>
          <cell r="AB63">
            <v>3.3898305084745763E-2</v>
          </cell>
          <cell r="AC63">
            <v>3.3898305084745763E-2</v>
          </cell>
          <cell r="AD63">
            <v>3.3898305084745763E-2</v>
          </cell>
          <cell r="AE63">
            <v>3.3898305084745763E-2</v>
          </cell>
          <cell r="AF63">
            <v>3.3898305084745763E-2</v>
          </cell>
          <cell r="AG63">
            <v>3.3898305084745763E-2</v>
          </cell>
          <cell r="AH63">
            <v>3.3898305084745763E-2</v>
          </cell>
          <cell r="AI63">
            <v>3.3898305084745763E-2</v>
          </cell>
          <cell r="AJ63">
            <v>3.3898305084745763E-2</v>
          </cell>
          <cell r="AK63">
            <v>3.3898305084745763E-2</v>
          </cell>
          <cell r="AL63">
            <v>3.3898305084745763E-2</v>
          </cell>
          <cell r="AM63">
            <v>3.3898305084745763E-2</v>
          </cell>
          <cell r="AN63">
            <v>3.3898305084745763E-2</v>
          </cell>
          <cell r="AO63">
            <v>3.3898305084745763E-2</v>
          </cell>
          <cell r="AP63">
            <v>3.3898305084745763E-2</v>
          </cell>
          <cell r="AQ63">
            <v>3.3898305084745763E-2</v>
          </cell>
          <cell r="AR63">
            <v>3.3898305084745763E-2</v>
          </cell>
          <cell r="AS63">
            <v>3.3898305084745763E-2</v>
          </cell>
          <cell r="AT63">
            <v>3.3898305084745763E-2</v>
          </cell>
          <cell r="AU63">
            <v>3.3898305084745763E-2</v>
          </cell>
          <cell r="AV63">
            <v>3.3898305084745763E-2</v>
          </cell>
          <cell r="AW63">
            <v>3.3898305084745763E-2</v>
          </cell>
          <cell r="AX63">
            <v>3.3898305084745763E-2</v>
          </cell>
          <cell r="AY63">
            <v>3.3898305084745763E-2</v>
          </cell>
          <cell r="AZ63">
            <v>3.3898305084745763E-2</v>
          </cell>
          <cell r="BA63">
            <v>3.3898305084745763E-2</v>
          </cell>
          <cell r="BB63">
            <v>3.3898305084745763E-2</v>
          </cell>
          <cell r="BC63">
            <v>3.3898305084745763E-2</v>
          </cell>
          <cell r="BD63">
            <v>3.3898305084745763E-2</v>
          </cell>
          <cell r="BE63">
            <v>3.3898305084745763E-2</v>
          </cell>
          <cell r="BF63">
            <v>3.3898305084745763E-2</v>
          </cell>
          <cell r="BG63">
            <v>3.3898305084745763E-2</v>
          </cell>
          <cell r="BH63">
            <v>3.3898305084745763E-2</v>
          </cell>
          <cell r="BI63">
            <v>3.3898305084745763E-2</v>
          </cell>
          <cell r="BJ63">
            <v>3.3898305084745763E-2</v>
          </cell>
          <cell r="BK63">
            <v>3.3898305084745763E-2</v>
          </cell>
          <cell r="BL63">
            <v>3.3898305084745763E-2</v>
          </cell>
          <cell r="BM63">
            <v>3.3898305084745763E-2</v>
          </cell>
          <cell r="BN63">
            <v>3.3898305084745763E-2</v>
          </cell>
          <cell r="BO63">
            <v>3.3898305084745763E-2</v>
          </cell>
        </row>
        <row r="64">
          <cell r="H64" t="str">
            <v>E</v>
          </cell>
          <cell r="I64">
            <v>4.8</v>
          </cell>
          <cell r="J64">
            <v>4.8</v>
          </cell>
          <cell r="K64">
            <v>4.8</v>
          </cell>
          <cell r="L64">
            <v>4.8</v>
          </cell>
          <cell r="M64">
            <v>4.8</v>
          </cell>
          <cell r="N64">
            <v>4.8</v>
          </cell>
          <cell r="O64">
            <v>4.8</v>
          </cell>
          <cell r="P64">
            <v>4.8</v>
          </cell>
          <cell r="Q64">
            <v>4.8</v>
          </cell>
          <cell r="R64">
            <v>4.8</v>
          </cell>
          <cell r="S64">
            <v>4.8</v>
          </cell>
          <cell r="T64">
            <v>4.8</v>
          </cell>
          <cell r="U64">
            <v>4.8</v>
          </cell>
          <cell r="V64">
            <v>4.8</v>
          </cell>
          <cell r="W64">
            <v>4.8</v>
          </cell>
          <cell r="X64">
            <v>4.8</v>
          </cell>
          <cell r="Y64">
            <v>4.8</v>
          </cell>
          <cell r="Z64">
            <v>4.8</v>
          </cell>
          <cell r="AA64">
            <v>4.8</v>
          </cell>
          <cell r="AB64">
            <v>4.8</v>
          </cell>
          <cell r="AC64">
            <v>4.8</v>
          </cell>
          <cell r="AD64">
            <v>4.8</v>
          </cell>
          <cell r="AE64">
            <v>4.8</v>
          </cell>
          <cell r="AF64">
            <v>4.8</v>
          </cell>
          <cell r="AG64">
            <v>4.8</v>
          </cell>
          <cell r="AH64">
            <v>4.8</v>
          </cell>
          <cell r="AI64">
            <v>4.8</v>
          </cell>
          <cell r="AJ64">
            <v>4.8</v>
          </cell>
          <cell r="AK64">
            <v>4.8</v>
          </cell>
          <cell r="AL64">
            <v>4.8</v>
          </cell>
          <cell r="AM64">
            <v>4.8</v>
          </cell>
          <cell r="AN64">
            <v>4.8</v>
          </cell>
          <cell r="AO64">
            <v>4.8</v>
          </cell>
          <cell r="AP64">
            <v>4.8</v>
          </cell>
          <cell r="AQ64">
            <v>4.8</v>
          </cell>
          <cell r="AR64">
            <v>4.8</v>
          </cell>
          <cell r="AS64">
            <v>4.8</v>
          </cell>
          <cell r="AT64">
            <v>4.8</v>
          </cell>
          <cell r="AU64">
            <v>4.8</v>
          </cell>
          <cell r="AV64">
            <v>4.8</v>
          </cell>
          <cell r="AW64">
            <v>4.8</v>
          </cell>
          <cell r="AX64">
            <v>4.8</v>
          </cell>
          <cell r="AY64">
            <v>4.8</v>
          </cell>
          <cell r="AZ64">
            <v>4.8</v>
          </cell>
          <cell r="BA64">
            <v>4.8</v>
          </cell>
          <cell r="BB64">
            <v>4.8</v>
          </cell>
          <cell r="BC64">
            <v>4.8</v>
          </cell>
          <cell r="BD64">
            <v>4.8</v>
          </cell>
          <cell r="BE64">
            <v>4.8</v>
          </cell>
          <cell r="BF64">
            <v>4.8</v>
          </cell>
          <cell r="BG64">
            <v>4.8</v>
          </cell>
          <cell r="BH64">
            <v>4.8</v>
          </cell>
          <cell r="BI64">
            <v>4.8</v>
          </cell>
          <cell r="BJ64">
            <v>4.8</v>
          </cell>
          <cell r="BK64">
            <v>4.8</v>
          </cell>
          <cell r="BL64">
            <v>4.8</v>
          </cell>
          <cell r="BM64">
            <v>4.8</v>
          </cell>
          <cell r="BN64">
            <v>4.8</v>
          </cell>
          <cell r="BO64">
            <v>4.8</v>
          </cell>
        </row>
        <row r="65">
          <cell r="A65">
            <v>28</v>
          </cell>
          <cell r="B65" t="str">
            <v>703(1)</v>
          </cell>
          <cell r="C65" t="str">
            <v>Guardacaminos doble metálico</v>
          </cell>
          <cell r="D65" t="str">
            <v>m.</v>
          </cell>
          <cell r="E65">
            <v>417.15</v>
          </cell>
          <cell r="F65">
            <v>59.96</v>
          </cell>
          <cell r="G65">
            <v>25012.31</v>
          </cell>
          <cell r="I65">
            <v>7.0703389830508474</v>
          </cell>
          <cell r="J65">
            <v>7.0703389830508474</v>
          </cell>
          <cell r="K65">
            <v>7.0703389830508474</v>
          </cell>
          <cell r="L65">
            <v>7.0703389830508474</v>
          </cell>
          <cell r="M65">
            <v>7.0703389830508474</v>
          </cell>
          <cell r="N65">
            <v>7.0703389830508474</v>
          </cell>
          <cell r="O65">
            <v>7.0703389830508474</v>
          </cell>
          <cell r="P65">
            <v>7.0703389830508474</v>
          </cell>
          <cell r="Q65">
            <v>7.0703389830508474</v>
          </cell>
          <cell r="R65">
            <v>7.0703389830508474</v>
          </cell>
          <cell r="S65">
            <v>7.0703389830508474</v>
          </cell>
          <cell r="T65">
            <v>7.0703389830508474</v>
          </cell>
          <cell r="U65">
            <v>7.0703389830508474</v>
          </cell>
          <cell r="V65">
            <v>7.0703389830508474</v>
          </cell>
          <cell r="W65">
            <v>7.0703389830508474</v>
          </cell>
          <cell r="X65">
            <v>7.0703389830508474</v>
          </cell>
          <cell r="Y65">
            <v>7.0703389830508474</v>
          </cell>
          <cell r="Z65">
            <v>7.0703389830508474</v>
          </cell>
          <cell r="AA65">
            <v>7.0703389830508474</v>
          </cell>
          <cell r="AB65">
            <v>7.0703389830508474</v>
          </cell>
          <cell r="AC65">
            <v>7.0703389830508474</v>
          </cell>
          <cell r="AD65">
            <v>7.0703389830508474</v>
          </cell>
          <cell r="AE65">
            <v>7.0703389830508474</v>
          </cell>
          <cell r="AF65">
            <v>7.0703389830508474</v>
          </cell>
          <cell r="AG65">
            <v>7.0703389830508474</v>
          </cell>
          <cell r="AH65">
            <v>7.0703389830508474</v>
          </cell>
          <cell r="AI65">
            <v>7.0703389830508474</v>
          </cell>
          <cell r="AJ65">
            <v>7.0703389830508474</v>
          </cell>
          <cell r="AK65">
            <v>7.0703389830508474</v>
          </cell>
          <cell r="AL65">
            <v>7.0703389830508474</v>
          </cell>
          <cell r="AM65">
            <v>7.0703389830508474</v>
          </cell>
          <cell r="AN65">
            <v>7.0703389830508474</v>
          </cell>
          <cell r="AO65">
            <v>7.0703389830508474</v>
          </cell>
          <cell r="AP65">
            <v>7.0703389830508474</v>
          </cell>
          <cell r="AQ65">
            <v>7.0703389830508474</v>
          </cell>
          <cell r="AR65">
            <v>7.0703389830508474</v>
          </cell>
          <cell r="AS65">
            <v>7.0703389830508474</v>
          </cell>
          <cell r="AT65">
            <v>7.0703389830508474</v>
          </cell>
          <cell r="AU65">
            <v>7.0703389830508474</v>
          </cell>
          <cell r="AV65">
            <v>7.0703389830508474</v>
          </cell>
          <cell r="AW65">
            <v>7.0703389830508474</v>
          </cell>
          <cell r="AX65">
            <v>7.0703389830508474</v>
          </cell>
          <cell r="AY65">
            <v>7.0703389830508474</v>
          </cell>
          <cell r="AZ65">
            <v>7.0703389830508474</v>
          </cell>
          <cell r="BA65">
            <v>7.0703389830508474</v>
          </cell>
          <cell r="BB65">
            <v>7.0703389830508474</v>
          </cell>
          <cell r="BC65">
            <v>7.0703389830508474</v>
          </cell>
          <cell r="BD65">
            <v>7.0703389830508474</v>
          </cell>
          <cell r="BE65">
            <v>7.0703389830508474</v>
          </cell>
          <cell r="BF65">
            <v>7.0703389830508474</v>
          </cell>
          <cell r="BG65">
            <v>7.0703389830508474</v>
          </cell>
          <cell r="BH65">
            <v>7.0703389830508474</v>
          </cell>
          <cell r="BI65">
            <v>7.0703389830508474</v>
          </cell>
          <cell r="BJ65">
            <v>7.0703389830508474</v>
          </cell>
          <cell r="BK65">
            <v>7.0703389830508474</v>
          </cell>
          <cell r="BL65">
            <v>7.0703389830508474</v>
          </cell>
          <cell r="BM65">
            <v>7.0703389830508474</v>
          </cell>
          <cell r="BN65">
            <v>7.0703389830508474</v>
          </cell>
          <cell r="BO65">
            <v>7.0703389830508474</v>
          </cell>
        </row>
        <row r="66">
          <cell r="I66">
            <v>423.94</v>
          </cell>
          <cell r="J66">
            <v>423.94</v>
          </cell>
          <cell r="K66">
            <v>423.94</v>
          </cell>
          <cell r="L66">
            <v>423.94</v>
          </cell>
          <cell r="M66">
            <v>423.94</v>
          </cell>
          <cell r="N66">
            <v>423.94</v>
          </cell>
          <cell r="O66">
            <v>423.94</v>
          </cell>
          <cell r="P66">
            <v>423.94</v>
          </cell>
          <cell r="Q66">
            <v>423.94</v>
          </cell>
          <cell r="R66">
            <v>423.94</v>
          </cell>
          <cell r="S66">
            <v>423.94</v>
          </cell>
          <cell r="T66">
            <v>423.94</v>
          </cell>
          <cell r="U66">
            <v>423.94</v>
          </cell>
          <cell r="V66">
            <v>423.94</v>
          </cell>
          <cell r="W66">
            <v>423.94</v>
          </cell>
          <cell r="X66">
            <v>423.94</v>
          </cell>
          <cell r="Y66">
            <v>423.94</v>
          </cell>
          <cell r="Z66">
            <v>423.94</v>
          </cell>
          <cell r="AA66">
            <v>423.94</v>
          </cell>
          <cell r="AB66">
            <v>423.94</v>
          </cell>
          <cell r="AC66">
            <v>423.94</v>
          </cell>
          <cell r="AD66">
            <v>423.94</v>
          </cell>
          <cell r="AE66">
            <v>423.94</v>
          </cell>
          <cell r="AF66">
            <v>423.94</v>
          </cell>
          <cell r="AG66">
            <v>423.94</v>
          </cell>
          <cell r="AH66">
            <v>423.94</v>
          </cell>
          <cell r="AI66">
            <v>423.94</v>
          </cell>
          <cell r="AJ66">
            <v>423.94</v>
          </cell>
          <cell r="AK66">
            <v>423.94</v>
          </cell>
          <cell r="AL66">
            <v>423.94</v>
          </cell>
          <cell r="AM66">
            <v>423.94</v>
          </cell>
          <cell r="AN66">
            <v>423.94</v>
          </cell>
          <cell r="AO66">
            <v>423.94</v>
          </cell>
          <cell r="AP66">
            <v>423.94</v>
          </cell>
          <cell r="AQ66">
            <v>423.94</v>
          </cell>
          <cell r="AR66">
            <v>423.94</v>
          </cell>
          <cell r="AS66">
            <v>423.94</v>
          </cell>
          <cell r="AT66">
            <v>423.94</v>
          </cell>
          <cell r="AU66">
            <v>423.94</v>
          </cell>
          <cell r="AV66">
            <v>423.94</v>
          </cell>
          <cell r="AW66">
            <v>423.94</v>
          </cell>
          <cell r="AX66">
            <v>423.94</v>
          </cell>
          <cell r="AY66">
            <v>423.94</v>
          </cell>
          <cell r="AZ66">
            <v>423.94</v>
          </cell>
          <cell r="BA66">
            <v>423.94</v>
          </cell>
          <cell r="BB66">
            <v>423.94</v>
          </cell>
          <cell r="BC66">
            <v>423.94</v>
          </cell>
          <cell r="BD66">
            <v>423.94</v>
          </cell>
          <cell r="BE66">
            <v>423.94</v>
          </cell>
          <cell r="BF66">
            <v>423.94</v>
          </cell>
          <cell r="BG66">
            <v>423.94</v>
          </cell>
          <cell r="BH66">
            <v>423.94</v>
          </cell>
          <cell r="BI66">
            <v>423.94</v>
          </cell>
          <cell r="BJ66">
            <v>423.94</v>
          </cell>
          <cell r="BK66">
            <v>423.94</v>
          </cell>
          <cell r="BL66">
            <v>423.94</v>
          </cell>
          <cell r="BM66">
            <v>423.94</v>
          </cell>
          <cell r="BN66">
            <v>423.94</v>
          </cell>
          <cell r="BO66">
            <v>423.94</v>
          </cell>
        </row>
        <row r="67">
          <cell r="A67">
            <v>29</v>
          </cell>
          <cell r="B67" t="str">
            <v>705-(4)</v>
          </cell>
          <cell r="C67" t="str">
            <v>Marcas sobresalidas de pavimento (tachas bidireccionales)</v>
          </cell>
          <cell r="D67" t="str">
            <v>UNIDAD</v>
          </cell>
          <cell r="E67">
            <v>14459</v>
          </cell>
          <cell r="F67">
            <v>2.83</v>
          </cell>
          <cell r="G67">
            <v>40918.97</v>
          </cell>
          <cell r="H67" t="str">
            <v>C</v>
          </cell>
          <cell r="I67">
            <v>245.06779661016949</v>
          </cell>
          <cell r="J67">
            <v>245.06779661016949</v>
          </cell>
          <cell r="K67">
            <v>245.06779661016949</v>
          </cell>
          <cell r="L67">
            <v>245.06779661016949</v>
          </cell>
          <cell r="M67">
            <v>245.06779661016949</v>
          </cell>
          <cell r="N67">
            <v>245.06779661016949</v>
          </cell>
          <cell r="O67">
            <v>245.06779661016949</v>
          </cell>
          <cell r="P67">
            <v>245.06779661016949</v>
          </cell>
          <cell r="Q67">
            <v>245.06779661016949</v>
          </cell>
          <cell r="R67">
            <v>245.06779661016949</v>
          </cell>
          <cell r="S67">
            <v>245.06779661016949</v>
          </cell>
          <cell r="T67">
            <v>245.06779661016949</v>
          </cell>
          <cell r="U67">
            <v>245.06779661016949</v>
          </cell>
          <cell r="V67">
            <v>245.06779661016949</v>
          </cell>
          <cell r="W67">
            <v>245.06779661016949</v>
          </cell>
          <cell r="X67">
            <v>245.06779661016949</v>
          </cell>
          <cell r="Y67">
            <v>245.06779661016949</v>
          </cell>
          <cell r="Z67">
            <v>245.06779661016949</v>
          </cell>
          <cell r="AA67">
            <v>245.06779661016949</v>
          </cell>
          <cell r="AB67">
            <v>245.06779661016949</v>
          </cell>
          <cell r="AC67">
            <v>245.06779661016949</v>
          </cell>
          <cell r="AD67">
            <v>245.06779661016949</v>
          </cell>
          <cell r="AE67">
            <v>245.06779661016949</v>
          </cell>
          <cell r="AF67">
            <v>245.06779661016949</v>
          </cell>
          <cell r="AG67">
            <v>245.06779661016949</v>
          </cell>
          <cell r="AH67">
            <v>245.06779661016949</v>
          </cell>
          <cell r="AI67">
            <v>245.06779661016949</v>
          </cell>
          <cell r="AJ67">
            <v>245.06779661016949</v>
          </cell>
          <cell r="AK67">
            <v>245.06779661016949</v>
          </cell>
          <cell r="AL67">
            <v>245.06779661016949</v>
          </cell>
          <cell r="AM67">
            <v>245.06779661016949</v>
          </cell>
          <cell r="AN67">
            <v>245.06779661016949</v>
          </cell>
          <cell r="AO67">
            <v>245.06779661016949</v>
          </cell>
          <cell r="AP67">
            <v>245.06779661016949</v>
          </cell>
          <cell r="AQ67">
            <v>245.06779661016949</v>
          </cell>
          <cell r="AR67">
            <v>245.06779661016949</v>
          </cell>
          <cell r="AS67">
            <v>245.06779661016949</v>
          </cell>
          <cell r="AT67">
            <v>245.06779661016949</v>
          </cell>
          <cell r="AU67">
            <v>245.06779661016949</v>
          </cell>
          <cell r="AV67">
            <v>245.06779661016949</v>
          </cell>
          <cell r="AW67">
            <v>245.06779661016949</v>
          </cell>
          <cell r="AX67">
            <v>245.06779661016949</v>
          </cell>
          <cell r="AY67">
            <v>245.06779661016949</v>
          </cell>
          <cell r="AZ67">
            <v>245.06779661016949</v>
          </cell>
          <cell r="BA67">
            <v>245.06779661016949</v>
          </cell>
          <cell r="BB67">
            <v>245.06779661016949</v>
          </cell>
          <cell r="BC67">
            <v>245.06779661016949</v>
          </cell>
          <cell r="BD67">
            <v>245.06779661016949</v>
          </cell>
          <cell r="BE67">
            <v>245.06779661016949</v>
          </cell>
          <cell r="BF67">
            <v>245.06779661016949</v>
          </cell>
          <cell r="BG67">
            <v>245.06779661016949</v>
          </cell>
          <cell r="BH67">
            <v>245.06779661016949</v>
          </cell>
          <cell r="BI67">
            <v>245.06779661016949</v>
          </cell>
          <cell r="BJ67">
            <v>245.06779661016949</v>
          </cell>
          <cell r="BK67">
            <v>245.06779661016949</v>
          </cell>
          <cell r="BL67">
            <v>245.06779661016949</v>
          </cell>
          <cell r="BM67">
            <v>245.06779661016949</v>
          </cell>
          <cell r="BN67">
            <v>245.06779661016949</v>
          </cell>
          <cell r="BO67">
            <v>245.06779661016949</v>
          </cell>
        </row>
        <row r="68">
          <cell r="H68" t="str">
            <v>A</v>
          </cell>
          <cell r="I68">
            <v>693.54</v>
          </cell>
          <cell r="J68">
            <v>693.54</v>
          </cell>
          <cell r="K68">
            <v>693.54</v>
          </cell>
          <cell r="L68">
            <v>693.54</v>
          </cell>
          <cell r="M68">
            <v>693.54</v>
          </cell>
          <cell r="N68">
            <v>693.54</v>
          </cell>
          <cell r="O68">
            <v>693.54</v>
          </cell>
          <cell r="P68">
            <v>693.54</v>
          </cell>
          <cell r="Q68">
            <v>693.54</v>
          </cell>
          <cell r="R68">
            <v>693.54</v>
          </cell>
          <cell r="S68">
            <v>693.54</v>
          </cell>
          <cell r="T68">
            <v>693.54</v>
          </cell>
          <cell r="U68">
            <v>693.54</v>
          </cell>
          <cell r="V68">
            <v>693.54</v>
          </cell>
          <cell r="W68">
            <v>693.54</v>
          </cell>
          <cell r="X68">
            <v>693.54</v>
          </cell>
          <cell r="Y68">
            <v>693.54</v>
          </cell>
          <cell r="Z68">
            <v>693.54</v>
          </cell>
          <cell r="AA68">
            <v>693.54</v>
          </cell>
          <cell r="AB68">
            <v>693.54</v>
          </cell>
          <cell r="AC68">
            <v>693.54</v>
          </cell>
          <cell r="AD68">
            <v>693.54</v>
          </cell>
          <cell r="AE68">
            <v>693.54</v>
          </cell>
          <cell r="AF68">
            <v>693.54</v>
          </cell>
          <cell r="AG68">
            <v>693.54</v>
          </cell>
          <cell r="AH68">
            <v>693.54</v>
          </cell>
          <cell r="AI68">
            <v>693.54</v>
          </cell>
          <cell r="AJ68">
            <v>693.54</v>
          </cell>
          <cell r="AK68">
            <v>693.54</v>
          </cell>
          <cell r="AL68">
            <v>693.54</v>
          </cell>
          <cell r="AM68">
            <v>693.54</v>
          </cell>
          <cell r="AN68">
            <v>693.54</v>
          </cell>
          <cell r="AO68">
            <v>693.54</v>
          </cell>
          <cell r="AP68">
            <v>693.54</v>
          </cell>
          <cell r="AQ68">
            <v>693.54</v>
          </cell>
          <cell r="AR68">
            <v>693.54</v>
          </cell>
          <cell r="AS68">
            <v>693.54</v>
          </cell>
          <cell r="AT68">
            <v>693.54</v>
          </cell>
          <cell r="AU68">
            <v>693.54</v>
          </cell>
          <cell r="AV68">
            <v>693.54</v>
          </cell>
          <cell r="AW68">
            <v>693.54</v>
          </cell>
          <cell r="AX68">
            <v>693.54</v>
          </cell>
          <cell r="AY68">
            <v>693.54</v>
          </cell>
          <cell r="AZ68">
            <v>693.54</v>
          </cell>
          <cell r="BA68">
            <v>693.54</v>
          </cell>
          <cell r="BB68">
            <v>693.54</v>
          </cell>
          <cell r="BC68">
            <v>693.54</v>
          </cell>
          <cell r="BD68">
            <v>693.54</v>
          </cell>
          <cell r="BE68">
            <v>693.54</v>
          </cell>
          <cell r="BF68">
            <v>693.54</v>
          </cell>
          <cell r="BG68">
            <v>693.54</v>
          </cell>
          <cell r="BH68">
            <v>693.54</v>
          </cell>
          <cell r="BI68">
            <v>693.54</v>
          </cell>
          <cell r="BJ68">
            <v>693.54</v>
          </cell>
          <cell r="BK68">
            <v>693.54</v>
          </cell>
          <cell r="BL68">
            <v>693.54</v>
          </cell>
          <cell r="BM68">
            <v>693.54</v>
          </cell>
          <cell r="BN68">
            <v>693.54</v>
          </cell>
          <cell r="BO68">
            <v>693.54</v>
          </cell>
        </row>
        <row r="69">
          <cell r="A69">
            <v>30</v>
          </cell>
          <cell r="B69" t="str">
            <v>705-(1)</v>
          </cell>
          <cell r="C69" t="str">
            <v>Marca de pavimento Pintura Termoplástica e=2.3mm a=15cm (2 veces)</v>
          </cell>
          <cell r="D69" t="str">
            <v>m</v>
          </cell>
          <cell r="E69">
            <v>19399.5</v>
          </cell>
          <cell r="F69">
            <v>2.8</v>
          </cell>
          <cell r="G69">
            <v>54318.6</v>
          </cell>
          <cell r="H69" t="str">
            <v>M</v>
          </cell>
          <cell r="I69">
            <v>328.80508474576271</v>
          </cell>
          <cell r="J69">
            <v>328.80508474576271</v>
          </cell>
          <cell r="K69">
            <v>328.80508474576271</v>
          </cell>
          <cell r="L69">
            <v>328.80508474576271</v>
          </cell>
          <cell r="M69">
            <v>328.80508474576271</v>
          </cell>
          <cell r="N69">
            <v>328.80508474576271</v>
          </cell>
          <cell r="O69">
            <v>328.80508474576271</v>
          </cell>
          <cell r="P69">
            <v>328.80508474576271</v>
          </cell>
          <cell r="Q69">
            <v>328.80508474576271</v>
          </cell>
          <cell r="R69">
            <v>328.80508474576271</v>
          </cell>
          <cell r="S69">
            <v>328.80508474576271</v>
          </cell>
          <cell r="T69">
            <v>328.80508474576271</v>
          </cell>
          <cell r="U69">
            <v>328.80508474576271</v>
          </cell>
          <cell r="V69">
            <v>328.80508474576271</v>
          </cell>
          <cell r="W69">
            <v>328.80508474576271</v>
          </cell>
          <cell r="X69">
            <v>328.80508474576271</v>
          </cell>
          <cell r="Y69">
            <v>328.80508474576271</v>
          </cell>
          <cell r="Z69">
            <v>328.80508474576271</v>
          </cell>
          <cell r="AA69">
            <v>328.80508474576271</v>
          </cell>
          <cell r="AB69">
            <v>328.80508474576271</v>
          </cell>
          <cell r="AC69">
            <v>328.80508474576271</v>
          </cell>
          <cell r="AD69">
            <v>328.80508474576271</v>
          </cell>
          <cell r="AE69">
            <v>328.80508474576271</v>
          </cell>
          <cell r="AF69">
            <v>328.80508474576271</v>
          </cell>
          <cell r="AG69">
            <v>328.80508474576271</v>
          </cell>
          <cell r="AH69">
            <v>328.80508474576271</v>
          </cell>
          <cell r="AI69">
            <v>328.80508474576271</v>
          </cell>
          <cell r="AJ69">
            <v>328.80508474576271</v>
          </cell>
          <cell r="AK69">
            <v>328.80508474576271</v>
          </cell>
          <cell r="AL69">
            <v>328.80508474576271</v>
          </cell>
          <cell r="AM69">
            <v>328.80508474576271</v>
          </cell>
          <cell r="AN69">
            <v>328.80508474576271</v>
          </cell>
          <cell r="AO69">
            <v>328.80508474576271</v>
          </cell>
          <cell r="AP69">
            <v>328.80508474576271</v>
          </cell>
          <cell r="AQ69">
            <v>328.80508474576271</v>
          </cell>
          <cell r="AR69">
            <v>328.80508474576271</v>
          </cell>
          <cell r="AS69">
            <v>328.80508474576271</v>
          </cell>
          <cell r="AT69">
            <v>328.80508474576271</v>
          </cell>
          <cell r="AU69">
            <v>328.80508474576271</v>
          </cell>
          <cell r="AV69">
            <v>328.80508474576271</v>
          </cell>
          <cell r="AW69">
            <v>328.80508474576271</v>
          </cell>
          <cell r="AX69">
            <v>328.80508474576271</v>
          </cell>
          <cell r="AY69">
            <v>328.80508474576271</v>
          </cell>
          <cell r="AZ69">
            <v>328.80508474576271</v>
          </cell>
          <cell r="BA69">
            <v>328.80508474576271</v>
          </cell>
          <cell r="BB69">
            <v>328.80508474576271</v>
          </cell>
          <cell r="BC69">
            <v>328.80508474576271</v>
          </cell>
          <cell r="BD69">
            <v>328.80508474576271</v>
          </cell>
          <cell r="BE69">
            <v>328.80508474576271</v>
          </cell>
          <cell r="BF69">
            <v>328.80508474576271</v>
          </cell>
          <cell r="BG69">
            <v>328.80508474576271</v>
          </cell>
          <cell r="BH69">
            <v>328.80508474576271</v>
          </cell>
          <cell r="BI69">
            <v>328.80508474576271</v>
          </cell>
          <cell r="BJ69">
            <v>328.80508474576271</v>
          </cell>
          <cell r="BK69">
            <v>328.80508474576271</v>
          </cell>
          <cell r="BL69">
            <v>328.80508474576271</v>
          </cell>
          <cell r="BM69">
            <v>328.80508474576271</v>
          </cell>
          <cell r="BN69">
            <v>328.80508474576271</v>
          </cell>
          <cell r="BO69">
            <v>328.80508474576271</v>
          </cell>
        </row>
        <row r="70">
          <cell r="H70" t="str">
            <v>P</v>
          </cell>
          <cell r="I70">
            <v>920.65</v>
          </cell>
          <cell r="J70">
            <v>920.65</v>
          </cell>
          <cell r="K70">
            <v>920.65</v>
          </cell>
          <cell r="L70">
            <v>920.65</v>
          </cell>
          <cell r="M70">
            <v>920.65</v>
          </cell>
          <cell r="N70">
            <v>920.65</v>
          </cell>
          <cell r="O70">
            <v>920.65</v>
          </cell>
          <cell r="P70">
            <v>920.65</v>
          </cell>
          <cell r="Q70">
            <v>920.65</v>
          </cell>
          <cell r="R70">
            <v>920.65</v>
          </cell>
          <cell r="S70">
            <v>920.65</v>
          </cell>
          <cell r="T70">
            <v>920.65</v>
          </cell>
          <cell r="U70">
            <v>920.65</v>
          </cell>
          <cell r="V70">
            <v>920.65</v>
          </cell>
          <cell r="W70">
            <v>920.65</v>
          </cell>
          <cell r="X70">
            <v>920.65</v>
          </cell>
          <cell r="Y70">
            <v>920.65</v>
          </cell>
          <cell r="Z70">
            <v>920.65</v>
          </cell>
          <cell r="AA70">
            <v>920.65</v>
          </cell>
          <cell r="AB70">
            <v>920.65</v>
          </cell>
          <cell r="AC70">
            <v>920.65</v>
          </cell>
          <cell r="AD70">
            <v>920.65</v>
          </cell>
          <cell r="AE70">
            <v>920.65</v>
          </cell>
          <cell r="AF70">
            <v>920.65</v>
          </cell>
          <cell r="AG70">
            <v>920.65</v>
          </cell>
          <cell r="AH70">
            <v>920.65</v>
          </cell>
          <cell r="AI70">
            <v>920.65</v>
          </cell>
          <cell r="AJ70">
            <v>920.65</v>
          </cell>
          <cell r="AK70">
            <v>920.65</v>
          </cell>
          <cell r="AL70">
            <v>920.65</v>
          </cell>
          <cell r="AM70">
            <v>920.65</v>
          </cell>
          <cell r="AN70">
            <v>920.65</v>
          </cell>
          <cell r="AO70">
            <v>920.65</v>
          </cell>
          <cell r="AP70">
            <v>920.65</v>
          </cell>
          <cell r="AQ70">
            <v>920.65</v>
          </cell>
          <cell r="AR70">
            <v>920.65</v>
          </cell>
          <cell r="AS70">
            <v>920.65</v>
          </cell>
          <cell r="AT70">
            <v>920.65</v>
          </cell>
          <cell r="AU70">
            <v>920.65</v>
          </cell>
          <cell r="AV70">
            <v>920.65</v>
          </cell>
          <cell r="AW70">
            <v>920.65</v>
          </cell>
          <cell r="AX70">
            <v>920.65</v>
          </cell>
          <cell r="AY70">
            <v>920.65</v>
          </cell>
          <cell r="AZ70">
            <v>920.65</v>
          </cell>
          <cell r="BA70">
            <v>920.65</v>
          </cell>
          <cell r="BB70">
            <v>920.65</v>
          </cell>
          <cell r="BC70">
            <v>920.65</v>
          </cell>
          <cell r="BD70">
            <v>920.65</v>
          </cell>
          <cell r="BE70">
            <v>920.65</v>
          </cell>
          <cell r="BF70">
            <v>920.65</v>
          </cell>
          <cell r="BG70">
            <v>920.65</v>
          </cell>
          <cell r="BH70">
            <v>920.65</v>
          </cell>
          <cell r="BI70">
            <v>920.65</v>
          </cell>
          <cell r="BJ70">
            <v>920.65</v>
          </cell>
          <cell r="BK70">
            <v>920.65</v>
          </cell>
          <cell r="BL70">
            <v>920.65</v>
          </cell>
          <cell r="BM70">
            <v>920.65</v>
          </cell>
          <cell r="BN70">
            <v>920.65</v>
          </cell>
          <cell r="BO70">
            <v>920.65</v>
          </cell>
        </row>
        <row r="71">
          <cell r="A71">
            <v>31</v>
          </cell>
          <cell r="B71" t="str">
            <v>705-(1)ab</v>
          </cell>
          <cell r="C71" t="str">
            <v>Marcas de pavimento (Pintura alto tráfico en base de agua)(Línea continua 15cm y línea discontinua 15cm)</v>
          </cell>
          <cell r="D71" t="str">
            <v>m</v>
          </cell>
          <cell r="E71">
            <v>639420</v>
          </cell>
          <cell r="F71">
            <v>0.65</v>
          </cell>
          <cell r="G71">
            <v>415623</v>
          </cell>
          <cell r="H71" t="str">
            <v>A</v>
          </cell>
          <cell r="I71">
            <v>10837.627118644068</v>
          </cell>
          <cell r="J71">
            <v>10837.627118644068</v>
          </cell>
          <cell r="K71">
            <v>10837.627118644068</v>
          </cell>
          <cell r="L71">
            <v>10837.627118644068</v>
          </cell>
          <cell r="M71">
            <v>10837.627118644068</v>
          </cell>
          <cell r="N71">
            <v>10837.627118644068</v>
          </cell>
          <cell r="O71">
            <v>10837.627118644068</v>
          </cell>
          <cell r="P71">
            <v>10837.627118644068</v>
          </cell>
          <cell r="Q71">
            <v>10837.627118644068</v>
          </cell>
          <cell r="R71">
            <v>10837.627118644068</v>
          </cell>
          <cell r="S71">
            <v>10837.627118644068</v>
          </cell>
          <cell r="T71">
            <v>10837.627118644068</v>
          </cell>
          <cell r="U71">
            <v>10837.627118644068</v>
          </cell>
          <cell r="V71">
            <v>10837.627118644068</v>
          </cell>
          <cell r="W71">
            <v>10837.627118644068</v>
          </cell>
          <cell r="X71">
            <v>10837.627118644068</v>
          </cell>
          <cell r="Y71">
            <v>10837.627118644068</v>
          </cell>
          <cell r="Z71">
            <v>10837.627118644068</v>
          </cell>
          <cell r="AA71">
            <v>10837.627118644068</v>
          </cell>
          <cell r="AB71">
            <v>10837.627118644068</v>
          </cell>
          <cell r="AC71">
            <v>10837.627118644068</v>
          </cell>
          <cell r="AD71">
            <v>10837.627118644068</v>
          </cell>
          <cell r="AE71">
            <v>10837.627118644068</v>
          </cell>
          <cell r="AF71">
            <v>10837.627118644068</v>
          </cell>
          <cell r="AG71">
            <v>10837.627118644068</v>
          </cell>
          <cell r="AH71">
            <v>10837.627118644068</v>
          </cell>
          <cell r="AI71">
            <v>10837.627118644068</v>
          </cell>
          <cell r="AJ71">
            <v>10837.627118644068</v>
          </cell>
          <cell r="AK71">
            <v>10837.627118644068</v>
          </cell>
          <cell r="AL71">
            <v>10837.627118644068</v>
          </cell>
          <cell r="AM71">
            <v>10837.627118644068</v>
          </cell>
          <cell r="AN71">
            <v>10837.627118644068</v>
          </cell>
          <cell r="AO71">
            <v>10837.627118644068</v>
          </cell>
          <cell r="AP71">
            <v>10837.627118644068</v>
          </cell>
          <cell r="AQ71">
            <v>10837.627118644068</v>
          </cell>
          <cell r="AR71">
            <v>10837.627118644068</v>
          </cell>
          <cell r="AS71">
            <v>10837.627118644068</v>
          </cell>
          <cell r="AT71">
            <v>10837.627118644068</v>
          </cell>
          <cell r="AU71">
            <v>10837.627118644068</v>
          </cell>
          <cell r="AV71">
            <v>10837.627118644068</v>
          </cell>
          <cell r="AW71">
            <v>10837.627118644068</v>
          </cell>
          <cell r="AX71">
            <v>10837.627118644068</v>
          </cell>
          <cell r="AY71">
            <v>10837.627118644068</v>
          </cell>
          <cell r="AZ71">
            <v>10837.627118644068</v>
          </cell>
          <cell r="BA71">
            <v>10837.627118644068</v>
          </cell>
          <cell r="BB71">
            <v>10837.627118644068</v>
          </cell>
          <cell r="BC71">
            <v>10837.627118644068</v>
          </cell>
          <cell r="BD71">
            <v>10837.627118644068</v>
          </cell>
          <cell r="BE71">
            <v>10837.627118644068</v>
          </cell>
          <cell r="BF71">
            <v>10837.627118644068</v>
          </cell>
          <cell r="BG71">
            <v>10837.627118644068</v>
          </cell>
          <cell r="BH71">
            <v>10837.627118644068</v>
          </cell>
          <cell r="BI71">
            <v>10837.627118644068</v>
          </cell>
          <cell r="BJ71">
            <v>10837.627118644068</v>
          </cell>
          <cell r="BK71">
            <v>10837.627118644068</v>
          </cell>
          <cell r="BL71">
            <v>10837.627118644068</v>
          </cell>
          <cell r="BM71">
            <v>10837.627118644068</v>
          </cell>
          <cell r="BN71">
            <v>10837.627118644068</v>
          </cell>
          <cell r="BO71">
            <v>10837.627118644068</v>
          </cell>
        </row>
        <row r="72">
          <cell r="H72" t="str">
            <v>M</v>
          </cell>
          <cell r="I72">
            <v>7044.46</v>
          </cell>
          <cell r="J72">
            <v>7044.46</v>
          </cell>
          <cell r="K72">
            <v>7044.46</v>
          </cell>
          <cell r="L72">
            <v>7044.46</v>
          </cell>
          <cell r="M72">
            <v>7044.46</v>
          </cell>
          <cell r="N72">
            <v>7044.46</v>
          </cell>
          <cell r="O72">
            <v>7044.46</v>
          </cell>
          <cell r="P72">
            <v>7044.46</v>
          </cell>
          <cell r="Q72">
            <v>7044.46</v>
          </cell>
          <cell r="R72">
            <v>7044.46</v>
          </cell>
          <cell r="S72">
            <v>7044.46</v>
          </cell>
          <cell r="T72">
            <v>7044.46</v>
          </cell>
          <cell r="U72">
            <v>7044.46</v>
          </cell>
          <cell r="V72">
            <v>7044.46</v>
          </cell>
          <cell r="W72">
            <v>7044.46</v>
          </cell>
          <cell r="X72">
            <v>7044.46</v>
          </cell>
          <cell r="Y72">
            <v>7044.46</v>
          </cell>
          <cell r="Z72">
            <v>7044.46</v>
          </cell>
          <cell r="AA72">
            <v>7044.46</v>
          </cell>
          <cell r="AB72">
            <v>7044.46</v>
          </cell>
          <cell r="AC72">
            <v>7044.46</v>
          </cell>
          <cell r="AD72">
            <v>7044.46</v>
          </cell>
          <cell r="AE72">
            <v>7044.46</v>
          </cell>
          <cell r="AF72">
            <v>7044.46</v>
          </cell>
          <cell r="AG72">
            <v>7044.46</v>
          </cell>
          <cell r="AH72">
            <v>7044.46</v>
          </cell>
          <cell r="AI72">
            <v>7044.46</v>
          </cell>
          <cell r="AJ72">
            <v>7044.46</v>
          </cell>
          <cell r="AK72">
            <v>7044.46</v>
          </cell>
          <cell r="AL72">
            <v>7044.46</v>
          </cell>
          <cell r="AM72">
            <v>7044.46</v>
          </cell>
          <cell r="AN72">
            <v>7044.46</v>
          </cell>
          <cell r="AO72">
            <v>7044.46</v>
          </cell>
          <cell r="AP72">
            <v>7044.46</v>
          </cell>
          <cell r="AQ72">
            <v>7044.46</v>
          </cell>
          <cell r="AR72">
            <v>7044.46</v>
          </cell>
          <cell r="AS72">
            <v>7044.46</v>
          </cell>
          <cell r="AT72">
            <v>7044.46</v>
          </cell>
          <cell r="AU72">
            <v>7044.46</v>
          </cell>
          <cell r="AV72">
            <v>7044.46</v>
          </cell>
          <cell r="AW72">
            <v>7044.46</v>
          </cell>
          <cell r="AX72">
            <v>7044.46</v>
          </cell>
          <cell r="AY72">
            <v>7044.46</v>
          </cell>
          <cell r="AZ72">
            <v>7044.46</v>
          </cell>
          <cell r="BA72">
            <v>7044.46</v>
          </cell>
          <cell r="BB72">
            <v>7044.46</v>
          </cell>
          <cell r="BC72">
            <v>7044.46</v>
          </cell>
          <cell r="BD72">
            <v>7044.46</v>
          </cell>
          <cell r="BE72">
            <v>7044.46</v>
          </cell>
          <cell r="BF72">
            <v>7044.46</v>
          </cell>
          <cell r="BG72">
            <v>7044.46</v>
          </cell>
          <cell r="BH72">
            <v>7044.46</v>
          </cell>
          <cell r="BI72">
            <v>7044.46</v>
          </cell>
          <cell r="BJ72">
            <v>7044.46</v>
          </cell>
          <cell r="BK72">
            <v>7044.46</v>
          </cell>
          <cell r="BL72">
            <v>7044.46</v>
          </cell>
          <cell r="BM72">
            <v>7044.46</v>
          </cell>
          <cell r="BN72">
            <v>7044.46</v>
          </cell>
          <cell r="BO72">
            <v>7044.46</v>
          </cell>
        </row>
        <row r="73">
          <cell r="A73">
            <v>32</v>
          </cell>
          <cell r="B73" t="str">
            <v>708-5(1 )abh</v>
          </cell>
          <cell r="C73" t="str">
            <v xml:space="preserve"> Señales al lado de la carretera - (0,75 m x 0,75 m / incluye: poste diám. = 2" y plinto de cimentación) </v>
          </cell>
          <cell r="D73" t="str">
            <v>UNIDAD</v>
          </cell>
          <cell r="E73">
            <v>20</v>
          </cell>
          <cell r="F73">
            <v>128.54</v>
          </cell>
          <cell r="G73">
            <v>2570.8000000000002</v>
          </cell>
          <cell r="H73" t="str">
            <v>E</v>
          </cell>
          <cell r="I73">
            <v>0.33898305084745761</v>
          </cell>
          <cell r="J73">
            <v>0.33898305084745761</v>
          </cell>
          <cell r="K73">
            <v>0.33898305084745761</v>
          </cell>
          <cell r="L73">
            <v>0.33898305084745761</v>
          </cell>
          <cell r="M73">
            <v>0.33898305084745761</v>
          </cell>
          <cell r="N73">
            <v>0.33898305084745761</v>
          </cell>
          <cell r="O73">
            <v>0.33898305084745761</v>
          </cell>
          <cell r="P73">
            <v>0.33898305084745761</v>
          </cell>
          <cell r="Q73">
            <v>0.33898305084745761</v>
          </cell>
          <cell r="R73">
            <v>0.33898305084745761</v>
          </cell>
          <cell r="S73">
            <v>0.33898305084745761</v>
          </cell>
          <cell r="T73">
            <v>0.33898305084745761</v>
          </cell>
          <cell r="U73">
            <v>0.33898305084745761</v>
          </cell>
          <cell r="V73">
            <v>0.33898305084745761</v>
          </cell>
          <cell r="W73">
            <v>0.33898305084745761</v>
          </cell>
          <cell r="X73">
            <v>0.33898305084745761</v>
          </cell>
          <cell r="Y73">
            <v>0.33898305084745761</v>
          </cell>
          <cell r="Z73">
            <v>0.33898305084745761</v>
          </cell>
          <cell r="AA73">
            <v>0.33898305084745761</v>
          </cell>
          <cell r="AB73">
            <v>0.33898305084745761</v>
          </cell>
          <cell r="AC73">
            <v>0.33898305084745761</v>
          </cell>
          <cell r="AD73">
            <v>0.33898305084745761</v>
          </cell>
          <cell r="AE73">
            <v>0.33898305084745761</v>
          </cell>
          <cell r="AF73">
            <v>0.33898305084745761</v>
          </cell>
          <cell r="AG73">
            <v>0.33898305084745761</v>
          </cell>
          <cell r="AH73">
            <v>0.33898305084745761</v>
          </cell>
          <cell r="AI73">
            <v>0.33898305084745761</v>
          </cell>
          <cell r="AJ73">
            <v>0.33898305084745761</v>
          </cell>
          <cell r="AK73">
            <v>0.33898305084745761</v>
          </cell>
          <cell r="AL73">
            <v>0.33898305084745761</v>
          </cell>
          <cell r="AM73">
            <v>0.33898305084745761</v>
          </cell>
          <cell r="AN73">
            <v>0.33898305084745761</v>
          </cell>
          <cell r="AO73">
            <v>0.33898305084745761</v>
          </cell>
          <cell r="AP73">
            <v>0.33898305084745761</v>
          </cell>
          <cell r="AQ73">
            <v>0.33898305084745761</v>
          </cell>
          <cell r="AR73">
            <v>0.33898305084745761</v>
          </cell>
          <cell r="AS73">
            <v>0.33898305084745761</v>
          </cell>
          <cell r="AT73">
            <v>0.33898305084745761</v>
          </cell>
          <cell r="AU73">
            <v>0.33898305084745761</v>
          </cell>
          <cell r="AV73">
            <v>0.33898305084745761</v>
          </cell>
          <cell r="AW73">
            <v>0.33898305084745761</v>
          </cell>
          <cell r="AX73">
            <v>0.33898305084745761</v>
          </cell>
          <cell r="AY73">
            <v>0.33898305084745761</v>
          </cell>
          <cell r="AZ73">
            <v>0.33898305084745761</v>
          </cell>
          <cell r="BA73">
            <v>0.33898305084745761</v>
          </cell>
          <cell r="BB73">
            <v>0.33898305084745761</v>
          </cell>
          <cell r="BC73">
            <v>0.33898305084745761</v>
          </cell>
          <cell r="BD73">
            <v>0.33898305084745761</v>
          </cell>
          <cell r="BE73">
            <v>0.33898305084745761</v>
          </cell>
          <cell r="BF73">
            <v>0.33898305084745761</v>
          </cell>
          <cell r="BG73">
            <v>0.33898305084745761</v>
          </cell>
          <cell r="BH73">
            <v>0.33898305084745761</v>
          </cell>
          <cell r="BI73">
            <v>0.33898305084745761</v>
          </cell>
          <cell r="BJ73">
            <v>0.33898305084745761</v>
          </cell>
          <cell r="BK73">
            <v>0.33898305084745761</v>
          </cell>
          <cell r="BL73">
            <v>0.33898305084745761</v>
          </cell>
          <cell r="BM73">
            <v>0.33898305084745761</v>
          </cell>
          <cell r="BN73">
            <v>0.33898305084745761</v>
          </cell>
          <cell r="BO73">
            <v>0.33898305084745761</v>
          </cell>
        </row>
        <row r="74">
          <cell r="H74" t="str">
            <v>N</v>
          </cell>
          <cell r="I74">
            <v>43.57</v>
          </cell>
          <cell r="J74">
            <v>43.57</v>
          </cell>
          <cell r="K74">
            <v>43.57</v>
          </cell>
          <cell r="L74">
            <v>43.57</v>
          </cell>
          <cell r="M74">
            <v>43.57</v>
          </cell>
          <cell r="N74">
            <v>43.57</v>
          </cell>
          <cell r="O74">
            <v>43.57</v>
          </cell>
          <cell r="P74">
            <v>43.57</v>
          </cell>
          <cell r="Q74">
            <v>43.57</v>
          </cell>
          <cell r="R74">
            <v>43.57</v>
          </cell>
          <cell r="S74">
            <v>43.57</v>
          </cell>
          <cell r="T74">
            <v>43.57</v>
          </cell>
          <cell r="U74">
            <v>43.57</v>
          </cell>
          <cell r="V74">
            <v>43.57</v>
          </cell>
          <cell r="W74">
            <v>43.57</v>
          </cell>
          <cell r="X74">
            <v>43.57</v>
          </cell>
          <cell r="Y74">
            <v>43.57</v>
          </cell>
          <cell r="Z74">
            <v>43.57</v>
          </cell>
          <cell r="AA74">
            <v>43.57</v>
          </cell>
          <cell r="AB74">
            <v>43.57</v>
          </cell>
          <cell r="AC74">
            <v>43.57</v>
          </cell>
          <cell r="AD74">
            <v>43.57</v>
          </cell>
          <cell r="AE74">
            <v>43.57</v>
          </cell>
          <cell r="AF74">
            <v>43.57</v>
          </cell>
          <cell r="AG74">
            <v>43.57</v>
          </cell>
          <cell r="AH74">
            <v>43.57</v>
          </cell>
          <cell r="AI74">
            <v>43.57</v>
          </cell>
          <cell r="AJ74">
            <v>43.57</v>
          </cell>
          <cell r="AK74">
            <v>43.57</v>
          </cell>
          <cell r="AL74">
            <v>43.57</v>
          </cell>
          <cell r="AM74">
            <v>43.57</v>
          </cell>
          <cell r="AN74">
            <v>43.57</v>
          </cell>
          <cell r="AO74">
            <v>43.57</v>
          </cell>
          <cell r="AP74">
            <v>43.57</v>
          </cell>
          <cell r="AQ74">
            <v>43.57</v>
          </cell>
          <cell r="AR74">
            <v>43.57</v>
          </cell>
          <cell r="AS74">
            <v>43.57</v>
          </cell>
          <cell r="AT74">
            <v>43.57</v>
          </cell>
          <cell r="AU74">
            <v>43.57</v>
          </cell>
          <cell r="AV74">
            <v>43.57</v>
          </cell>
          <cell r="AW74">
            <v>43.57</v>
          </cell>
          <cell r="AX74">
            <v>43.57</v>
          </cell>
          <cell r="AY74">
            <v>43.57</v>
          </cell>
          <cell r="AZ74">
            <v>43.57</v>
          </cell>
          <cell r="BA74">
            <v>43.57</v>
          </cell>
          <cell r="BB74">
            <v>43.57</v>
          </cell>
          <cell r="BC74">
            <v>43.57</v>
          </cell>
          <cell r="BD74">
            <v>43.57</v>
          </cell>
          <cell r="BE74">
            <v>43.57</v>
          </cell>
          <cell r="BF74">
            <v>43.57</v>
          </cell>
          <cell r="BG74">
            <v>43.57</v>
          </cell>
          <cell r="BH74">
            <v>43.57</v>
          </cell>
          <cell r="BI74">
            <v>43.57</v>
          </cell>
          <cell r="BJ74">
            <v>43.57</v>
          </cell>
          <cell r="BK74">
            <v>43.57</v>
          </cell>
          <cell r="BL74">
            <v>43.57</v>
          </cell>
          <cell r="BM74">
            <v>43.57</v>
          </cell>
          <cell r="BN74">
            <v>43.57</v>
          </cell>
          <cell r="BO74">
            <v>43.57</v>
          </cell>
        </row>
        <row r="75">
          <cell r="A75">
            <v>33</v>
          </cell>
          <cell r="B75" t="str">
            <v>708-5(1)abr</v>
          </cell>
          <cell r="C75" t="str">
            <v>Señales al lado de la carretera (0.75x0.90)m. chevrones dobles</v>
          </cell>
          <cell r="D75" t="str">
            <v>UNIDAD</v>
          </cell>
          <cell r="E75">
            <v>68</v>
          </cell>
          <cell r="F75">
            <v>186.12</v>
          </cell>
          <cell r="G75">
            <v>12656.16</v>
          </cell>
          <cell r="H75" t="str">
            <v>T</v>
          </cell>
          <cell r="I75">
            <v>1.152542372881356</v>
          </cell>
          <cell r="J75">
            <v>1.152542372881356</v>
          </cell>
          <cell r="K75">
            <v>1.152542372881356</v>
          </cell>
          <cell r="L75">
            <v>1.152542372881356</v>
          </cell>
          <cell r="M75">
            <v>1.152542372881356</v>
          </cell>
          <cell r="N75">
            <v>1.152542372881356</v>
          </cell>
          <cell r="O75">
            <v>1.152542372881356</v>
          </cell>
          <cell r="P75">
            <v>1.152542372881356</v>
          </cell>
          <cell r="Q75">
            <v>1.152542372881356</v>
          </cell>
          <cell r="R75">
            <v>1.152542372881356</v>
          </cell>
          <cell r="S75">
            <v>1.152542372881356</v>
          </cell>
          <cell r="T75">
            <v>1.152542372881356</v>
          </cell>
          <cell r="U75">
            <v>1.152542372881356</v>
          </cell>
          <cell r="V75">
            <v>1.152542372881356</v>
          </cell>
          <cell r="W75">
            <v>1.152542372881356</v>
          </cell>
          <cell r="X75">
            <v>1.152542372881356</v>
          </cell>
          <cell r="Y75">
            <v>1.152542372881356</v>
          </cell>
          <cell r="Z75">
            <v>1.152542372881356</v>
          </cell>
          <cell r="AA75">
            <v>1.152542372881356</v>
          </cell>
          <cell r="AB75">
            <v>1.152542372881356</v>
          </cell>
          <cell r="AC75">
            <v>1.152542372881356</v>
          </cell>
          <cell r="AD75">
            <v>1.152542372881356</v>
          </cell>
          <cell r="AE75">
            <v>1.152542372881356</v>
          </cell>
          <cell r="AF75">
            <v>1.152542372881356</v>
          </cell>
          <cell r="AG75">
            <v>1.152542372881356</v>
          </cell>
          <cell r="AH75">
            <v>1.152542372881356</v>
          </cell>
          <cell r="AI75">
            <v>1.152542372881356</v>
          </cell>
          <cell r="AJ75">
            <v>1.152542372881356</v>
          </cell>
          <cell r="AK75">
            <v>1.152542372881356</v>
          </cell>
          <cell r="AL75">
            <v>1.152542372881356</v>
          </cell>
          <cell r="AM75">
            <v>1.152542372881356</v>
          </cell>
          <cell r="AN75">
            <v>1.152542372881356</v>
          </cell>
          <cell r="AO75">
            <v>1.152542372881356</v>
          </cell>
          <cell r="AP75">
            <v>1.152542372881356</v>
          </cell>
          <cell r="AQ75">
            <v>1.152542372881356</v>
          </cell>
          <cell r="AR75">
            <v>1.152542372881356</v>
          </cell>
          <cell r="AS75">
            <v>1.152542372881356</v>
          </cell>
          <cell r="AT75">
            <v>1.152542372881356</v>
          </cell>
          <cell r="AU75">
            <v>1.152542372881356</v>
          </cell>
          <cell r="AV75">
            <v>1.152542372881356</v>
          </cell>
          <cell r="AW75">
            <v>1.152542372881356</v>
          </cell>
          <cell r="AX75">
            <v>1.152542372881356</v>
          </cell>
          <cell r="AY75">
            <v>1.152542372881356</v>
          </cell>
          <cell r="AZ75">
            <v>1.152542372881356</v>
          </cell>
          <cell r="BA75">
            <v>1.152542372881356</v>
          </cell>
          <cell r="BB75">
            <v>1.152542372881356</v>
          </cell>
          <cell r="BC75">
            <v>1.152542372881356</v>
          </cell>
          <cell r="BD75">
            <v>1.152542372881356</v>
          </cell>
          <cell r="BE75">
            <v>1.152542372881356</v>
          </cell>
          <cell r="BF75">
            <v>1.152542372881356</v>
          </cell>
          <cell r="BG75">
            <v>1.152542372881356</v>
          </cell>
          <cell r="BH75">
            <v>1.152542372881356</v>
          </cell>
          <cell r="BI75">
            <v>1.152542372881356</v>
          </cell>
          <cell r="BJ75">
            <v>1.152542372881356</v>
          </cell>
          <cell r="BK75">
            <v>1.152542372881356</v>
          </cell>
          <cell r="BL75">
            <v>1.152542372881356</v>
          </cell>
          <cell r="BM75">
            <v>1.152542372881356</v>
          </cell>
          <cell r="BN75">
            <v>1.152542372881356</v>
          </cell>
          <cell r="BO75">
            <v>1.152542372881356</v>
          </cell>
        </row>
        <row r="76">
          <cell r="H76" t="str">
            <v>O</v>
          </cell>
          <cell r="I76">
            <v>214.51</v>
          </cell>
          <cell r="J76">
            <v>214.51</v>
          </cell>
          <cell r="K76">
            <v>214.51</v>
          </cell>
          <cell r="L76">
            <v>214.51</v>
          </cell>
          <cell r="M76">
            <v>214.51</v>
          </cell>
          <cell r="N76">
            <v>214.51</v>
          </cell>
          <cell r="O76">
            <v>214.51</v>
          </cell>
          <cell r="P76">
            <v>214.51</v>
          </cell>
          <cell r="Q76">
            <v>214.51</v>
          </cell>
          <cell r="R76">
            <v>214.51</v>
          </cell>
          <cell r="S76">
            <v>214.51</v>
          </cell>
          <cell r="T76">
            <v>214.51</v>
          </cell>
          <cell r="U76">
            <v>214.51</v>
          </cell>
          <cell r="V76">
            <v>214.51</v>
          </cell>
          <cell r="W76">
            <v>214.51</v>
          </cell>
          <cell r="X76">
            <v>214.51</v>
          </cell>
          <cell r="Y76">
            <v>214.51</v>
          </cell>
          <cell r="Z76">
            <v>214.51</v>
          </cell>
          <cell r="AA76">
            <v>214.51</v>
          </cell>
          <cell r="AB76">
            <v>214.51</v>
          </cell>
          <cell r="AC76">
            <v>214.51</v>
          </cell>
          <cell r="AD76">
            <v>214.51</v>
          </cell>
          <cell r="AE76">
            <v>214.51</v>
          </cell>
          <cell r="AF76">
            <v>214.51</v>
          </cell>
          <cell r="AG76">
            <v>214.51</v>
          </cell>
          <cell r="AH76">
            <v>214.51</v>
          </cell>
          <cell r="AI76">
            <v>214.51</v>
          </cell>
          <cell r="AJ76">
            <v>214.51</v>
          </cell>
          <cell r="AK76">
            <v>214.51</v>
          </cell>
          <cell r="AL76">
            <v>214.51</v>
          </cell>
          <cell r="AM76">
            <v>214.51</v>
          </cell>
          <cell r="AN76">
            <v>214.51</v>
          </cell>
          <cell r="AO76">
            <v>214.51</v>
          </cell>
          <cell r="AP76">
            <v>214.51</v>
          </cell>
          <cell r="AQ76">
            <v>214.51</v>
          </cell>
          <cell r="AR76">
            <v>214.51</v>
          </cell>
          <cell r="AS76">
            <v>214.51</v>
          </cell>
          <cell r="AT76">
            <v>214.51</v>
          </cell>
          <cell r="AU76">
            <v>214.51</v>
          </cell>
          <cell r="AV76">
            <v>214.51</v>
          </cell>
          <cell r="AW76">
            <v>214.51</v>
          </cell>
          <cell r="AX76">
            <v>214.51</v>
          </cell>
          <cell r="AY76">
            <v>214.51</v>
          </cell>
          <cell r="AZ76">
            <v>214.51</v>
          </cell>
          <cell r="BA76">
            <v>214.51</v>
          </cell>
          <cell r="BB76">
            <v>214.51</v>
          </cell>
          <cell r="BC76">
            <v>214.51</v>
          </cell>
          <cell r="BD76">
            <v>214.51</v>
          </cell>
          <cell r="BE76">
            <v>214.51</v>
          </cell>
          <cell r="BF76">
            <v>214.51</v>
          </cell>
          <cell r="BG76">
            <v>214.51</v>
          </cell>
          <cell r="BH76">
            <v>214.51</v>
          </cell>
          <cell r="BI76">
            <v>214.51</v>
          </cell>
          <cell r="BJ76">
            <v>214.51</v>
          </cell>
          <cell r="BK76">
            <v>214.51</v>
          </cell>
          <cell r="BL76">
            <v>214.51</v>
          </cell>
          <cell r="BM76">
            <v>214.51</v>
          </cell>
          <cell r="BN76">
            <v>214.51</v>
          </cell>
          <cell r="BO76">
            <v>214.51</v>
          </cell>
        </row>
        <row r="77">
          <cell r="A77">
            <v>34</v>
          </cell>
          <cell r="B77" t="str">
            <v>711-04</v>
          </cell>
          <cell r="C77" t="str">
            <v>Señales al lado de la carretera (0.60x1.20)m.   ASTM-D4956 grado 11 o similar preventiva</v>
          </cell>
          <cell r="D77" t="str">
            <v>UNIDAD</v>
          </cell>
          <cell r="E77">
            <v>10</v>
          </cell>
          <cell r="F77">
            <v>219.52</v>
          </cell>
          <cell r="G77">
            <v>2195.1999999999998</v>
          </cell>
          <cell r="I77">
            <v>0.16949152542372881</v>
          </cell>
          <cell r="J77">
            <v>0.16949152542372881</v>
          </cell>
          <cell r="K77">
            <v>0.16949152542372881</v>
          </cell>
          <cell r="L77">
            <v>0.16949152542372881</v>
          </cell>
          <cell r="M77">
            <v>0.16949152542372881</v>
          </cell>
          <cell r="N77">
            <v>0.16949152542372881</v>
          </cell>
          <cell r="O77">
            <v>0.16949152542372881</v>
          </cell>
          <cell r="P77">
            <v>0.16949152542372881</v>
          </cell>
          <cell r="Q77">
            <v>0.16949152542372881</v>
          </cell>
          <cell r="R77">
            <v>0.16949152542372881</v>
          </cell>
          <cell r="S77">
            <v>0.16949152542372881</v>
          </cell>
          <cell r="T77">
            <v>0.16949152542372881</v>
          </cell>
          <cell r="U77">
            <v>0.16949152542372881</v>
          </cell>
          <cell r="V77">
            <v>0.16949152542372881</v>
          </cell>
          <cell r="W77">
            <v>0.16949152542372881</v>
          </cell>
          <cell r="X77">
            <v>0.16949152542372881</v>
          </cell>
          <cell r="Y77">
            <v>0.16949152542372881</v>
          </cell>
          <cell r="Z77">
            <v>0.16949152542372881</v>
          </cell>
          <cell r="AA77">
            <v>0.16949152542372881</v>
          </cell>
          <cell r="AB77">
            <v>0.16949152542372881</v>
          </cell>
          <cell r="AC77">
            <v>0.16949152542372881</v>
          </cell>
          <cell r="AD77">
            <v>0.16949152542372881</v>
          </cell>
          <cell r="AE77">
            <v>0.16949152542372881</v>
          </cell>
          <cell r="AF77">
            <v>0.16949152542372881</v>
          </cell>
          <cell r="AG77">
            <v>0.16949152542372881</v>
          </cell>
          <cell r="AH77">
            <v>0.16949152542372881</v>
          </cell>
          <cell r="AI77">
            <v>0.16949152542372881</v>
          </cell>
          <cell r="AJ77">
            <v>0.16949152542372881</v>
          </cell>
          <cell r="AK77">
            <v>0.16949152542372881</v>
          </cell>
          <cell r="AL77">
            <v>0.16949152542372881</v>
          </cell>
          <cell r="AM77">
            <v>0.16949152542372881</v>
          </cell>
          <cell r="AN77">
            <v>0.16949152542372881</v>
          </cell>
          <cell r="AO77">
            <v>0.16949152542372881</v>
          </cell>
          <cell r="AP77">
            <v>0.16949152542372881</v>
          </cell>
          <cell r="AQ77">
            <v>0.16949152542372881</v>
          </cell>
          <cell r="AR77">
            <v>0.16949152542372881</v>
          </cell>
          <cell r="AS77">
            <v>0.16949152542372881</v>
          </cell>
          <cell r="AT77">
            <v>0.16949152542372881</v>
          </cell>
          <cell r="AU77">
            <v>0.16949152542372881</v>
          </cell>
          <cell r="AV77">
            <v>0.16949152542372881</v>
          </cell>
          <cell r="AW77">
            <v>0.16949152542372881</v>
          </cell>
          <cell r="AX77">
            <v>0.16949152542372881</v>
          </cell>
          <cell r="AY77">
            <v>0.16949152542372881</v>
          </cell>
          <cell r="AZ77">
            <v>0.16949152542372881</v>
          </cell>
          <cell r="BA77">
            <v>0.16949152542372881</v>
          </cell>
          <cell r="BB77">
            <v>0.16949152542372881</v>
          </cell>
          <cell r="BC77">
            <v>0.16949152542372881</v>
          </cell>
          <cell r="BD77">
            <v>0.16949152542372881</v>
          </cell>
          <cell r="BE77">
            <v>0.16949152542372881</v>
          </cell>
          <cell r="BF77">
            <v>0.16949152542372881</v>
          </cell>
          <cell r="BG77">
            <v>0.16949152542372881</v>
          </cell>
          <cell r="BH77">
            <v>0.16949152542372881</v>
          </cell>
          <cell r="BI77">
            <v>0.16949152542372881</v>
          </cell>
          <cell r="BJ77">
            <v>0.16949152542372881</v>
          </cell>
          <cell r="BK77">
            <v>0.16949152542372881</v>
          </cell>
          <cell r="BL77">
            <v>0.16949152542372881</v>
          </cell>
          <cell r="BM77">
            <v>0.16949152542372881</v>
          </cell>
          <cell r="BN77">
            <v>0.16949152542372881</v>
          </cell>
          <cell r="BO77">
            <v>0.16949152542372881</v>
          </cell>
        </row>
        <row r="78">
          <cell r="I78">
            <v>37.21</v>
          </cell>
          <cell r="J78">
            <v>37.21</v>
          </cell>
          <cell r="K78">
            <v>37.21</v>
          </cell>
          <cell r="L78">
            <v>37.21</v>
          </cell>
          <cell r="M78">
            <v>37.21</v>
          </cell>
          <cell r="N78">
            <v>37.21</v>
          </cell>
          <cell r="O78">
            <v>37.21</v>
          </cell>
          <cell r="P78">
            <v>37.21</v>
          </cell>
          <cell r="Q78">
            <v>37.21</v>
          </cell>
          <cell r="R78">
            <v>37.21</v>
          </cell>
          <cell r="S78">
            <v>37.21</v>
          </cell>
          <cell r="T78">
            <v>37.21</v>
          </cell>
          <cell r="U78">
            <v>37.21</v>
          </cell>
          <cell r="V78">
            <v>37.21</v>
          </cell>
          <cell r="W78">
            <v>37.21</v>
          </cell>
          <cell r="X78">
            <v>37.21</v>
          </cell>
          <cell r="Y78">
            <v>37.21</v>
          </cell>
          <cell r="Z78">
            <v>37.21</v>
          </cell>
          <cell r="AA78">
            <v>37.21</v>
          </cell>
          <cell r="AB78">
            <v>37.21</v>
          </cell>
          <cell r="AC78">
            <v>37.21</v>
          </cell>
          <cell r="AD78">
            <v>37.21</v>
          </cell>
          <cell r="AE78">
            <v>37.21</v>
          </cell>
          <cell r="AF78">
            <v>37.21</v>
          </cell>
          <cell r="AG78">
            <v>37.21</v>
          </cell>
          <cell r="AH78">
            <v>37.21</v>
          </cell>
          <cell r="AI78">
            <v>37.21</v>
          </cell>
          <cell r="AJ78">
            <v>37.21</v>
          </cell>
          <cell r="AK78">
            <v>37.21</v>
          </cell>
          <cell r="AL78">
            <v>37.21</v>
          </cell>
          <cell r="AM78">
            <v>37.21</v>
          </cell>
          <cell r="AN78">
            <v>37.21</v>
          </cell>
          <cell r="AO78">
            <v>37.21</v>
          </cell>
          <cell r="AP78">
            <v>37.21</v>
          </cell>
          <cell r="AQ78">
            <v>37.21</v>
          </cell>
          <cell r="AR78">
            <v>37.21</v>
          </cell>
          <cell r="AS78">
            <v>37.21</v>
          </cell>
          <cell r="AT78">
            <v>37.21</v>
          </cell>
          <cell r="AU78">
            <v>37.21</v>
          </cell>
          <cell r="AV78">
            <v>37.21</v>
          </cell>
          <cell r="AW78">
            <v>37.21</v>
          </cell>
          <cell r="AX78">
            <v>37.21</v>
          </cell>
          <cell r="AY78">
            <v>37.21</v>
          </cell>
          <cell r="AZ78">
            <v>37.21</v>
          </cell>
          <cell r="BA78">
            <v>37.21</v>
          </cell>
          <cell r="BB78">
            <v>37.21</v>
          </cell>
          <cell r="BC78">
            <v>37.21</v>
          </cell>
          <cell r="BD78">
            <v>37.21</v>
          </cell>
          <cell r="BE78">
            <v>37.21</v>
          </cell>
          <cell r="BF78">
            <v>37.21</v>
          </cell>
          <cell r="BG78">
            <v>37.21</v>
          </cell>
          <cell r="BH78">
            <v>37.21</v>
          </cell>
          <cell r="BI78">
            <v>37.21</v>
          </cell>
          <cell r="BJ78">
            <v>37.21</v>
          </cell>
          <cell r="BK78">
            <v>37.21</v>
          </cell>
          <cell r="BL78">
            <v>37.21</v>
          </cell>
          <cell r="BM78">
            <v>37.21</v>
          </cell>
          <cell r="BN78">
            <v>37.21</v>
          </cell>
          <cell r="BO78">
            <v>37.21</v>
          </cell>
        </row>
        <row r="79">
          <cell r="A79">
            <v>35</v>
          </cell>
          <cell r="B79" t="str">
            <v>709-4</v>
          </cell>
          <cell r="C79" t="str">
            <v>Delineadores de via PVC 3" con tapa material reflectivo (1 franja roja 15 cm)U 1m alto visto y 0,50 m enterrado con dado de hormigón</v>
          </cell>
          <cell r="D79" t="str">
            <v>UNIDAD</v>
          </cell>
          <cell r="E79">
            <v>1443.75</v>
          </cell>
          <cell r="F79">
            <v>10.78</v>
          </cell>
          <cell r="G79">
            <v>15563.63</v>
          </cell>
          <cell r="H79" t="str">
            <v>Y</v>
          </cell>
          <cell r="I79">
            <v>24.470338983050848</v>
          </cell>
          <cell r="J79">
            <v>24.470338983050848</v>
          </cell>
          <cell r="K79">
            <v>24.470338983050848</v>
          </cell>
          <cell r="L79">
            <v>24.470338983050848</v>
          </cell>
          <cell r="M79">
            <v>24.470338983050848</v>
          </cell>
          <cell r="N79">
            <v>24.470338983050848</v>
          </cell>
          <cell r="O79">
            <v>24.470338983050848</v>
          </cell>
          <cell r="P79">
            <v>24.470338983050848</v>
          </cell>
          <cell r="Q79">
            <v>24.470338983050848</v>
          </cell>
          <cell r="R79">
            <v>24.470338983050848</v>
          </cell>
          <cell r="S79">
            <v>24.470338983050848</v>
          </cell>
          <cell r="T79">
            <v>24.470338983050848</v>
          </cell>
          <cell r="U79">
            <v>24.470338983050848</v>
          </cell>
          <cell r="V79">
            <v>24.470338983050848</v>
          </cell>
          <cell r="W79">
            <v>24.470338983050848</v>
          </cell>
          <cell r="X79">
            <v>24.470338983050848</v>
          </cell>
          <cell r="Y79">
            <v>24.470338983050848</v>
          </cell>
          <cell r="Z79">
            <v>24.470338983050848</v>
          </cell>
          <cell r="AA79">
            <v>24.470338983050848</v>
          </cell>
          <cell r="AB79">
            <v>24.470338983050848</v>
          </cell>
          <cell r="AC79">
            <v>24.470338983050848</v>
          </cell>
          <cell r="AD79">
            <v>24.470338983050848</v>
          </cell>
          <cell r="AE79">
            <v>24.470338983050848</v>
          </cell>
          <cell r="AF79">
            <v>24.470338983050848</v>
          </cell>
          <cell r="AG79">
            <v>24.470338983050848</v>
          </cell>
          <cell r="AH79">
            <v>24.470338983050848</v>
          </cell>
          <cell r="AI79">
            <v>24.470338983050848</v>
          </cell>
          <cell r="AJ79">
            <v>24.470338983050848</v>
          </cell>
          <cell r="AK79">
            <v>24.470338983050848</v>
          </cell>
          <cell r="AL79">
            <v>24.470338983050848</v>
          </cell>
          <cell r="AM79">
            <v>24.470338983050848</v>
          </cell>
          <cell r="AN79">
            <v>24.470338983050848</v>
          </cell>
          <cell r="AO79">
            <v>24.470338983050848</v>
          </cell>
          <cell r="AP79">
            <v>24.470338983050848</v>
          </cell>
          <cell r="AQ79">
            <v>24.470338983050848</v>
          </cell>
          <cell r="AR79">
            <v>24.470338983050848</v>
          </cell>
          <cell r="AS79">
            <v>24.470338983050848</v>
          </cell>
          <cell r="AT79">
            <v>24.470338983050848</v>
          </cell>
          <cell r="AU79">
            <v>24.470338983050848</v>
          </cell>
          <cell r="AV79">
            <v>24.470338983050848</v>
          </cell>
          <cell r="AW79">
            <v>24.470338983050848</v>
          </cell>
          <cell r="AX79">
            <v>24.470338983050848</v>
          </cell>
          <cell r="AY79">
            <v>24.470338983050848</v>
          </cell>
          <cell r="AZ79">
            <v>24.470338983050848</v>
          </cell>
          <cell r="BA79">
            <v>24.470338983050848</v>
          </cell>
          <cell r="BB79">
            <v>24.470338983050848</v>
          </cell>
          <cell r="BC79">
            <v>24.470338983050848</v>
          </cell>
          <cell r="BD79">
            <v>24.470338983050848</v>
          </cell>
          <cell r="BE79">
            <v>24.470338983050848</v>
          </cell>
          <cell r="BF79">
            <v>24.470338983050848</v>
          </cell>
          <cell r="BG79">
            <v>24.470338983050848</v>
          </cell>
          <cell r="BH79">
            <v>24.470338983050848</v>
          </cell>
          <cell r="BI79">
            <v>24.470338983050848</v>
          </cell>
          <cell r="BJ79">
            <v>24.470338983050848</v>
          </cell>
          <cell r="BK79">
            <v>24.470338983050848</v>
          </cell>
          <cell r="BL79">
            <v>24.470338983050848</v>
          </cell>
          <cell r="BM79">
            <v>24.470338983050848</v>
          </cell>
          <cell r="BN79">
            <v>24.470338983050848</v>
          </cell>
          <cell r="BO79">
            <v>24.470338983050848</v>
          </cell>
        </row>
        <row r="80">
          <cell r="I80">
            <v>263.79000000000002</v>
          </cell>
          <cell r="J80">
            <v>263.79000000000002</v>
          </cell>
          <cell r="K80">
            <v>263.79000000000002</v>
          </cell>
          <cell r="L80">
            <v>263.79000000000002</v>
          </cell>
          <cell r="M80">
            <v>263.79000000000002</v>
          </cell>
          <cell r="N80">
            <v>263.79000000000002</v>
          </cell>
          <cell r="O80">
            <v>263.79000000000002</v>
          </cell>
          <cell r="P80">
            <v>263.79000000000002</v>
          </cell>
          <cell r="Q80">
            <v>263.79000000000002</v>
          </cell>
          <cell r="R80">
            <v>263.79000000000002</v>
          </cell>
          <cell r="S80">
            <v>263.79000000000002</v>
          </cell>
          <cell r="T80">
            <v>263.79000000000002</v>
          </cell>
          <cell r="U80">
            <v>263.79000000000002</v>
          </cell>
          <cell r="V80">
            <v>263.79000000000002</v>
          </cell>
          <cell r="W80">
            <v>263.79000000000002</v>
          </cell>
          <cell r="X80">
            <v>263.79000000000002</v>
          </cell>
          <cell r="Y80">
            <v>263.79000000000002</v>
          </cell>
          <cell r="Z80">
            <v>263.79000000000002</v>
          </cell>
          <cell r="AA80">
            <v>263.79000000000002</v>
          </cell>
          <cell r="AB80">
            <v>263.79000000000002</v>
          </cell>
          <cell r="AC80">
            <v>263.79000000000002</v>
          </cell>
          <cell r="AD80">
            <v>263.79000000000002</v>
          </cell>
          <cell r="AE80">
            <v>263.79000000000002</v>
          </cell>
          <cell r="AF80">
            <v>263.79000000000002</v>
          </cell>
          <cell r="AG80">
            <v>263.79000000000002</v>
          </cell>
          <cell r="AH80">
            <v>263.79000000000002</v>
          </cell>
          <cell r="AI80">
            <v>263.79000000000002</v>
          </cell>
          <cell r="AJ80">
            <v>263.79000000000002</v>
          </cell>
          <cell r="AK80">
            <v>263.79000000000002</v>
          </cell>
          <cell r="AL80">
            <v>263.79000000000002</v>
          </cell>
          <cell r="AM80">
            <v>263.79000000000002</v>
          </cell>
          <cell r="AN80">
            <v>263.79000000000002</v>
          </cell>
          <cell r="AO80">
            <v>263.79000000000002</v>
          </cell>
          <cell r="AP80">
            <v>263.79000000000002</v>
          </cell>
          <cell r="AQ80">
            <v>263.79000000000002</v>
          </cell>
          <cell r="AR80">
            <v>263.79000000000002</v>
          </cell>
          <cell r="AS80">
            <v>263.79000000000002</v>
          </cell>
          <cell r="AT80">
            <v>263.79000000000002</v>
          </cell>
          <cell r="AU80">
            <v>263.79000000000002</v>
          </cell>
          <cell r="AV80">
            <v>263.79000000000002</v>
          </cell>
          <cell r="AW80">
            <v>263.79000000000002</v>
          </cell>
          <cell r="AX80">
            <v>263.79000000000002</v>
          </cell>
          <cell r="AY80">
            <v>263.79000000000002</v>
          </cell>
          <cell r="AZ80">
            <v>263.79000000000002</v>
          </cell>
          <cell r="BA80">
            <v>263.79000000000002</v>
          </cell>
          <cell r="BB80">
            <v>263.79000000000002</v>
          </cell>
          <cell r="BC80">
            <v>263.79000000000002</v>
          </cell>
          <cell r="BD80">
            <v>263.79000000000002</v>
          </cell>
          <cell r="BE80">
            <v>263.79000000000002</v>
          </cell>
          <cell r="BF80">
            <v>263.79000000000002</v>
          </cell>
          <cell r="BG80">
            <v>263.79000000000002</v>
          </cell>
          <cell r="BH80">
            <v>263.79000000000002</v>
          </cell>
          <cell r="BI80">
            <v>263.79000000000002</v>
          </cell>
          <cell r="BJ80">
            <v>263.79000000000002</v>
          </cell>
          <cell r="BK80">
            <v>263.79000000000002</v>
          </cell>
          <cell r="BL80">
            <v>263.79000000000002</v>
          </cell>
          <cell r="BM80">
            <v>263.79000000000002</v>
          </cell>
          <cell r="BN80">
            <v>263.79000000000002</v>
          </cell>
          <cell r="BO80">
            <v>263.79000000000002</v>
          </cell>
        </row>
        <row r="81">
          <cell r="A81">
            <v>36</v>
          </cell>
          <cell r="B81" t="str">
            <v>708-5(1 )ay</v>
          </cell>
          <cell r="C81" t="str">
            <v>Señales al lado de la carretera (0.90x0.75)m.</v>
          </cell>
          <cell r="D81" t="str">
            <v>UNIDAD</v>
          </cell>
          <cell r="E81">
            <v>22</v>
          </cell>
          <cell r="F81">
            <v>150.22</v>
          </cell>
          <cell r="G81">
            <v>3304.84</v>
          </cell>
          <cell r="I81">
            <v>0.3728813559322034</v>
          </cell>
          <cell r="J81">
            <v>0.3728813559322034</v>
          </cell>
          <cell r="K81">
            <v>0.3728813559322034</v>
          </cell>
          <cell r="L81">
            <v>0.3728813559322034</v>
          </cell>
          <cell r="M81">
            <v>0.3728813559322034</v>
          </cell>
          <cell r="N81">
            <v>0.3728813559322034</v>
          </cell>
          <cell r="O81">
            <v>0.3728813559322034</v>
          </cell>
          <cell r="P81">
            <v>0.3728813559322034</v>
          </cell>
          <cell r="Q81">
            <v>0.3728813559322034</v>
          </cell>
          <cell r="R81">
            <v>0.3728813559322034</v>
          </cell>
          <cell r="S81">
            <v>0.3728813559322034</v>
          </cell>
          <cell r="T81">
            <v>0.3728813559322034</v>
          </cell>
          <cell r="U81">
            <v>0.3728813559322034</v>
          </cell>
          <cell r="V81">
            <v>0.3728813559322034</v>
          </cell>
          <cell r="W81">
            <v>0.3728813559322034</v>
          </cell>
          <cell r="X81">
            <v>0.3728813559322034</v>
          </cell>
          <cell r="Y81">
            <v>0.3728813559322034</v>
          </cell>
          <cell r="Z81">
            <v>0.3728813559322034</v>
          </cell>
          <cell r="AA81">
            <v>0.3728813559322034</v>
          </cell>
          <cell r="AB81">
            <v>0.3728813559322034</v>
          </cell>
          <cell r="AC81">
            <v>0.3728813559322034</v>
          </cell>
          <cell r="AD81">
            <v>0.3728813559322034</v>
          </cell>
          <cell r="AE81">
            <v>0.3728813559322034</v>
          </cell>
          <cell r="AF81">
            <v>0.3728813559322034</v>
          </cell>
          <cell r="AG81">
            <v>0.3728813559322034</v>
          </cell>
          <cell r="AH81">
            <v>0.3728813559322034</v>
          </cell>
          <cell r="AI81">
            <v>0.3728813559322034</v>
          </cell>
          <cell r="AJ81">
            <v>0.3728813559322034</v>
          </cell>
          <cell r="AK81">
            <v>0.3728813559322034</v>
          </cell>
          <cell r="AL81">
            <v>0.3728813559322034</v>
          </cell>
          <cell r="AM81">
            <v>0.3728813559322034</v>
          </cell>
          <cell r="AN81">
            <v>0.3728813559322034</v>
          </cell>
          <cell r="AO81">
            <v>0.3728813559322034</v>
          </cell>
          <cell r="AP81">
            <v>0.3728813559322034</v>
          </cell>
          <cell r="AQ81">
            <v>0.3728813559322034</v>
          </cell>
          <cell r="AR81">
            <v>0.3728813559322034</v>
          </cell>
          <cell r="AS81">
            <v>0.3728813559322034</v>
          </cell>
          <cell r="AT81">
            <v>0.3728813559322034</v>
          </cell>
          <cell r="AU81">
            <v>0.3728813559322034</v>
          </cell>
          <cell r="AV81">
            <v>0.3728813559322034</v>
          </cell>
          <cell r="AW81">
            <v>0.3728813559322034</v>
          </cell>
          <cell r="AX81">
            <v>0.3728813559322034</v>
          </cell>
          <cell r="AY81">
            <v>0.3728813559322034</v>
          </cell>
          <cell r="AZ81">
            <v>0.3728813559322034</v>
          </cell>
          <cell r="BA81">
            <v>0.3728813559322034</v>
          </cell>
          <cell r="BB81">
            <v>0.3728813559322034</v>
          </cell>
          <cell r="BC81">
            <v>0.3728813559322034</v>
          </cell>
          <cell r="BD81">
            <v>0.3728813559322034</v>
          </cell>
          <cell r="BE81">
            <v>0.3728813559322034</v>
          </cell>
          <cell r="BF81">
            <v>0.3728813559322034</v>
          </cell>
          <cell r="BG81">
            <v>0.3728813559322034</v>
          </cell>
          <cell r="BH81">
            <v>0.3728813559322034</v>
          </cell>
          <cell r="BI81">
            <v>0.3728813559322034</v>
          </cell>
          <cell r="BJ81">
            <v>0.3728813559322034</v>
          </cell>
          <cell r="BK81">
            <v>0.3728813559322034</v>
          </cell>
          <cell r="BL81">
            <v>0.3728813559322034</v>
          </cell>
          <cell r="BM81">
            <v>0.3728813559322034</v>
          </cell>
          <cell r="BN81">
            <v>0.3728813559322034</v>
          </cell>
          <cell r="BO81">
            <v>0.3728813559322034</v>
          </cell>
        </row>
        <row r="82">
          <cell r="H82" t="str">
            <v>P</v>
          </cell>
          <cell r="I82">
            <v>56.01</v>
          </cell>
          <cell r="J82">
            <v>56.01</v>
          </cell>
          <cell r="K82">
            <v>56.01</v>
          </cell>
          <cell r="L82">
            <v>56.01</v>
          </cell>
          <cell r="M82">
            <v>56.01</v>
          </cell>
          <cell r="N82">
            <v>56.01</v>
          </cell>
          <cell r="O82">
            <v>56.01</v>
          </cell>
          <cell r="P82">
            <v>56.01</v>
          </cell>
          <cell r="Q82">
            <v>56.01</v>
          </cell>
          <cell r="R82">
            <v>56.01</v>
          </cell>
          <cell r="S82">
            <v>56.01</v>
          </cell>
          <cell r="T82">
            <v>56.01</v>
          </cell>
          <cell r="U82">
            <v>56.01</v>
          </cell>
          <cell r="V82">
            <v>56.01</v>
          </cell>
          <cell r="W82">
            <v>56.01</v>
          </cell>
          <cell r="X82">
            <v>56.01</v>
          </cell>
          <cell r="Y82">
            <v>56.01</v>
          </cell>
          <cell r="Z82">
            <v>56.01</v>
          </cell>
          <cell r="AA82">
            <v>56.01</v>
          </cell>
          <cell r="AB82">
            <v>56.01</v>
          </cell>
          <cell r="AC82">
            <v>56.01</v>
          </cell>
          <cell r="AD82">
            <v>56.01</v>
          </cell>
          <cell r="AE82">
            <v>56.01</v>
          </cell>
          <cell r="AF82">
            <v>56.01</v>
          </cell>
          <cell r="AG82">
            <v>56.01</v>
          </cell>
          <cell r="AH82">
            <v>56.01</v>
          </cell>
          <cell r="AI82">
            <v>56.01</v>
          </cell>
          <cell r="AJ82">
            <v>56.01</v>
          </cell>
          <cell r="AK82">
            <v>56.01</v>
          </cell>
          <cell r="AL82">
            <v>56.01</v>
          </cell>
          <cell r="AM82">
            <v>56.01</v>
          </cell>
          <cell r="AN82">
            <v>56.01</v>
          </cell>
          <cell r="AO82">
            <v>56.01</v>
          </cell>
          <cell r="AP82">
            <v>56.01</v>
          </cell>
          <cell r="AQ82">
            <v>56.01</v>
          </cell>
          <cell r="AR82">
            <v>56.01</v>
          </cell>
          <cell r="AS82">
            <v>56.01</v>
          </cell>
          <cell r="AT82">
            <v>56.01</v>
          </cell>
          <cell r="AU82">
            <v>56.01</v>
          </cell>
          <cell r="AV82">
            <v>56.01</v>
          </cell>
          <cell r="AW82">
            <v>56.01</v>
          </cell>
          <cell r="AX82">
            <v>56.01</v>
          </cell>
          <cell r="AY82">
            <v>56.01</v>
          </cell>
          <cell r="AZ82">
            <v>56.01</v>
          </cell>
          <cell r="BA82">
            <v>56.01</v>
          </cell>
          <cell r="BB82">
            <v>56.01</v>
          </cell>
          <cell r="BC82">
            <v>56.01</v>
          </cell>
          <cell r="BD82">
            <v>56.01</v>
          </cell>
          <cell r="BE82">
            <v>56.01</v>
          </cell>
          <cell r="BF82">
            <v>56.01</v>
          </cell>
          <cell r="BG82">
            <v>56.01</v>
          </cell>
          <cell r="BH82">
            <v>56.01</v>
          </cell>
          <cell r="BI82">
            <v>56.01</v>
          </cell>
          <cell r="BJ82">
            <v>56.01</v>
          </cell>
          <cell r="BK82">
            <v>56.01</v>
          </cell>
          <cell r="BL82">
            <v>56.01</v>
          </cell>
          <cell r="BM82">
            <v>56.01</v>
          </cell>
          <cell r="BN82">
            <v>56.01</v>
          </cell>
          <cell r="BO82">
            <v>56.01</v>
          </cell>
        </row>
        <row r="83">
          <cell r="A83">
            <v>37</v>
          </cell>
          <cell r="B83" t="str">
            <v>708-5(1)c</v>
          </cell>
          <cell r="C83" t="str">
            <v>Señales al lado de la carretera ( 0,75 x 0,75 x 0,75 ) MTS</v>
          </cell>
          <cell r="D83" t="str">
            <v>u</v>
          </cell>
          <cell r="E83">
            <v>7</v>
          </cell>
          <cell r="F83">
            <v>128.54</v>
          </cell>
          <cell r="G83">
            <v>899.78</v>
          </cell>
          <cell r="H83" t="str">
            <v>L</v>
          </cell>
          <cell r="I83">
            <v>0.11864406779661017</v>
          </cell>
          <cell r="J83">
            <v>0.11864406779661017</v>
          </cell>
          <cell r="K83">
            <v>0.11864406779661017</v>
          </cell>
          <cell r="L83">
            <v>0.11864406779661017</v>
          </cell>
          <cell r="M83">
            <v>0.11864406779661017</v>
          </cell>
          <cell r="N83">
            <v>0.11864406779661017</v>
          </cell>
          <cell r="O83">
            <v>0.11864406779661017</v>
          </cell>
          <cell r="P83">
            <v>0.11864406779661017</v>
          </cell>
          <cell r="Q83">
            <v>0.11864406779661017</v>
          </cell>
          <cell r="R83">
            <v>0.11864406779661017</v>
          </cell>
          <cell r="S83">
            <v>0.11864406779661017</v>
          </cell>
          <cell r="T83">
            <v>0.11864406779661017</v>
          </cell>
          <cell r="U83">
            <v>0.11864406779661017</v>
          </cell>
          <cell r="V83">
            <v>0.11864406779661017</v>
          </cell>
          <cell r="W83">
            <v>0.11864406779661017</v>
          </cell>
          <cell r="X83">
            <v>0.11864406779661017</v>
          </cell>
          <cell r="Y83">
            <v>0.11864406779661017</v>
          </cell>
          <cell r="Z83">
            <v>0.11864406779661017</v>
          </cell>
          <cell r="AA83">
            <v>0.11864406779661017</v>
          </cell>
          <cell r="AB83">
            <v>0.11864406779661017</v>
          </cell>
          <cell r="AC83">
            <v>0.11864406779661017</v>
          </cell>
          <cell r="AD83">
            <v>0.11864406779661017</v>
          </cell>
          <cell r="AE83">
            <v>0.11864406779661017</v>
          </cell>
          <cell r="AF83">
            <v>0.11864406779661017</v>
          </cell>
          <cell r="AG83">
            <v>0.11864406779661017</v>
          </cell>
          <cell r="AH83">
            <v>0.11864406779661017</v>
          </cell>
          <cell r="AI83">
            <v>0.11864406779661017</v>
          </cell>
          <cell r="AJ83">
            <v>0.11864406779661017</v>
          </cell>
          <cell r="AK83">
            <v>0.11864406779661017</v>
          </cell>
          <cell r="AL83">
            <v>0.11864406779661017</v>
          </cell>
          <cell r="AM83">
            <v>0.11864406779661017</v>
          </cell>
          <cell r="AN83">
            <v>0.11864406779661017</v>
          </cell>
          <cell r="AO83">
            <v>0.11864406779661017</v>
          </cell>
          <cell r="AP83">
            <v>0.11864406779661017</v>
          </cell>
          <cell r="AQ83">
            <v>0.11864406779661017</v>
          </cell>
          <cell r="AR83">
            <v>0.11864406779661017</v>
          </cell>
          <cell r="AS83">
            <v>0.11864406779661017</v>
          </cell>
          <cell r="AT83">
            <v>0.11864406779661017</v>
          </cell>
          <cell r="AU83">
            <v>0.11864406779661017</v>
          </cell>
          <cell r="AV83">
            <v>0.11864406779661017</v>
          </cell>
          <cell r="AW83">
            <v>0.11864406779661017</v>
          </cell>
          <cell r="AX83">
            <v>0.11864406779661017</v>
          </cell>
          <cell r="AY83">
            <v>0.11864406779661017</v>
          </cell>
          <cell r="AZ83">
            <v>0.11864406779661017</v>
          </cell>
          <cell r="BA83">
            <v>0.11864406779661017</v>
          </cell>
          <cell r="BB83">
            <v>0.11864406779661017</v>
          </cell>
          <cell r="BC83">
            <v>0.11864406779661017</v>
          </cell>
          <cell r="BD83">
            <v>0.11864406779661017</v>
          </cell>
          <cell r="BE83">
            <v>0.11864406779661017</v>
          </cell>
          <cell r="BF83">
            <v>0.11864406779661017</v>
          </cell>
          <cell r="BG83">
            <v>0.11864406779661017</v>
          </cell>
          <cell r="BH83">
            <v>0.11864406779661017</v>
          </cell>
          <cell r="BI83">
            <v>0.11864406779661017</v>
          </cell>
          <cell r="BJ83">
            <v>0.11864406779661017</v>
          </cell>
          <cell r="BK83">
            <v>0.11864406779661017</v>
          </cell>
          <cell r="BL83">
            <v>0.11864406779661017</v>
          </cell>
          <cell r="BM83">
            <v>0.11864406779661017</v>
          </cell>
          <cell r="BN83">
            <v>0.11864406779661017</v>
          </cell>
          <cell r="BO83">
            <v>0.11864406779661017</v>
          </cell>
        </row>
        <row r="84">
          <cell r="H84" t="str">
            <v>A</v>
          </cell>
          <cell r="I84">
            <v>15.25</v>
          </cell>
          <cell r="J84">
            <v>15.25</v>
          </cell>
          <cell r="K84">
            <v>15.25</v>
          </cell>
          <cell r="L84">
            <v>15.25</v>
          </cell>
          <cell r="M84">
            <v>15.25</v>
          </cell>
          <cell r="N84">
            <v>15.25</v>
          </cell>
          <cell r="O84">
            <v>15.25</v>
          </cell>
          <cell r="P84">
            <v>15.25</v>
          </cell>
          <cell r="Q84">
            <v>15.25</v>
          </cell>
          <cell r="R84">
            <v>15.25</v>
          </cell>
          <cell r="S84">
            <v>15.25</v>
          </cell>
          <cell r="T84">
            <v>15.25</v>
          </cell>
          <cell r="U84">
            <v>15.25</v>
          </cell>
          <cell r="V84">
            <v>15.25</v>
          </cell>
          <cell r="W84">
            <v>15.25</v>
          </cell>
          <cell r="X84">
            <v>15.25</v>
          </cell>
          <cell r="Y84">
            <v>15.25</v>
          </cell>
          <cell r="Z84">
            <v>15.25</v>
          </cell>
          <cell r="AA84">
            <v>15.25</v>
          </cell>
          <cell r="AB84">
            <v>15.25</v>
          </cell>
          <cell r="AC84">
            <v>15.25</v>
          </cell>
          <cell r="AD84">
            <v>15.25</v>
          </cell>
          <cell r="AE84">
            <v>15.25</v>
          </cell>
          <cell r="AF84">
            <v>15.25</v>
          </cell>
          <cell r="AG84">
            <v>15.25</v>
          </cell>
          <cell r="AH84">
            <v>15.25</v>
          </cell>
          <cell r="AI84">
            <v>15.25</v>
          </cell>
          <cell r="AJ84">
            <v>15.25</v>
          </cell>
          <cell r="AK84">
            <v>15.25</v>
          </cell>
          <cell r="AL84">
            <v>15.25</v>
          </cell>
          <cell r="AM84">
            <v>15.25</v>
          </cell>
          <cell r="AN84">
            <v>15.25</v>
          </cell>
          <cell r="AO84">
            <v>15.25</v>
          </cell>
          <cell r="AP84">
            <v>15.25</v>
          </cell>
          <cell r="AQ84">
            <v>15.25</v>
          </cell>
          <cell r="AR84">
            <v>15.25</v>
          </cell>
          <cell r="AS84">
            <v>15.25</v>
          </cell>
          <cell r="AT84">
            <v>15.25</v>
          </cell>
          <cell r="AU84">
            <v>15.25</v>
          </cell>
          <cell r="AV84">
            <v>15.25</v>
          </cell>
          <cell r="AW84">
            <v>15.25</v>
          </cell>
          <cell r="AX84">
            <v>15.25</v>
          </cell>
          <cell r="AY84">
            <v>15.25</v>
          </cell>
          <cell r="AZ84">
            <v>15.25</v>
          </cell>
          <cell r="BA84">
            <v>15.25</v>
          </cell>
          <cell r="BB84">
            <v>15.25</v>
          </cell>
          <cell r="BC84">
            <v>15.25</v>
          </cell>
          <cell r="BD84">
            <v>15.25</v>
          </cell>
          <cell r="BE84">
            <v>15.25</v>
          </cell>
          <cell r="BF84">
            <v>15.25</v>
          </cell>
          <cell r="BG84">
            <v>15.25</v>
          </cell>
          <cell r="BH84">
            <v>15.25</v>
          </cell>
          <cell r="BI84">
            <v>15.25</v>
          </cell>
          <cell r="BJ84">
            <v>15.25</v>
          </cell>
          <cell r="BK84">
            <v>15.25</v>
          </cell>
          <cell r="BL84">
            <v>15.25</v>
          </cell>
          <cell r="BM84">
            <v>15.25</v>
          </cell>
          <cell r="BN84">
            <v>15.25</v>
          </cell>
          <cell r="BO84">
            <v>15.25</v>
          </cell>
        </row>
        <row r="85">
          <cell r="A85">
            <v>38</v>
          </cell>
          <cell r="B85" t="str">
            <v>708-5(1)d</v>
          </cell>
          <cell r="C85" t="str">
            <v>Señalización vertical, a lado de la carretera (75x75)cm. (Preventiva    ASTM d    4956 grado 4 o similar)</v>
          </cell>
          <cell r="D85" t="str">
            <v>u</v>
          </cell>
          <cell r="E85">
            <v>15</v>
          </cell>
          <cell r="F85">
            <v>128.54</v>
          </cell>
          <cell r="G85">
            <v>1928.1</v>
          </cell>
          <cell r="H85" t="str">
            <v>N</v>
          </cell>
          <cell r="I85">
            <v>0.25423728813559321</v>
          </cell>
          <cell r="J85">
            <v>0.25423728813559321</v>
          </cell>
          <cell r="K85">
            <v>0.25423728813559321</v>
          </cell>
          <cell r="L85">
            <v>0.25423728813559321</v>
          </cell>
          <cell r="M85">
            <v>0.25423728813559321</v>
          </cell>
          <cell r="N85">
            <v>0.25423728813559321</v>
          </cell>
          <cell r="O85">
            <v>0.25423728813559321</v>
          </cell>
          <cell r="P85">
            <v>0.25423728813559321</v>
          </cell>
          <cell r="Q85">
            <v>0.25423728813559321</v>
          </cell>
          <cell r="R85">
            <v>0.25423728813559321</v>
          </cell>
          <cell r="S85">
            <v>0.25423728813559321</v>
          </cell>
          <cell r="T85">
            <v>0.25423728813559321</v>
          </cell>
          <cell r="U85">
            <v>0.25423728813559321</v>
          </cell>
          <cell r="V85">
            <v>0.25423728813559321</v>
          </cell>
          <cell r="W85">
            <v>0.25423728813559321</v>
          </cell>
          <cell r="X85">
            <v>0.25423728813559321</v>
          </cell>
          <cell r="Y85">
            <v>0.25423728813559321</v>
          </cell>
          <cell r="Z85">
            <v>0.25423728813559321</v>
          </cell>
          <cell r="AA85">
            <v>0.25423728813559321</v>
          </cell>
          <cell r="AB85">
            <v>0.25423728813559321</v>
          </cell>
          <cell r="AC85">
            <v>0.25423728813559321</v>
          </cell>
          <cell r="AD85">
            <v>0.25423728813559321</v>
          </cell>
          <cell r="AE85">
            <v>0.25423728813559321</v>
          </cell>
          <cell r="AF85">
            <v>0.25423728813559321</v>
          </cell>
          <cell r="AG85">
            <v>0.25423728813559321</v>
          </cell>
          <cell r="AH85">
            <v>0.25423728813559321</v>
          </cell>
          <cell r="AI85">
            <v>0.25423728813559321</v>
          </cell>
          <cell r="AJ85">
            <v>0.25423728813559321</v>
          </cell>
          <cell r="AK85">
            <v>0.25423728813559321</v>
          </cell>
          <cell r="AL85">
            <v>0.25423728813559321</v>
          </cell>
          <cell r="AM85">
            <v>0.25423728813559321</v>
          </cell>
          <cell r="AN85">
            <v>0.25423728813559321</v>
          </cell>
          <cell r="AO85">
            <v>0.25423728813559321</v>
          </cell>
          <cell r="AP85">
            <v>0.25423728813559321</v>
          </cell>
          <cell r="AQ85">
            <v>0.25423728813559321</v>
          </cell>
          <cell r="AR85">
            <v>0.25423728813559321</v>
          </cell>
          <cell r="AS85">
            <v>0.25423728813559321</v>
          </cell>
          <cell r="AT85">
            <v>0.25423728813559321</v>
          </cell>
          <cell r="AU85">
            <v>0.25423728813559321</v>
          </cell>
          <cell r="AV85">
            <v>0.25423728813559321</v>
          </cell>
          <cell r="AW85">
            <v>0.25423728813559321</v>
          </cell>
          <cell r="AX85">
            <v>0.25423728813559321</v>
          </cell>
          <cell r="AY85">
            <v>0.25423728813559321</v>
          </cell>
          <cell r="AZ85">
            <v>0.25423728813559321</v>
          </cell>
          <cell r="BA85">
            <v>0.25423728813559321</v>
          </cell>
          <cell r="BB85">
            <v>0.25423728813559321</v>
          </cell>
          <cell r="BC85">
            <v>0.25423728813559321</v>
          </cell>
          <cell r="BD85">
            <v>0.25423728813559321</v>
          </cell>
          <cell r="BE85">
            <v>0.25423728813559321</v>
          </cell>
          <cell r="BF85">
            <v>0.25423728813559321</v>
          </cell>
          <cell r="BG85">
            <v>0.25423728813559321</v>
          </cell>
          <cell r="BH85">
            <v>0.25423728813559321</v>
          </cell>
          <cell r="BI85">
            <v>0.25423728813559321</v>
          </cell>
          <cell r="BJ85">
            <v>0.25423728813559321</v>
          </cell>
          <cell r="BK85">
            <v>0.25423728813559321</v>
          </cell>
          <cell r="BL85">
            <v>0.25423728813559321</v>
          </cell>
          <cell r="BM85">
            <v>0.25423728813559321</v>
          </cell>
          <cell r="BN85">
            <v>0.25423728813559321</v>
          </cell>
          <cell r="BO85">
            <v>0.25423728813559321</v>
          </cell>
        </row>
        <row r="86">
          <cell r="H86" t="str">
            <v>T</v>
          </cell>
          <cell r="I86">
            <v>32.68</v>
          </cell>
          <cell r="J86">
            <v>32.68</v>
          </cell>
          <cell r="K86">
            <v>32.68</v>
          </cell>
          <cell r="L86">
            <v>32.68</v>
          </cell>
          <cell r="M86">
            <v>32.68</v>
          </cell>
          <cell r="N86">
            <v>32.68</v>
          </cell>
          <cell r="O86">
            <v>32.68</v>
          </cell>
          <cell r="P86">
            <v>32.68</v>
          </cell>
          <cell r="Q86">
            <v>32.68</v>
          </cell>
          <cell r="R86">
            <v>32.68</v>
          </cell>
          <cell r="S86">
            <v>32.68</v>
          </cell>
          <cell r="T86">
            <v>32.68</v>
          </cell>
          <cell r="U86">
            <v>32.68</v>
          </cell>
          <cell r="V86">
            <v>32.68</v>
          </cell>
          <cell r="W86">
            <v>32.68</v>
          </cell>
          <cell r="X86">
            <v>32.68</v>
          </cell>
          <cell r="Y86">
            <v>32.68</v>
          </cell>
          <cell r="Z86">
            <v>32.68</v>
          </cell>
          <cell r="AA86">
            <v>32.68</v>
          </cell>
          <cell r="AB86">
            <v>32.68</v>
          </cell>
          <cell r="AC86">
            <v>32.68</v>
          </cell>
          <cell r="AD86">
            <v>32.68</v>
          </cell>
          <cell r="AE86">
            <v>32.68</v>
          </cell>
          <cell r="AF86">
            <v>32.68</v>
          </cell>
          <cell r="AG86">
            <v>32.68</v>
          </cell>
          <cell r="AH86">
            <v>32.68</v>
          </cell>
          <cell r="AI86">
            <v>32.68</v>
          </cell>
          <cell r="AJ86">
            <v>32.68</v>
          </cell>
          <cell r="AK86">
            <v>32.68</v>
          </cell>
          <cell r="AL86">
            <v>32.68</v>
          </cell>
          <cell r="AM86">
            <v>32.68</v>
          </cell>
          <cell r="AN86">
            <v>32.68</v>
          </cell>
          <cell r="AO86">
            <v>32.68</v>
          </cell>
          <cell r="AP86">
            <v>32.68</v>
          </cell>
          <cell r="AQ86">
            <v>32.68</v>
          </cell>
          <cell r="AR86">
            <v>32.68</v>
          </cell>
          <cell r="AS86">
            <v>32.68</v>
          </cell>
          <cell r="AT86">
            <v>32.68</v>
          </cell>
          <cell r="AU86">
            <v>32.68</v>
          </cell>
          <cell r="AV86">
            <v>32.68</v>
          </cell>
          <cell r="AW86">
            <v>32.68</v>
          </cell>
          <cell r="AX86">
            <v>32.68</v>
          </cell>
          <cell r="AY86">
            <v>32.68</v>
          </cell>
          <cell r="AZ86">
            <v>32.68</v>
          </cell>
          <cell r="BA86">
            <v>32.68</v>
          </cell>
          <cell r="BB86">
            <v>32.68</v>
          </cell>
          <cell r="BC86">
            <v>32.68</v>
          </cell>
          <cell r="BD86">
            <v>32.68</v>
          </cell>
          <cell r="BE86">
            <v>32.68</v>
          </cell>
          <cell r="BF86">
            <v>32.68</v>
          </cell>
          <cell r="BG86">
            <v>32.68</v>
          </cell>
          <cell r="BH86">
            <v>32.68</v>
          </cell>
          <cell r="BI86">
            <v>32.68</v>
          </cell>
          <cell r="BJ86">
            <v>32.68</v>
          </cell>
          <cell r="BK86">
            <v>32.68</v>
          </cell>
          <cell r="BL86">
            <v>32.68</v>
          </cell>
          <cell r="BM86">
            <v>32.68</v>
          </cell>
          <cell r="BN86">
            <v>32.68</v>
          </cell>
          <cell r="BO86">
            <v>32.68</v>
          </cell>
        </row>
        <row r="87">
          <cell r="A87">
            <v>39</v>
          </cell>
          <cell r="B87" t="str">
            <v>708-5(1)c</v>
          </cell>
          <cell r="C87" t="str">
            <v>Señalización vertical, a lado de la carretera (120x150)cm. (astm d 4956)</v>
          </cell>
          <cell r="D87" t="str">
            <v>u</v>
          </cell>
          <cell r="E87">
            <v>9</v>
          </cell>
          <cell r="F87">
            <v>221.42</v>
          </cell>
          <cell r="G87">
            <v>1992.78</v>
          </cell>
          <cell r="H87" t="str">
            <v>A</v>
          </cell>
          <cell r="I87">
            <v>0.15254237288135594</v>
          </cell>
          <cell r="J87">
            <v>0.15254237288135594</v>
          </cell>
          <cell r="K87">
            <v>0.15254237288135594</v>
          </cell>
          <cell r="L87">
            <v>0.15254237288135594</v>
          </cell>
          <cell r="M87">
            <v>0.15254237288135594</v>
          </cell>
          <cell r="N87">
            <v>0.15254237288135594</v>
          </cell>
          <cell r="O87">
            <v>0.15254237288135594</v>
          </cell>
          <cell r="P87">
            <v>0.15254237288135594</v>
          </cell>
          <cell r="Q87">
            <v>0.15254237288135594</v>
          </cell>
          <cell r="R87">
            <v>0.15254237288135594</v>
          </cell>
          <cell r="S87">
            <v>0.15254237288135594</v>
          </cell>
          <cell r="T87">
            <v>0.15254237288135594</v>
          </cell>
          <cell r="U87">
            <v>0.15254237288135594</v>
          </cell>
          <cell r="V87">
            <v>0.15254237288135594</v>
          </cell>
          <cell r="W87">
            <v>0.15254237288135594</v>
          </cell>
          <cell r="X87">
            <v>0.15254237288135594</v>
          </cell>
          <cell r="Y87">
            <v>0.15254237288135594</v>
          </cell>
          <cell r="Z87">
            <v>0.15254237288135594</v>
          </cell>
          <cell r="AA87">
            <v>0.15254237288135594</v>
          </cell>
          <cell r="AB87">
            <v>0.15254237288135594</v>
          </cell>
          <cell r="AC87">
            <v>0.15254237288135594</v>
          </cell>
          <cell r="AD87">
            <v>0.15254237288135594</v>
          </cell>
          <cell r="AE87">
            <v>0.15254237288135594</v>
          </cell>
          <cell r="AF87">
            <v>0.15254237288135594</v>
          </cell>
          <cell r="AG87">
            <v>0.15254237288135594</v>
          </cell>
          <cell r="AH87">
            <v>0.15254237288135594</v>
          </cell>
          <cell r="AI87">
            <v>0.15254237288135594</v>
          </cell>
          <cell r="AJ87">
            <v>0.15254237288135594</v>
          </cell>
          <cell r="AK87">
            <v>0.15254237288135594</v>
          </cell>
          <cell r="AL87">
            <v>0.15254237288135594</v>
          </cell>
          <cell r="AM87">
            <v>0.15254237288135594</v>
          </cell>
          <cell r="AN87">
            <v>0.15254237288135594</v>
          </cell>
          <cell r="AO87">
            <v>0.15254237288135594</v>
          </cell>
          <cell r="AP87">
            <v>0.15254237288135594</v>
          </cell>
          <cell r="AQ87">
            <v>0.15254237288135594</v>
          </cell>
          <cell r="AR87">
            <v>0.15254237288135594</v>
          </cell>
          <cell r="AS87">
            <v>0.15254237288135594</v>
          </cell>
          <cell r="AT87">
            <v>0.15254237288135594</v>
          </cell>
          <cell r="AU87">
            <v>0.15254237288135594</v>
          </cell>
          <cell r="AV87">
            <v>0.15254237288135594</v>
          </cell>
          <cell r="AW87">
            <v>0.15254237288135594</v>
          </cell>
          <cell r="AX87">
            <v>0.15254237288135594</v>
          </cell>
          <cell r="AY87">
            <v>0.15254237288135594</v>
          </cell>
          <cell r="AZ87">
            <v>0.15254237288135594</v>
          </cell>
          <cell r="BA87">
            <v>0.15254237288135594</v>
          </cell>
          <cell r="BB87">
            <v>0.15254237288135594</v>
          </cell>
          <cell r="BC87">
            <v>0.15254237288135594</v>
          </cell>
          <cell r="BD87">
            <v>0.15254237288135594</v>
          </cell>
          <cell r="BE87">
            <v>0.15254237288135594</v>
          </cell>
          <cell r="BF87">
            <v>0.15254237288135594</v>
          </cell>
          <cell r="BG87">
            <v>0.15254237288135594</v>
          </cell>
          <cell r="BH87">
            <v>0.15254237288135594</v>
          </cell>
          <cell r="BI87">
            <v>0.15254237288135594</v>
          </cell>
          <cell r="BJ87">
            <v>0.15254237288135594</v>
          </cell>
          <cell r="BK87">
            <v>0.15254237288135594</v>
          </cell>
          <cell r="BL87">
            <v>0.15254237288135594</v>
          </cell>
          <cell r="BM87">
            <v>0.15254237288135594</v>
          </cell>
          <cell r="BN87">
            <v>0.15254237288135594</v>
          </cell>
          <cell r="BO87">
            <v>0.15254237288135594</v>
          </cell>
        </row>
        <row r="88">
          <cell r="I88">
            <v>33.78</v>
          </cell>
          <cell r="J88">
            <v>33.78</v>
          </cell>
          <cell r="K88">
            <v>33.78</v>
          </cell>
          <cell r="L88">
            <v>33.78</v>
          </cell>
          <cell r="M88">
            <v>33.78</v>
          </cell>
          <cell r="N88">
            <v>33.78</v>
          </cell>
          <cell r="O88">
            <v>33.78</v>
          </cell>
          <cell r="P88">
            <v>33.78</v>
          </cell>
          <cell r="Q88">
            <v>33.78</v>
          </cell>
          <cell r="R88">
            <v>33.78</v>
          </cell>
          <cell r="S88">
            <v>33.78</v>
          </cell>
          <cell r="T88">
            <v>33.78</v>
          </cell>
          <cell r="U88">
            <v>33.78</v>
          </cell>
          <cell r="V88">
            <v>33.78</v>
          </cell>
          <cell r="W88">
            <v>33.78</v>
          </cell>
          <cell r="X88">
            <v>33.78</v>
          </cell>
          <cell r="Y88">
            <v>33.78</v>
          </cell>
          <cell r="Z88">
            <v>33.78</v>
          </cell>
          <cell r="AA88">
            <v>33.78</v>
          </cell>
          <cell r="AB88">
            <v>33.78</v>
          </cell>
          <cell r="AC88">
            <v>33.78</v>
          </cell>
          <cell r="AD88">
            <v>33.78</v>
          </cell>
          <cell r="AE88">
            <v>33.78</v>
          </cell>
          <cell r="AF88">
            <v>33.78</v>
          </cell>
          <cell r="AG88">
            <v>33.78</v>
          </cell>
          <cell r="AH88">
            <v>33.78</v>
          </cell>
          <cell r="AI88">
            <v>33.78</v>
          </cell>
          <cell r="AJ88">
            <v>33.78</v>
          </cell>
          <cell r="AK88">
            <v>33.78</v>
          </cell>
          <cell r="AL88">
            <v>33.78</v>
          </cell>
          <cell r="AM88">
            <v>33.78</v>
          </cell>
          <cell r="AN88">
            <v>33.78</v>
          </cell>
          <cell r="AO88">
            <v>33.78</v>
          </cell>
          <cell r="AP88">
            <v>33.78</v>
          </cell>
          <cell r="AQ88">
            <v>33.78</v>
          </cell>
          <cell r="AR88">
            <v>33.78</v>
          </cell>
          <cell r="AS88">
            <v>33.78</v>
          </cell>
          <cell r="AT88">
            <v>33.78</v>
          </cell>
          <cell r="AU88">
            <v>33.78</v>
          </cell>
          <cell r="AV88">
            <v>33.78</v>
          </cell>
          <cell r="AW88">
            <v>33.78</v>
          </cell>
          <cell r="AX88">
            <v>33.78</v>
          </cell>
          <cell r="AY88">
            <v>33.78</v>
          </cell>
          <cell r="AZ88">
            <v>33.78</v>
          </cell>
          <cell r="BA88">
            <v>33.78</v>
          </cell>
          <cell r="BB88">
            <v>33.78</v>
          </cell>
          <cell r="BC88">
            <v>33.78</v>
          </cell>
          <cell r="BD88">
            <v>33.78</v>
          </cell>
          <cell r="BE88">
            <v>33.78</v>
          </cell>
          <cell r="BF88">
            <v>33.78</v>
          </cell>
          <cell r="BG88">
            <v>33.78</v>
          </cell>
          <cell r="BH88">
            <v>33.78</v>
          </cell>
          <cell r="BI88">
            <v>33.78</v>
          </cell>
          <cell r="BJ88">
            <v>33.78</v>
          </cell>
          <cell r="BK88">
            <v>33.78</v>
          </cell>
          <cell r="BL88">
            <v>33.78</v>
          </cell>
          <cell r="BM88">
            <v>33.78</v>
          </cell>
          <cell r="BN88">
            <v>33.78</v>
          </cell>
          <cell r="BO88">
            <v>33.78</v>
          </cell>
        </row>
        <row r="89">
          <cell r="A89">
            <v>40</v>
          </cell>
          <cell r="B89" t="str">
            <v>711-04</v>
          </cell>
          <cell r="C89" t="str">
            <v>Señales al lado de la carretera    (Informativa 1,22 x 2,40    ASTM-d</v>
          </cell>
          <cell r="D89" t="str">
            <v>u</v>
          </cell>
          <cell r="E89">
            <v>0</v>
          </cell>
          <cell r="F89">
            <v>551.21</v>
          </cell>
          <cell r="G89">
            <v>0</v>
          </cell>
        </row>
        <row r="90">
          <cell r="H90" t="str">
            <v>D</v>
          </cell>
        </row>
        <row r="91">
          <cell r="A91">
            <v>41</v>
          </cell>
          <cell r="B91" t="str">
            <v>705-(1)fg</v>
          </cell>
          <cell r="C91" t="str">
            <v>Provisión e Instalación de Mortero Termoplástico Perfilado, para el sistema de Banda Transversal de Alerta (BTA) o Resalto. E= 6 mm  x 15 cm de ancho</v>
          </cell>
          <cell r="D91" t="str">
            <v>m</v>
          </cell>
          <cell r="E91">
            <v>540</v>
          </cell>
          <cell r="F91">
            <v>14.21</v>
          </cell>
          <cell r="G91">
            <v>7673.4</v>
          </cell>
          <cell r="H91" t="str">
            <v>E</v>
          </cell>
          <cell r="I91">
            <v>9.1525423728813564</v>
          </cell>
          <cell r="J91">
            <v>9.1525423728813564</v>
          </cell>
          <cell r="K91">
            <v>9.1525423728813564</v>
          </cell>
          <cell r="L91">
            <v>9.1525423728813564</v>
          </cell>
          <cell r="M91">
            <v>9.1525423728813564</v>
          </cell>
          <cell r="N91">
            <v>9.1525423728813564</v>
          </cell>
          <cell r="O91">
            <v>9.1525423728813564</v>
          </cell>
          <cell r="P91">
            <v>9.1525423728813564</v>
          </cell>
          <cell r="Q91">
            <v>9.1525423728813564</v>
          </cell>
          <cell r="R91">
            <v>9.1525423728813564</v>
          </cell>
          <cell r="S91">
            <v>9.1525423728813564</v>
          </cell>
          <cell r="T91">
            <v>9.1525423728813564</v>
          </cell>
          <cell r="U91">
            <v>9.1525423728813564</v>
          </cell>
          <cell r="V91">
            <v>9.1525423728813564</v>
          </cell>
          <cell r="W91">
            <v>9.1525423728813564</v>
          </cell>
          <cell r="X91">
            <v>9.1525423728813564</v>
          </cell>
          <cell r="Y91">
            <v>9.1525423728813564</v>
          </cell>
          <cell r="Z91">
            <v>9.1525423728813564</v>
          </cell>
          <cell r="AA91">
            <v>9.1525423728813564</v>
          </cell>
          <cell r="AB91">
            <v>9.1525423728813564</v>
          </cell>
          <cell r="AC91">
            <v>9.1525423728813564</v>
          </cell>
          <cell r="AD91">
            <v>9.1525423728813564</v>
          </cell>
          <cell r="AE91">
            <v>9.1525423728813564</v>
          </cell>
          <cell r="AF91">
            <v>9.1525423728813564</v>
          </cell>
          <cell r="AG91">
            <v>9.1525423728813564</v>
          </cell>
          <cell r="AH91">
            <v>9.1525423728813564</v>
          </cell>
          <cell r="AI91">
            <v>9.1525423728813564</v>
          </cell>
          <cell r="AJ91">
            <v>9.1525423728813564</v>
          </cell>
          <cell r="AK91">
            <v>9.1525423728813564</v>
          </cell>
          <cell r="AL91">
            <v>9.1525423728813564</v>
          </cell>
          <cell r="AM91">
            <v>9.1525423728813564</v>
          </cell>
          <cell r="AN91">
            <v>9.1525423728813564</v>
          </cell>
          <cell r="AO91">
            <v>9.1525423728813564</v>
          </cell>
          <cell r="AP91">
            <v>9.1525423728813564</v>
          </cell>
          <cell r="AQ91">
            <v>9.1525423728813564</v>
          </cell>
          <cell r="AR91">
            <v>9.1525423728813564</v>
          </cell>
          <cell r="AS91">
            <v>9.1525423728813564</v>
          </cell>
          <cell r="AT91">
            <v>9.1525423728813564</v>
          </cell>
          <cell r="AU91">
            <v>9.1525423728813564</v>
          </cell>
          <cell r="AV91">
            <v>9.1525423728813564</v>
          </cell>
          <cell r="AW91">
            <v>9.1525423728813564</v>
          </cell>
          <cell r="AX91">
            <v>9.1525423728813564</v>
          </cell>
          <cell r="AY91">
            <v>9.1525423728813564</v>
          </cell>
          <cell r="AZ91">
            <v>9.1525423728813564</v>
          </cell>
          <cell r="BA91">
            <v>9.1525423728813564</v>
          </cell>
          <cell r="BB91">
            <v>9.1525423728813564</v>
          </cell>
          <cell r="BC91">
            <v>9.1525423728813564</v>
          </cell>
          <cell r="BD91">
            <v>9.1525423728813564</v>
          </cell>
          <cell r="BE91">
            <v>9.1525423728813564</v>
          </cell>
          <cell r="BF91">
            <v>9.1525423728813564</v>
          </cell>
          <cell r="BG91">
            <v>9.1525423728813564</v>
          </cell>
          <cell r="BH91">
            <v>9.1525423728813564</v>
          </cell>
          <cell r="BI91">
            <v>9.1525423728813564</v>
          </cell>
          <cell r="BJ91">
            <v>9.1525423728813564</v>
          </cell>
          <cell r="BK91">
            <v>9.1525423728813564</v>
          </cell>
          <cell r="BL91">
            <v>9.1525423728813564</v>
          </cell>
          <cell r="BM91">
            <v>9.1525423728813564</v>
          </cell>
          <cell r="BN91">
            <v>9.1525423728813564</v>
          </cell>
          <cell r="BO91">
            <v>9.1525423728813564</v>
          </cell>
        </row>
        <row r="92">
          <cell r="I92">
            <v>130.06</v>
          </cell>
          <cell r="J92">
            <v>130.06</v>
          </cell>
          <cell r="K92">
            <v>130.06</v>
          </cell>
          <cell r="L92">
            <v>130.06</v>
          </cell>
          <cell r="M92">
            <v>130.06</v>
          </cell>
          <cell r="N92">
            <v>130.06</v>
          </cell>
          <cell r="O92">
            <v>130.06</v>
          </cell>
          <cell r="P92">
            <v>130.06</v>
          </cell>
          <cell r="Q92">
            <v>130.06</v>
          </cell>
          <cell r="R92">
            <v>130.06</v>
          </cell>
          <cell r="S92">
            <v>130.06</v>
          </cell>
          <cell r="T92">
            <v>130.06</v>
          </cell>
          <cell r="U92">
            <v>130.06</v>
          </cell>
          <cell r="V92">
            <v>130.06</v>
          </cell>
          <cell r="W92">
            <v>130.06</v>
          </cell>
          <cell r="X92">
            <v>130.06</v>
          </cell>
          <cell r="Y92">
            <v>130.06</v>
          </cell>
          <cell r="Z92">
            <v>130.06</v>
          </cell>
          <cell r="AA92">
            <v>130.06</v>
          </cell>
          <cell r="AB92">
            <v>130.06</v>
          </cell>
          <cell r="AC92">
            <v>130.06</v>
          </cell>
          <cell r="AD92">
            <v>130.06</v>
          </cell>
          <cell r="AE92">
            <v>130.06</v>
          </cell>
          <cell r="AF92">
            <v>130.06</v>
          </cell>
          <cell r="AG92">
            <v>130.06</v>
          </cell>
          <cell r="AH92">
            <v>130.06</v>
          </cell>
          <cell r="AI92">
            <v>130.06</v>
          </cell>
          <cell r="AJ92">
            <v>130.06</v>
          </cell>
          <cell r="AK92">
            <v>130.06</v>
          </cell>
          <cell r="AL92">
            <v>130.06</v>
          </cell>
          <cell r="AM92">
            <v>130.06</v>
          </cell>
          <cell r="AN92">
            <v>130.06</v>
          </cell>
          <cell r="AO92">
            <v>130.06</v>
          </cell>
          <cell r="AP92">
            <v>130.06</v>
          </cell>
          <cell r="AQ92">
            <v>130.06</v>
          </cell>
          <cell r="AR92">
            <v>130.06</v>
          </cell>
          <cell r="AS92">
            <v>130.06</v>
          </cell>
          <cell r="AT92">
            <v>130.06</v>
          </cell>
          <cell r="AU92">
            <v>130.06</v>
          </cell>
          <cell r="AV92">
            <v>130.06</v>
          </cell>
          <cell r="AW92">
            <v>130.06</v>
          </cell>
          <cell r="AX92">
            <v>130.06</v>
          </cell>
          <cell r="AY92">
            <v>130.06</v>
          </cell>
          <cell r="AZ92">
            <v>130.06</v>
          </cell>
          <cell r="BA92">
            <v>130.06</v>
          </cell>
          <cell r="BB92">
            <v>130.06</v>
          </cell>
          <cell r="BC92">
            <v>130.06</v>
          </cell>
          <cell r="BD92">
            <v>130.06</v>
          </cell>
          <cell r="BE92">
            <v>130.06</v>
          </cell>
          <cell r="BF92">
            <v>130.06</v>
          </cell>
          <cell r="BG92">
            <v>130.06</v>
          </cell>
          <cell r="BH92">
            <v>130.06</v>
          </cell>
          <cell r="BI92">
            <v>130.06</v>
          </cell>
          <cell r="BJ92">
            <v>130.06</v>
          </cell>
          <cell r="BK92">
            <v>130.06</v>
          </cell>
          <cell r="BL92">
            <v>130.06</v>
          </cell>
          <cell r="BM92">
            <v>130.06</v>
          </cell>
          <cell r="BN92">
            <v>130.06</v>
          </cell>
          <cell r="BO92">
            <v>130.06</v>
          </cell>
        </row>
        <row r="93">
          <cell r="C93" t="str">
            <v>Alcantarillas</v>
          </cell>
        </row>
        <row r="94">
          <cell r="A94">
            <v>42</v>
          </cell>
          <cell r="B94" t="str">
            <v>MR-112.E</v>
          </cell>
          <cell r="C94" t="str">
            <v>Limpieza de alcantarillas</v>
          </cell>
          <cell r="D94" t="str">
            <v>m3</v>
          </cell>
          <cell r="E94">
            <v>0</v>
          </cell>
          <cell r="F94">
            <v>16.510000000000002</v>
          </cell>
          <cell r="G94">
            <v>0</v>
          </cell>
          <cell r="H94" t="str">
            <v>A</v>
          </cell>
        </row>
        <row r="95">
          <cell r="H95" t="str">
            <v>S</v>
          </cell>
        </row>
        <row r="96">
          <cell r="A96">
            <v>43</v>
          </cell>
          <cell r="B96" t="str">
            <v>MR-121Ea</v>
          </cell>
          <cell r="C96" t="str">
            <v>Limpieza de cunetas y encauzamientos a máquina</v>
          </cell>
          <cell r="D96" t="str">
            <v>m3</v>
          </cell>
          <cell r="E96">
            <v>0</v>
          </cell>
          <cell r="F96">
            <v>1.1100000000000001</v>
          </cell>
          <cell r="G96">
            <v>0</v>
          </cell>
          <cell r="H96" t="str">
            <v>A</v>
          </cell>
        </row>
        <row r="97">
          <cell r="H97" t="str">
            <v>F</v>
          </cell>
        </row>
        <row r="98">
          <cell r="A98">
            <v>44</v>
          </cell>
          <cell r="B98" t="str">
            <v>309-2(2)</v>
          </cell>
          <cell r="C98" t="str">
            <v>Transporte de material de excavación ( Transporte libre 500 mts ), D=10-20Km</v>
          </cell>
          <cell r="D98" t="str">
            <v>m3-km</v>
          </cell>
          <cell r="E98">
            <v>0</v>
          </cell>
          <cell r="F98">
            <v>0.22</v>
          </cell>
          <cell r="G98">
            <v>0</v>
          </cell>
          <cell r="H98" t="str">
            <v>A</v>
          </cell>
        </row>
        <row r="99">
          <cell r="H99" t="str">
            <v>L</v>
          </cell>
        </row>
        <row r="100">
          <cell r="A100">
            <v>45</v>
          </cell>
          <cell r="B100" t="str">
            <v>503 (3)</v>
          </cell>
          <cell r="C100" t="str">
            <v>Hormigón estructural de cemento Portland, Clase C, f'c=180 kg/cm2</v>
          </cell>
          <cell r="D100" t="str">
            <v>m3</v>
          </cell>
          <cell r="E100">
            <v>90</v>
          </cell>
          <cell r="F100">
            <v>111.63</v>
          </cell>
          <cell r="G100">
            <v>10046.700000000001</v>
          </cell>
          <cell r="H100" t="str">
            <v>T</v>
          </cell>
          <cell r="I100">
            <v>1.5254237288135593</v>
          </cell>
          <cell r="J100">
            <v>1.5254237288135593</v>
          </cell>
          <cell r="K100">
            <v>1.5254237288135593</v>
          </cell>
          <cell r="L100">
            <v>1.5254237288135593</v>
          </cell>
          <cell r="M100">
            <v>1.5254237288135593</v>
          </cell>
          <cell r="N100">
            <v>1.5254237288135593</v>
          </cell>
          <cell r="O100">
            <v>1.5254237288135593</v>
          </cell>
          <cell r="P100">
            <v>1.5254237288135593</v>
          </cell>
          <cell r="Q100">
            <v>1.5254237288135593</v>
          </cell>
          <cell r="R100">
            <v>1.5254237288135593</v>
          </cell>
          <cell r="S100">
            <v>1.5254237288135593</v>
          </cell>
          <cell r="T100">
            <v>1.5254237288135593</v>
          </cell>
          <cell r="U100">
            <v>1.5254237288135593</v>
          </cell>
          <cell r="V100">
            <v>1.5254237288135593</v>
          </cell>
          <cell r="W100">
            <v>1.5254237288135593</v>
          </cell>
          <cell r="X100">
            <v>1.5254237288135593</v>
          </cell>
          <cell r="Y100">
            <v>1.5254237288135593</v>
          </cell>
          <cell r="Z100">
            <v>1.5254237288135593</v>
          </cell>
          <cell r="AA100">
            <v>1.5254237288135593</v>
          </cell>
          <cell r="AB100">
            <v>1.5254237288135593</v>
          </cell>
          <cell r="AC100">
            <v>1.5254237288135593</v>
          </cell>
          <cell r="AD100">
            <v>1.5254237288135593</v>
          </cell>
          <cell r="AE100">
            <v>1.5254237288135593</v>
          </cell>
          <cell r="AF100">
            <v>1.5254237288135593</v>
          </cell>
          <cell r="AG100">
            <v>1.5254237288135593</v>
          </cell>
          <cell r="AH100">
            <v>1.5254237288135593</v>
          </cell>
          <cell r="AI100">
            <v>1.5254237288135593</v>
          </cell>
          <cell r="AJ100">
            <v>1.5254237288135593</v>
          </cell>
          <cell r="AK100">
            <v>1.5254237288135593</v>
          </cell>
          <cell r="AL100">
            <v>1.5254237288135593</v>
          </cell>
          <cell r="AM100">
            <v>1.5254237288135593</v>
          </cell>
          <cell r="AN100">
            <v>1.5254237288135593</v>
          </cell>
          <cell r="AO100">
            <v>1.5254237288135593</v>
          </cell>
          <cell r="AP100">
            <v>1.5254237288135593</v>
          </cell>
          <cell r="AQ100">
            <v>1.5254237288135593</v>
          </cell>
          <cell r="AR100">
            <v>1.5254237288135593</v>
          </cell>
          <cell r="AS100">
            <v>1.5254237288135593</v>
          </cell>
          <cell r="AT100">
            <v>1.5254237288135593</v>
          </cell>
          <cell r="AU100">
            <v>1.5254237288135593</v>
          </cell>
          <cell r="AV100">
            <v>1.5254237288135593</v>
          </cell>
          <cell r="AW100">
            <v>1.5254237288135593</v>
          </cell>
          <cell r="AX100">
            <v>1.5254237288135593</v>
          </cell>
          <cell r="AY100">
            <v>1.5254237288135593</v>
          </cell>
          <cell r="AZ100">
            <v>1.5254237288135593</v>
          </cell>
          <cell r="BA100">
            <v>1.5254237288135593</v>
          </cell>
          <cell r="BB100">
            <v>1.5254237288135593</v>
          </cell>
          <cell r="BC100">
            <v>1.5254237288135593</v>
          </cell>
          <cell r="BD100">
            <v>1.5254237288135593</v>
          </cell>
          <cell r="BE100">
            <v>1.5254237288135593</v>
          </cell>
          <cell r="BF100">
            <v>1.5254237288135593</v>
          </cell>
          <cell r="BG100">
            <v>1.5254237288135593</v>
          </cell>
          <cell r="BH100">
            <v>1.5254237288135593</v>
          </cell>
          <cell r="BI100">
            <v>1.5254237288135593</v>
          </cell>
          <cell r="BJ100">
            <v>1.5254237288135593</v>
          </cell>
          <cell r="BK100">
            <v>1.5254237288135593</v>
          </cell>
          <cell r="BL100">
            <v>1.5254237288135593</v>
          </cell>
          <cell r="BM100">
            <v>1.5254237288135593</v>
          </cell>
          <cell r="BN100">
            <v>1.5254237288135593</v>
          </cell>
          <cell r="BO100">
            <v>1.5254237288135593</v>
          </cell>
        </row>
        <row r="101">
          <cell r="H101" t="str">
            <v>O</v>
          </cell>
          <cell r="I101">
            <v>170.28</v>
          </cell>
          <cell r="J101">
            <v>170.28</v>
          </cell>
          <cell r="K101">
            <v>170.28</v>
          </cell>
          <cell r="L101">
            <v>170.28</v>
          </cell>
          <cell r="M101">
            <v>170.28</v>
          </cell>
          <cell r="N101">
            <v>170.28</v>
          </cell>
          <cell r="O101">
            <v>170.28</v>
          </cell>
          <cell r="P101">
            <v>170.28</v>
          </cell>
          <cell r="Q101">
            <v>170.28</v>
          </cell>
          <cell r="R101">
            <v>170.28</v>
          </cell>
          <cell r="S101">
            <v>170.28</v>
          </cell>
          <cell r="T101">
            <v>170.28</v>
          </cell>
          <cell r="U101">
            <v>170.28</v>
          </cell>
          <cell r="V101">
            <v>170.28</v>
          </cell>
          <cell r="W101">
            <v>170.28</v>
          </cell>
          <cell r="X101">
            <v>170.28</v>
          </cell>
          <cell r="Y101">
            <v>170.28</v>
          </cell>
          <cell r="Z101">
            <v>170.28</v>
          </cell>
          <cell r="AA101">
            <v>170.28</v>
          </cell>
          <cell r="AB101">
            <v>170.28</v>
          </cell>
          <cell r="AC101">
            <v>170.28</v>
          </cell>
          <cell r="AD101">
            <v>170.28</v>
          </cell>
          <cell r="AE101">
            <v>170.28</v>
          </cell>
          <cell r="AF101">
            <v>170.28</v>
          </cell>
          <cell r="AG101">
            <v>170.28</v>
          </cell>
          <cell r="AH101">
            <v>170.28</v>
          </cell>
          <cell r="AI101">
            <v>170.28</v>
          </cell>
          <cell r="AJ101">
            <v>170.28</v>
          </cell>
          <cell r="AK101">
            <v>170.28</v>
          </cell>
          <cell r="AL101">
            <v>170.28</v>
          </cell>
          <cell r="AM101">
            <v>170.28</v>
          </cell>
          <cell r="AN101">
            <v>170.28</v>
          </cell>
          <cell r="AO101">
            <v>170.28</v>
          </cell>
          <cell r="AP101">
            <v>170.28</v>
          </cell>
          <cell r="AQ101">
            <v>170.28</v>
          </cell>
          <cell r="AR101">
            <v>170.28</v>
          </cell>
          <cell r="AS101">
            <v>170.28</v>
          </cell>
          <cell r="AT101">
            <v>170.28</v>
          </cell>
          <cell r="AU101">
            <v>170.28</v>
          </cell>
          <cell r="AV101">
            <v>170.28</v>
          </cell>
          <cell r="AW101">
            <v>170.28</v>
          </cell>
          <cell r="AX101">
            <v>170.28</v>
          </cell>
          <cell r="AY101">
            <v>170.28</v>
          </cell>
          <cell r="AZ101">
            <v>170.28</v>
          </cell>
          <cell r="BA101">
            <v>170.28</v>
          </cell>
          <cell r="BB101">
            <v>170.28</v>
          </cell>
          <cell r="BC101">
            <v>170.28</v>
          </cell>
          <cell r="BD101">
            <v>170.28</v>
          </cell>
          <cell r="BE101">
            <v>170.28</v>
          </cell>
          <cell r="BF101">
            <v>170.28</v>
          </cell>
          <cell r="BG101">
            <v>170.28</v>
          </cell>
          <cell r="BH101">
            <v>170.28</v>
          </cell>
          <cell r="BI101">
            <v>170.28</v>
          </cell>
          <cell r="BJ101">
            <v>170.28</v>
          </cell>
          <cell r="BK101">
            <v>170.28</v>
          </cell>
          <cell r="BL101">
            <v>170.28</v>
          </cell>
          <cell r="BM101">
            <v>170.28</v>
          </cell>
          <cell r="BN101">
            <v>170.28</v>
          </cell>
          <cell r="BO101">
            <v>170.28</v>
          </cell>
        </row>
        <row r="102">
          <cell r="A102">
            <v>46</v>
          </cell>
          <cell r="B102" t="str">
            <v>301-3 (1)</v>
          </cell>
          <cell r="C102" t="str">
            <v>Remoción de hormigón (Cabezales, Muros de Ala)</v>
          </cell>
          <cell r="D102" t="str">
            <v>m3</v>
          </cell>
          <cell r="E102">
            <v>30</v>
          </cell>
          <cell r="F102">
            <v>28.7</v>
          </cell>
          <cell r="G102">
            <v>861</v>
          </cell>
          <cell r="I102">
            <v>0.50847457627118642</v>
          </cell>
          <cell r="J102">
            <v>0.50847457627118642</v>
          </cell>
          <cell r="K102">
            <v>0.50847457627118642</v>
          </cell>
          <cell r="L102">
            <v>0.50847457627118642</v>
          </cell>
          <cell r="M102">
            <v>0.50847457627118642</v>
          </cell>
          <cell r="N102">
            <v>0.50847457627118642</v>
          </cell>
          <cell r="O102">
            <v>0.50847457627118642</v>
          </cell>
          <cell r="P102">
            <v>0.50847457627118642</v>
          </cell>
          <cell r="Q102">
            <v>0.50847457627118642</v>
          </cell>
          <cell r="R102">
            <v>0.50847457627118642</v>
          </cell>
          <cell r="S102">
            <v>0.50847457627118642</v>
          </cell>
          <cell r="T102">
            <v>0.50847457627118642</v>
          </cell>
          <cell r="U102">
            <v>0.50847457627118642</v>
          </cell>
          <cell r="V102">
            <v>0.50847457627118642</v>
          </cell>
          <cell r="W102">
            <v>0.50847457627118642</v>
          </cell>
          <cell r="X102">
            <v>0.50847457627118642</v>
          </cell>
          <cell r="Y102">
            <v>0.50847457627118642</v>
          </cell>
          <cell r="Z102">
            <v>0.50847457627118642</v>
          </cell>
          <cell r="AA102">
            <v>0.50847457627118642</v>
          </cell>
          <cell r="AB102">
            <v>0.50847457627118642</v>
          </cell>
          <cell r="AC102">
            <v>0.50847457627118642</v>
          </cell>
          <cell r="AD102">
            <v>0.50847457627118642</v>
          </cell>
          <cell r="AE102">
            <v>0.50847457627118642</v>
          </cell>
          <cell r="AF102">
            <v>0.50847457627118642</v>
          </cell>
          <cell r="AG102">
            <v>0.50847457627118642</v>
          </cell>
          <cell r="AH102">
            <v>0.50847457627118642</v>
          </cell>
          <cell r="AI102">
            <v>0.50847457627118642</v>
          </cell>
          <cell r="AJ102">
            <v>0.50847457627118642</v>
          </cell>
          <cell r="AK102">
            <v>0.50847457627118642</v>
          </cell>
          <cell r="AL102">
            <v>0.50847457627118642</v>
          </cell>
          <cell r="AM102">
            <v>0.50847457627118642</v>
          </cell>
          <cell r="AN102">
            <v>0.50847457627118642</v>
          </cell>
          <cell r="AO102">
            <v>0.50847457627118642</v>
          </cell>
          <cell r="AP102">
            <v>0.50847457627118642</v>
          </cell>
          <cell r="AQ102">
            <v>0.50847457627118642</v>
          </cell>
          <cell r="AR102">
            <v>0.50847457627118642</v>
          </cell>
          <cell r="AS102">
            <v>0.50847457627118642</v>
          </cell>
          <cell r="AT102">
            <v>0.50847457627118642</v>
          </cell>
          <cell r="AU102">
            <v>0.50847457627118642</v>
          </cell>
          <cell r="AV102">
            <v>0.50847457627118642</v>
          </cell>
          <cell r="AW102">
            <v>0.50847457627118642</v>
          </cell>
          <cell r="AX102">
            <v>0.50847457627118642</v>
          </cell>
          <cell r="AY102">
            <v>0.50847457627118642</v>
          </cell>
          <cell r="AZ102">
            <v>0.50847457627118642</v>
          </cell>
          <cell r="BA102">
            <v>0.50847457627118642</v>
          </cell>
          <cell r="BB102">
            <v>0.50847457627118642</v>
          </cell>
          <cell r="BC102">
            <v>0.50847457627118642</v>
          </cell>
          <cell r="BD102">
            <v>0.50847457627118642</v>
          </cell>
          <cell r="BE102">
            <v>0.50847457627118642</v>
          </cell>
          <cell r="BF102">
            <v>0.50847457627118642</v>
          </cell>
          <cell r="BG102">
            <v>0.50847457627118642</v>
          </cell>
          <cell r="BH102">
            <v>0.50847457627118642</v>
          </cell>
          <cell r="BI102">
            <v>0.50847457627118642</v>
          </cell>
          <cell r="BJ102">
            <v>0.50847457627118642</v>
          </cell>
          <cell r="BK102">
            <v>0.50847457627118642</v>
          </cell>
          <cell r="BL102">
            <v>0.50847457627118642</v>
          </cell>
          <cell r="BM102">
            <v>0.50847457627118642</v>
          </cell>
          <cell r="BN102">
            <v>0.50847457627118642</v>
          </cell>
          <cell r="BO102">
            <v>0.50847457627118642</v>
          </cell>
        </row>
        <row r="103">
          <cell r="I103">
            <v>14.59</v>
          </cell>
          <cell r="J103">
            <v>14.59</v>
          </cell>
          <cell r="K103">
            <v>14.59</v>
          </cell>
          <cell r="L103">
            <v>14.59</v>
          </cell>
          <cell r="M103">
            <v>14.59</v>
          </cell>
          <cell r="N103">
            <v>14.59</v>
          </cell>
          <cell r="O103">
            <v>14.59</v>
          </cell>
          <cell r="P103">
            <v>14.59</v>
          </cell>
          <cell r="Q103">
            <v>14.59</v>
          </cell>
          <cell r="R103">
            <v>14.59</v>
          </cell>
          <cell r="S103">
            <v>14.59</v>
          </cell>
          <cell r="T103">
            <v>14.59</v>
          </cell>
          <cell r="U103">
            <v>14.59</v>
          </cell>
          <cell r="V103">
            <v>14.59</v>
          </cell>
          <cell r="W103">
            <v>14.59</v>
          </cell>
          <cell r="X103">
            <v>14.59</v>
          </cell>
          <cell r="Y103">
            <v>14.59</v>
          </cell>
          <cell r="Z103">
            <v>14.59</v>
          </cell>
          <cell r="AA103">
            <v>14.59</v>
          </cell>
          <cell r="AB103">
            <v>14.59</v>
          </cell>
          <cell r="AC103">
            <v>14.59</v>
          </cell>
          <cell r="AD103">
            <v>14.59</v>
          </cell>
          <cell r="AE103">
            <v>14.59</v>
          </cell>
          <cell r="AF103">
            <v>14.59</v>
          </cell>
          <cell r="AG103">
            <v>14.59</v>
          </cell>
          <cell r="AH103">
            <v>14.59</v>
          </cell>
          <cell r="AI103">
            <v>14.59</v>
          </cell>
          <cell r="AJ103">
            <v>14.59</v>
          </cell>
          <cell r="AK103">
            <v>14.59</v>
          </cell>
          <cell r="AL103">
            <v>14.59</v>
          </cell>
          <cell r="AM103">
            <v>14.59</v>
          </cell>
          <cell r="AN103">
            <v>14.59</v>
          </cell>
          <cell r="AO103">
            <v>14.59</v>
          </cell>
          <cell r="AP103">
            <v>14.59</v>
          </cell>
          <cell r="AQ103">
            <v>14.59</v>
          </cell>
          <cell r="AR103">
            <v>14.59</v>
          </cell>
          <cell r="AS103">
            <v>14.59</v>
          </cell>
          <cell r="AT103">
            <v>14.59</v>
          </cell>
          <cell r="AU103">
            <v>14.59</v>
          </cell>
          <cell r="AV103">
            <v>14.59</v>
          </cell>
          <cell r="AW103">
            <v>14.59</v>
          </cell>
          <cell r="AX103">
            <v>14.59</v>
          </cell>
          <cell r="AY103">
            <v>14.59</v>
          </cell>
          <cell r="AZ103">
            <v>14.59</v>
          </cell>
          <cell r="BA103">
            <v>14.59</v>
          </cell>
          <cell r="BB103">
            <v>14.59</v>
          </cell>
          <cell r="BC103">
            <v>14.59</v>
          </cell>
          <cell r="BD103">
            <v>14.59</v>
          </cell>
          <cell r="BE103">
            <v>14.59</v>
          </cell>
          <cell r="BF103">
            <v>14.59</v>
          </cell>
          <cell r="BG103">
            <v>14.59</v>
          </cell>
          <cell r="BH103">
            <v>14.59</v>
          </cell>
          <cell r="BI103">
            <v>14.59</v>
          </cell>
          <cell r="BJ103">
            <v>14.59</v>
          </cell>
          <cell r="BK103">
            <v>14.59</v>
          </cell>
          <cell r="BL103">
            <v>14.59</v>
          </cell>
          <cell r="BM103">
            <v>14.59</v>
          </cell>
          <cell r="BN103">
            <v>14.59</v>
          </cell>
          <cell r="BO103">
            <v>14.59</v>
          </cell>
        </row>
        <row r="104">
          <cell r="C104" t="str">
            <v>Cunetas y Muros</v>
          </cell>
        </row>
        <row r="105">
          <cell r="A105">
            <v>47</v>
          </cell>
          <cell r="B105" t="str">
            <v>MR-122E</v>
          </cell>
          <cell r="C105" t="str">
            <v>Limpieza de cunetas y encauzamientos a mano</v>
          </cell>
          <cell r="D105" t="str">
            <v>m3</v>
          </cell>
          <cell r="E105">
            <v>0</v>
          </cell>
          <cell r="F105">
            <v>5.82</v>
          </cell>
          <cell r="G105">
            <v>0</v>
          </cell>
          <cell r="H105" t="str">
            <v>T</v>
          </cell>
        </row>
        <row r="106">
          <cell r="H106" t="str">
            <v>R</v>
          </cell>
        </row>
        <row r="107">
          <cell r="A107">
            <v>48</v>
          </cell>
          <cell r="B107" t="str">
            <v>307-3 (1)</v>
          </cell>
          <cell r="C107" t="str">
            <v>Excavación para cunetas y encauzamientos (Manual)</v>
          </cell>
          <cell r="D107" t="str">
            <v>m3</v>
          </cell>
          <cell r="E107">
            <v>0</v>
          </cell>
          <cell r="F107">
            <v>5.82</v>
          </cell>
          <cell r="G107">
            <v>0</v>
          </cell>
          <cell r="H107" t="str">
            <v>A</v>
          </cell>
        </row>
        <row r="108">
          <cell r="H108" t="str">
            <v>S</v>
          </cell>
        </row>
        <row r="109">
          <cell r="A109">
            <v>49</v>
          </cell>
          <cell r="B109" t="str">
            <v>307-3 (1) a</v>
          </cell>
          <cell r="C109" t="str">
            <v>Excavación para cunetas y encauzamientos (con Maquinaria)</v>
          </cell>
          <cell r="D109" t="str">
            <v>m3</v>
          </cell>
          <cell r="E109">
            <v>2000</v>
          </cell>
          <cell r="F109">
            <v>1.5</v>
          </cell>
          <cell r="G109">
            <v>3000</v>
          </cell>
          <cell r="H109" t="str">
            <v>L</v>
          </cell>
          <cell r="I109">
            <v>33.898305084745765</v>
          </cell>
          <cell r="J109">
            <v>33.898305084745765</v>
          </cell>
          <cell r="K109">
            <v>33.898305084745765</v>
          </cell>
          <cell r="L109">
            <v>33.898305084745765</v>
          </cell>
          <cell r="M109">
            <v>33.898305084745765</v>
          </cell>
          <cell r="N109">
            <v>33.898305084745765</v>
          </cell>
          <cell r="O109">
            <v>33.898305084745765</v>
          </cell>
          <cell r="P109">
            <v>33.898305084745765</v>
          </cell>
          <cell r="Q109">
            <v>33.898305084745765</v>
          </cell>
          <cell r="R109">
            <v>33.898305084745765</v>
          </cell>
          <cell r="S109">
            <v>33.898305084745765</v>
          </cell>
          <cell r="T109">
            <v>33.898305084745765</v>
          </cell>
          <cell r="U109">
            <v>33.898305084745765</v>
          </cell>
          <cell r="V109">
            <v>33.898305084745765</v>
          </cell>
          <cell r="W109">
            <v>33.898305084745765</v>
          </cell>
          <cell r="X109">
            <v>33.898305084745765</v>
          </cell>
          <cell r="Y109">
            <v>33.898305084745765</v>
          </cell>
          <cell r="Z109">
            <v>33.898305084745765</v>
          </cell>
          <cell r="AA109">
            <v>33.898305084745765</v>
          </cell>
          <cell r="AB109">
            <v>33.898305084745765</v>
          </cell>
          <cell r="AC109">
            <v>33.898305084745765</v>
          </cell>
          <cell r="AD109">
            <v>33.898305084745765</v>
          </cell>
          <cell r="AE109">
            <v>33.898305084745765</v>
          </cell>
          <cell r="AF109">
            <v>33.898305084745765</v>
          </cell>
          <cell r="AG109">
            <v>33.898305084745765</v>
          </cell>
          <cell r="AH109">
            <v>33.898305084745765</v>
          </cell>
          <cell r="AI109">
            <v>33.898305084745765</v>
          </cell>
          <cell r="AJ109">
            <v>33.898305084745765</v>
          </cell>
          <cell r="AK109">
            <v>33.898305084745765</v>
          </cell>
          <cell r="AL109">
            <v>33.898305084745765</v>
          </cell>
          <cell r="AM109">
            <v>33.898305084745765</v>
          </cell>
          <cell r="AN109">
            <v>33.898305084745765</v>
          </cell>
          <cell r="AO109">
            <v>33.898305084745765</v>
          </cell>
          <cell r="AP109">
            <v>33.898305084745765</v>
          </cell>
          <cell r="AQ109">
            <v>33.898305084745765</v>
          </cell>
          <cell r="AR109">
            <v>33.898305084745765</v>
          </cell>
          <cell r="AS109">
            <v>33.898305084745765</v>
          </cell>
          <cell r="AT109">
            <v>33.898305084745765</v>
          </cell>
          <cell r="AU109">
            <v>33.898305084745765</v>
          </cell>
          <cell r="AV109">
            <v>33.898305084745765</v>
          </cell>
          <cell r="AW109">
            <v>33.898305084745765</v>
          </cell>
          <cell r="AX109">
            <v>33.898305084745765</v>
          </cell>
          <cell r="AY109">
            <v>33.898305084745765</v>
          </cell>
          <cell r="AZ109">
            <v>33.898305084745765</v>
          </cell>
          <cell r="BA109">
            <v>33.898305084745765</v>
          </cell>
          <cell r="BB109">
            <v>33.898305084745765</v>
          </cell>
          <cell r="BC109">
            <v>33.898305084745765</v>
          </cell>
          <cell r="BD109">
            <v>33.898305084745765</v>
          </cell>
          <cell r="BE109">
            <v>33.898305084745765</v>
          </cell>
          <cell r="BF109">
            <v>33.898305084745765</v>
          </cell>
          <cell r="BG109">
            <v>33.898305084745765</v>
          </cell>
          <cell r="BH109">
            <v>33.898305084745765</v>
          </cell>
          <cell r="BI109">
            <v>33.898305084745765</v>
          </cell>
          <cell r="BJ109">
            <v>33.898305084745765</v>
          </cell>
          <cell r="BK109">
            <v>33.898305084745765</v>
          </cell>
          <cell r="BL109">
            <v>33.898305084745765</v>
          </cell>
          <cell r="BM109">
            <v>33.898305084745765</v>
          </cell>
          <cell r="BN109">
            <v>33.898305084745765</v>
          </cell>
          <cell r="BO109">
            <v>33.898305084745765</v>
          </cell>
        </row>
        <row r="110">
          <cell r="H110" t="str">
            <v>A</v>
          </cell>
          <cell r="I110">
            <v>50.85</v>
          </cell>
          <cell r="J110">
            <v>50.85</v>
          </cell>
          <cell r="K110">
            <v>50.85</v>
          </cell>
          <cell r="L110">
            <v>50.85</v>
          </cell>
          <cell r="M110">
            <v>50.85</v>
          </cell>
          <cell r="N110">
            <v>50.85</v>
          </cell>
          <cell r="O110">
            <v>50.85</v>
          </cell>
          <cell r="P110">
            <v>50.85</v>
          </cell>
          <cell r="Q110">
            <v>50.85</v>
          </cell>
          <cell r="R110">
            <v>50.85</v>
          </cell>
          <cell r="S110">
            <v>50.85</v>
          </cell>
          <cell r="T110">
            <v>50.85</v>
          </cell>
          <cell r="U110">
            <v>50.85</v>
          </cell>
          <cell r="V110">
            <v>50.85</v>
          </cell>
          <cell r="W110">
            <v>50.85</v>
          </cell>
          <cell r="X110">
            <v>50.85</v>
          </cell>
          <cell r="Y110">
            <v>50.85</v>
          </cell>
          <cell r="Z110">
            <v>50.85</v>
          </cell>
          <cell r="AA110">
            <v>50.85</v>
          </cell>
          <cell r="AB110">
            <v>50.85</v>
          </cell>
          <cell r="AC110">
            <v>50.85</v>
          </cell>
          <cell r="AD110">
            <v>50.85</v>
          </cell>
          <cell r="AE110">
            <v>50.85</v>
          </cell>
          <cell r="AF110">
            <v>50.85</v>
          </cell>
          <cell r="AG110">
            <v>50.85</v>
          </cell>
          <cell r="AH110">
            <v>50.85</v>
          </cell>
          <cell r="AI110">
            <v>50.85</v>
          </cell>
          <cell r="AJ110">
            <v>50.85</v>
          </cell>
          <cell r="AK110">
            <v>50.85</v>
          </cell>
          <cell r="AL110">
            <v>50.85</v>
          </cell>
          <cell r="AM110">
            <v>50.85</v>
          </cell>
          <cell r="AN110">
            <v>50.85</v>
          </cell>
          <cell r="AO110">
            <v>50.85</v>
          </cell>
          <cell r="AP110">
            <v>50.85</v>
          </cell>
          <cell r="AQ110">
            <v>50.85</v>
          </cell>
          <cell r="AR110">
            <v>50.85</v>
          </cell>
          <cell r="AS110">
            <v>50.85</v>
          </cell>
          <cell r="AT110">
            <v>50.85</v>
          </cell>
          <cell r="AU110">
            <v>50.85</v>
          </cell>
          <cell r="AV110">
            <v>50.85</v>
          </cell>
          <cell r="AW110">
            <v>50.85</v>
          </cell>
          <cell r="AX110">
            <v>50.85</v>
          </cell>
          <cell r="AY110">
            <v>50.85</v>
          </cell>
          <cell r="AZ110">
            <v>50.85</v>
          </cell>
          <cell r="BA110">
            <v>50.85</v>
          </cell>
          <cell r="BB110">
            <v>50.85</v>
          </cell>
          <cell r="BC110">
            <v>50.85</v>
          </cell>
          <cell r="BD110">
            <v>50.85</v>
          </cell>
          <cell r="BE110">
            <v>50.85</v>
          </cell>
          <cell r="BF110">
            <v>50.85</v>
          </cell>
          <cell r="BG110">
            <v>50.85</v>
          </cell>
          <cell r="BH110">
            <v>50.85</v>
          </cell>
          <cell r="BI110">
            <v>50.85</v>
          </cell>
          <cell r="BJ110">
            <v>50.85</v>
          </cell>
          <cell r="BK110">
            <v>50.85</v>
          </cell>
          <cell r="BL110">
            <v>50.85</v>
          </cell>
          <cell r="BM110">
            <v>50.85</v>
          </cell>
          <cell r="BN110">
            <v>50.85</v>
          </cell>
          <cell r="BO110">
            <v>50.85</v>
          </cell>
        </row>
        <row r="111">
          <cell r="A111">
            <v>50</v>
          </cell>
          <cell r="B111" t="str">
            <v>309-2(2)</v>
          </cell>
          <cell r="C111" t="str">
            <v>Transporte de material de excavación ( Transporte libre 500 mts ), D=10-20Km</v>
          </cell>
          <cell r="D111" t="str">
            <v>m3-km</v>
          </cell>
          <cell r="E111">
            <v>80000</v>
          </cell>
          <cell r="F111">
            <v>0.22</v>
          </cell>
          <cell r="G111">
            <v>17600</v>
          </cell>
          <cell r="H111" t="str">
            <v>D</v>
          </cell>
          <cell r="I111">
            <v>1355.9322033898304</v>
          </cell>
          <cell r="J111">
            <v>1355.9322033898304</v>
          </cell>
          <cell r="K111">
            <v>1355.9322033898304</v>
          </cell>
          <cell r="L111">
            <v>1355.9322033898304</v>
          </cell>
          <cell r="M111">
            <v>1355.9322033898304</v>
          </cell>
          <cell r="N111">
            <v>1355.9322033898304</v>
          </cell>
          <cell r="O111">
            <v>1355.9322033898304</v>
          </cell>
          <cell r="P111">
            <v>1355.9322033898304</v>
          </cell>
          <cell r="Q111">
            <v>1355.9322033898304</v>
          </cell>
          <cell r="R111">
            <v>1355.9322033898304</v>
          </cell>
          <cell r="S111">
            <v>1355.9322033898304</v>
          </cell>
          <cell r="T111">
            <v>1355.9322033898304</v>
          </cell>
          <cell r="U111">
            <v>1355.9322033898304</v>
          </cell>
          <cell r="V111">
            <v>1355.9322033898304</v>
          </cell>
          <cell r="W111">
            <v>1355.9322033898304</v>
          </cell>
          <cell r="X111">
            <v>1355.9322033898304</v>
          </cell>
          <cell r="Y111">
            <v>1355.9322033898304</v>
          </cell>
          <cell r="Z111">
            <v>1355.9322033898304</v>
          </cell>
          <cell r="AA111">
            <v>1355.9322033898304</v>
          </cell>
          <cell r="AB111">
            <v>1355.9322033898304</v>
          </cell>
          <cell r="AC111">
            <v>1355.9322033898304</v>
          </cell>
          <cell r="AD111">
            <v>1355.9322033898304</v>
          </cell>
          <cell r="AE111">
            <v>1355.9322033898304</v>
          </cell>
          <cell r="AF111">
            <v>1355.9322033898304</v>
          </cell>
          <cell r="AG111">
            <v>1355.9322033898304</v>
          </cell>
          <cell r="AH111">
            <v>1355.9322033898304</v>
          </cell>
          <cell r="AI111">
            <v>1355.9322033898304</v>
          </cell>
          <cell r="AJ111">
            <v>1355.9322033898304</v>
          </cell>
          <cell r="AK111">
            <v>1355.9322033898304</v>
          </cell>
          <cell r="AL111">
            <v>1355.9322033898304</v>
          </cell>
          <cell r="AM111">
            <v>1355.9322033898304</v>
          </cell>
          <cell r="AN111">
            <v>1355.9322033898304</v>
          </cell>
          <cell r="AO111">
            <v>1355.9322033898304</v>
          </cell>
          <cell r="AP111">
            <v>1355.9322033898304</v>
          </cell>
          <cell r="AQ111">
            <v>1355.9322033898304</v>
          </cell>
          <cell r="AR111">
            <v>1355.9322033898304</v>
          </cell>
          <cell r="AS111">
            <v>1355.9322033898304</v>
          </cell>
          <cell r="AT111">
            <v>1355.9322033898304</v>
          </cell>
          <cell r="AU111">
            <v>1355.9322033898304</v>
          </cell>
          <cell r="AV111">
            <v>1355.9322033898304</v>
          </cell>
          <cell r="AW111">
            <v>1355.9322033898304</v>
          </cell>
          <cell r="AX111">
            <v>1355.9322033898304</v>
          </cell>
          <cell r="AY111">
            <v>1355.9322033898304</v>
          </cell>
          <cell r="AZ111">
            <v>1355.9322033898304</v>
          </cell>
          <cell r="BA111">
            <v>1355.9322033898304</v>
          </cell>
          <cell r="BB111">
            <v>1355.9322033898304</v>
          </cell>
          <cell r="BC111">
            <v>1355.9322033898304</v>
          </cell>
          <cell r="BD111">
            <v>1355.9322033898304</v>
          </cell>
          <cell r="BE111">
            <v>1355.9322033898304</v>
          </cell>
          <cell r="BF111">
            <v>1355.9322033898304</v>
          </cell>
          <cell r="BG111">
            <v>1355.9322033898304</v>
          </cell>
          <cell r="BH111">
            <v>1355.9322033898304</v>
          </cell>
          <cell r="BI111">
            <v>1355.9322033898304</v>
          </cell>
          <cell r="BJ111">
            <v>1355.9322033898304</v>
          </cell>
          <cell r="BK111">
            <v>1355.9322033898304</v>
          </cell>
          <cell r="BL111">
            <v>1355.9322033898304</v>
          </cell>
          <cell r="BM111">
            <v>1355.9322033898304</v>
          </cell>
          <cell r="BN111">
            <v>1355.9322033898304</v>
          </cell>
          <cell r="BO111">
            <v>1355.9322033898304</v>
          </cell>
        </row>
        <row r="112">
          <cell r="H112" t="str">
            <v>O</v>
          </cell>
          <cell r="I112">
            <v>298.31</v>
          </cell>
          <cell r="J112">
            <v>298.31</v>
          </cell>
          <cell r="K112">
            <v>298.31</v>
          </cell>
          <cell r="L112">
            <v>298.31</v>
          </cell>
          <cell r="M112">
            <v>298.31</v>
          </cell>
          <cell r="N112">
            <v>298.31</v>
          </cell>
          <cell r="O112">
            <v>298.31</v>
          </cell>
          <cell r="P112">
            <v>298.31</v>
          </cell>
          <cell r="Q112">
            <v>298.31</v>
          </cell>
          <cell r="R112">
            <v>298.31</v>
          </cell>
          <cell r="S112">
            <v>298.31</v>
          </cell>
          <cell r="T112">
            <v>298.31</v>
          </cell>
          <cell r="U112">
            <v>298.31</v>
          </cell>
          <cell r="V112">
            <v>298.31</v>
          </cell>
          <cell r="W112">
            <v>298.31</v>
          </cell>
          <cell r="X112">
            <v>298.31</v>
          </cell>
          <cell r="Y112">
            <v>298.31</v>
          </cell>
          <cell r="Z112">
            <v>298.31</v>
          </cell>
          <cell r="AA112">
            <v>298.31</v>
          </cell>
          <cell r="AB112">
            <v>298.31</v>
          </cell>
          <cell r="AC112">
            <v>298.31</v>
          </cell>
          <cell r="AD112">
            <v>298.31</v>
          </cell>
          <cell r="AE112">
            <v>298.31</v>
          </cell>
          <cell r="AF112">
            <v>298.31</v>
          </cell>
          <cell r="AG112">
            <v>298.31</v>
          </cell>
          <cell r="AH112">
            <v>298.31</v>
          </cell>
          <cell r="AI112">
            <v>298.31</v>
          </cell>
          <cell r="AJ112">
            <v>298.31</v>
          </cell>
          <cell r="AK112">
            <v>298.31</v>
          </cell>
          <cell r="AL112">
            <v>298.31</v>
          </cell>
          <cell r="AM112">
            <v>298.31</v>
          </cell>
          <cell r="AN112">
            <v>298.31</v>
          </cell>
          <cell r="AO112">
            <v>298.31</v>
          </cell>
          <cell r="AP112">
            <v>298.31</v>
          </cell>
          <cell r="AQ112">
            <v>298.31</v>
          </cell>
          <cell r="AR112">
            <v>298.31</v>
          </cell>
          <cell r="AS112">
            <v>298.31</v>
          </cell>
          <cell r="AT112">
            <v>298.31</v>
          </cell>
          <cell r="AU112">
            <v>298.31</v>
          </cell>
          <cell r="AV112">
            <v>298.31</v>
          </cell>
          <cell r="AW112">
            <v>298.31</v>
          </cell>
          <cell r="AX112">
            <v>298.31</v>
          </cell>
          <cell r="AY112">
            <v>298.31</v>
          </cell>
          <cell r="AZ112">
            <v>298.31</v>
          </cell>
          <cell r="BA112">
            <v>298.31</v>
          </cell>
          <cell r="BB112">
            <v>298.31</v>
          </cell>
          <cell r="BC112">
            <v>298.31</v>
          </cell>
          <cell r="BD112">
            <v>298.31</v>
          </cell>
          <cell r="BE112">
            <v>298.31</v>
          </cell>
          <cell r="BF112">
            <v>298.31</v>
          </cell>
          <cell r="BG112">
            <v>298.31</v>
          </cell>
          <cell r="BH112">
            <v>298.31</v>
          </cell>
          <cell r="BI112">
            <v>298.31</v>
          </cell>
          <cell r="BJ112">
            <v>298.31</v>
          </cell>
          <cell r="BK112">
            <v>298.31</v>
          </cell>
          <cell r="BL112">
            <v>298.31</v>
          </cell>
          <cell r="BM112">
            <v>298.31</v>
          </cell>
          <cell r="BN112">
            <v>298.31</v>
          </cell>
          <cell r="BO112">
            <v>298.31</v>
          </cell>
        </row>
        <row r="113">
          <cell r="A113">
            <v>51</v>
          </cell>
          <cell r="B113" t="str">
            <v>ME-311.E</v>
          </cell>
          <cell r="C113" t="str">
            <v>Limpieza de derrumbe a Máquina</v>
          </cell>
          <cell r="D113" t="str">
            <v>m3</v>
          </cell>
          <cell r="E113">
            <v>6000</v>
          </cell>
          <cell r="F113">
            <v>1.01</v>
          </cell>
          <cell r="G113">
            <v>6060</v>
          </cell>
          <cell r="I113">
            <v>101.69491525423729</v>
          </cell>
          <cell r="J113">
            <v>101.69491525423729</v>
          </cell>
          <cell r="K113">
            <v>101.69491525423729</v>
          </cell>
          <cell r="L113">
            <v>101.69491525423729</v>
          </cell>
          <cell r="M113">
            <v>101.69491525423729</v>
          </cell>
          <cell r="N113">
            <v>101.69491525423729</v>
          </cell>
          <cell r="O113">
            <v>101.69491525423729</v>
          </cell>
          <cell r="P113">
            <v>101.69491525423729</v>
          </cell>
          <cell r="Q113">
            <v>101.69491525423729</v>
          </cell>
          <cell r="R113">
            <v>101.69491525423729</v>
          </cell>
          <cell r="S113">
            <v>101.69491525423729</v>
          </cell>
          <cell r="T113">
            <v>101.69491525423729</v>
          </cell>
          <cell r="U113">
            <v>101.69491525423729</v>
          </cell>
          <cell r="V113">
            <v>101.69491525423729</v>
          </cell>
          <cell r="W113">
            <v>101.69491525423729</v>
          </cell>
          <cell r="X113">
            <v>101.69491525423729</v>
          </cell>
          <cell r="Y113">
            <v>101.69491525423729</v>
          </cell>
          <cell r="Z113">
            <v>101.69491525423729</v>
          </cell>
          <cell r="AA113">
            <v>101.69491525423729</v>
          </cell>
          <cell r="AB113">
            <v>101.69491525423729</v>
          </cell>
          <cell r="AC113">
            <v>101.69491525423729</v>
          </cell>
          <cell r="AD113">
            <v>101.69491525423729</v>
          </cell>
          <cell r="AE113">
            <v>101.69491525423729</v>
          </cell>
          <cell r="AF113">
            <v>101.69491525423729</v>
          </cell>
          <cell r="AG113">
            <v>101.69491525423729</v>
          </cell>
          <cell r="AH113">
            <v>101.69491525423729</v>
          </cell>
          <cell r="AI113">
            <v>101.69491525423729</v>
          </cell>
          <cell r="AJ113">
            <v>101.69491525423729</v>
          </cell>
          <cell r="AK113">
            <v>101.69491525423729</v>
          </cell>
          <cell r="AL113">
            <v>101.69491525423729</v>
          </cell>
          <cell r="AM113">
            <v>101.69491525423729</v>
          </cell>
          <cell r="AN113">
            <v>101.69491525423729</v>
          </cell>
          <cell r="AO113">
            <v>101.69491525423729</v>
          </cell>
          <cell r="AP113">
            <v>101.69491525423729</v>
          </cell>
          <cell r="AQ113">
            <v>101.69491525423729</v>
          </cell>
          <cell r="AR113">
            <v>101.69491525423729</v>
          </cell>
          <cell r="AS113">
            <v>101.69491525423729</v>
          </cell>
          <cell r="AT113">
            <v>101.69491525423729</v>
          </cell>
          <cell r="AU113">
            <v>101.69491525423729</v>
          </cell>
          <cell r="AV113">
            <v>101.69491525423729</v>
          </cell>
          <cell r="AW113">
            <v>101.69491525423729</v>
          </cell>
          <cell r="AX113">
            <v>101.69491525423729</v>
          </cell>
          <cell r="AY113">
            <v>101.69491525423729</v>
          </cell>
          <cell r="AZ113">
            <v>101.69491525423729</v>
          </cell>
          <cell r="BA113">
            <v>101.69491525423729</v>
          </cell>
          <cell r="BB113">
            <v>101.69491525423729</v>
          </cell>
          <cell r="BC113">
            <v>101.69491525423729</v>
          </cell>
          <cell r="BD113">
            <v>101.69491525423729</v>
          </cell>
          <cell r="BE113">
            <v>101.69491525423729</v>
          </cell>
          <cell r="BF113">
            <v>101.69491525423729</v>
          </cell>
          <cell r="BG113">
            <v>101.69491525423729</v>
          </cell>
          <cell r="BH113">
            <v>101.69491525423729</v>
          </cell>
          <cell r="BI113">
            <v>101.69491525423729</v>
          </cell>
          <cell r="BJ113">
            <v>101.69491525423729</v>
          </cell>
          <cell r="BK113">
            <v>101.69491525423729</v>
          </cell>
          <cell r="BL113">
            <v>101.69491525423729</v>
          </cell>
          <cell r="BM113">
            <v>101.69491525423729</v>
          </cell>
          <cell r="BN113">
            <v>101.69491525423729</v>
          </cell>
          <cell r="BO113">
            <v>101.69491525423729</v>
          </cell>
        </row>
        <row r="114">
          <cell r="I114">
            <v>102.71</v>
          </cell>
          <cell r="J114">
            <v>102.71</v>
          </cell>
          <cell r="K114">
            <v>102.71</v>
          </cell>
          <cell r="L114">
            <v>102.71</v>
          </cell>
          <cell r="M114">
            <v>102.71</v>
          </cell>
          <cell r="N114">
            <v>102.71</v>
          </cell>
          <cell r="O114">
            <v>102.71</v>
          </cell>
          <cell r="P114">
            <v>102.71</v>
          </cell>
          <cell r="Q114">
            <v>102.71</v>
          </cell>
          <cell r="R114">
            <v>102.71</v>
          </cell>
          <cell r="S114">
            <v>102.71</v>
          </cell>
          <cell r="T114">
            <v>102.71</v>
          </cell>
          <cell r="U114">
            <v>102.71</v>
          </cell>
          <cell r="V114">
            <v>102.71</v>
          </cell>
          <cell r="W114">
            <v>102.71</v>
          </cell>
          <cell r="X114">
            <v>102.71</v>
          </cell>
          <cell r="Y114">
            <v>102.71</v>
          </cell>
          <cell r="Z114">
            <v>102.71</v>
          </cell>
          <cell r="AA114">
            <v>102.71</v>
          </cell>
          <cell r="AB114">
            <v>102.71</v>
          </cell>
          <cell r="AC114">
            <v>102.71</v>
          </cell>
          <cell r="AD114">
            <v>102.71</v>
          </cell>
          <cell r="AE114">
            <v>102.71</v>
          </cell>
          <cell r="AF114">
            <v>102.71</v>
          </cell>
          <cell r="AG114">
            <v>102.71</v>
          </cell>
          <cell r="AH114">
            <v>102.71</v>
          </cell>
          <cell r="AI114">
            <v>102.71</v>
          </cell>
          <cell r="AJ114">
            <v>102.71</v>
          </cell>
          <cell r="AK114">
            <v>102.71</v>
          </cell>
          <cell r="AL114">
            <v>102.71</v>
          </cell>
          <cell r="AM114">
            <v>102.71</v>
          </cell>
          <cell r="AN114">
            <v>102.71</v>
          </cell>
          <cell r="AO114">
            <v>102.71</v>
          </cell>
          <cell r="AP114">
            <v>102.71</v>
          </cell>
          <cell r="AQ114">
            <v>102.71</v>
          </cell>
          <cell r="AR114">
            <v>102.71</v>
          </cell>
          <cell r="AS114">
            <v>102.71</v>
          </cell>
          <cell r="AT114">
            <v>102.71</v>
          </cell>
          <cell r="AU114">
            <v>102.71</v>
          </cell>
          <cell r="AV114">
            <v>102.71</v>
          </cell>
          <cell r="AW114">
            <v>102.71</v>
          </cell>
          <cell r="AX114">
            <v>102.71</v>
          </cell>
          <cell r="AY114">
            <v>102.71</v>
          </cell>
          <cell r="AZ114">
            <v>102.71</v>
          </cell>
          <cell r="BA114">
            <v>102.71</v>
          </cell>
          <cell r="BB114">
            <v>102.71</v>
          </cell>
          <cell r="BC114">
            <v>102.71</v>
          </cell>
          <cell r="BD114">
            <v>102.71</v>
          </cell>
          <cell r="BE114">
            <v>102.71</v>
          </cell>
          <cell r="BF114">
            <v>102.71</v>
          </cell>
          <cell r="BG114">
            <v>102.71</v>
          </cell>
          <cell r="BH114">
            <v>102.71</v>
          </cell>
          <cell r="BI114">
            <v>102.71</v>
          </cell>
          <cell r="BJ114">
            <v>102.71</v>
          </cell>
          <cell r="BK114">
            <v>102.71</v>
          </cell>
          <cell r="BL114">
            <v>102.71</v>
          </cell>
          <cell r="BM114">
            <v>102.71</v>
          </cell>
          <cell r="BN114">
            <v>102.71</v>
          </cell>
          <cell r="BO114">
            <v>102.71</v>
          </cell>
        </row>
        <row r="115">
          <cell r="A115">
            <v>52</v>
          </cell>
          <cell r="B115" t="str">
            <v>508 (3) a</v>
          </cell>
          <cell r="C115" t="str">
            <v>Gaviones</v>
          </cell>
          <cell r="D115" t="str">
            <v>m3</v>
          </cell>
          <cell r="E115">
            <v>50</v>
          </cell>
          <cell r="F115">
            <v>48.74</v>
          </cell>
          <cell r="G115">
            <v>2437</v>
          </cell>
          <cell r="H115" t="str">
            <v>D</v>
          </cell>
          <cell r="I115">
            <v>0.84745762711864403</v>
          </cell>
          <cell r="J115">
            <v>0.84745762711864403</v>
          </cell>
          <cell r="K115">
            <v>0.84745762711864403</v>
          </cell>
          <cell r="L115">
            <v>0.84745762711864403</v>
          </cell>
          <cell r="M115">
            <v>0.84745762711864403</v>
          </cell>
          <cell r="N115">
            <v>0.84745762711864403</v>
          </cell>
          <cell r="O115">
            <v>0.84745762711864403</v>
          </cell>
          <cell r="P115">
            <v>0.84745762711864403</v>
          </cell>
          <cell r="Q115">
            <v>0.84745762711864403</v>
          </cell>
          <cell r="R115">
            <v>0.84745762711864403</v>
          </cell>
          <cell r="S115">
            <v>0.84745762711864403</v>
          </cell>
          <cell r="T115">
            <v>0.84745762711864403</v>
          </cell>
          <cell r="U115">
            <v>0.84745762711864403</v>
          </cell>
          <cell r="V115">
            <v>0.84745762711864403</v>
          </cell>
          <cell r="W115">
            <v>0.84745762711864403</v>
          </cell>
          <cell r="X115">
            <v>0.84745762711864403</v>
          </cell>
          <cell r="Y115">
            <v>0.84745762711864403</v>
          </cell>
          <cell r="Z115">
            <v>0.84745762711864403</v>
          </cell>
          <cell r="AA115">
            <v>0.84745762711864403</v>
          </cell>
          <cell r="AB115">
            <v>0.84745762711864403</v>
          </cell>
          <cell r="AC115">
            <v>0.84745762711864403</v>
          </cell>
          <cell r="AD115">
            <v>0.84745762711864403</v>
          </cell>
          <cell r="AE115">
            <v>0.84745762711864403</v>
          </cell>
          <cell r="AF115">
            <v>0.84745762711864403</v>
          </cell>
          <cell r="AG115">
            <v>0.84745762711864403</v>
          </cell>
          <cell r="AH115">
            <v>0.84745762711864403</v>
          </cell>
          <cell r="AI115">
            <v>0.84745762711864403</v>
          </cell>
          <cell r="AJ115">
            <v>0.84745762711864403</v>
          </cell>
          <cell r="AK115">
            <v>0.84745762711864403</v>
          </cell>
          <cell r="AL115">
            <v>0.84745762711864403</v>
          </cell>
          <cell r="AM115">
            <v>0.84745762711864403</v>
          </cell>
          <cell r="AN115">
            <v>0.84745762711864403</v>
          </cell>
          <cell r="AO115">
            <v>0.84745762711864403</v>
          </cell>
          <cell r="AP115">
            <v>0.84745762711864403</v>
          </cell>
          <cell r="AQ115">
            <v>0.84745762711864403</v>
          </cell>
          <cell r="AR115">
            <v>0.84745762711864403</v>
          </cell>
          <cell r="AS115">
            <v>0.84745762711864403</v>
          </cell>
          <cell r="AT115">
            <v>0.84745762711864403</v>
          </cell>
          <cell r="AU115">
            <v>0.84745762711864403</v>
          </cell>
          <cell r="AV115">
            <v>0.84745762711864403</v>
          </cell>
          <cell r="AW115">
            <v>0.84745762711864403</v>
          </cell>
          <cell r="AX115">
            <v>0.84745762711864403</v>
          </cell>
          <cell r="AY115">
            <v>0.84745762711864403</v>
          </cell>
          <cell r="AZ115">
            <v>0.84745762711864403</v>
          </cell>
          <cell r="BA115">
            <v>0.84745762711864403</v>
          </cell>
          <cell r="BB115">
            <v>0.84745762711864403</v>
          </cell>
          <cell r="BC115">
            <v>0.84745762711864403</v>
          </cell>
          <cell r="BD115">
            <v>0.84745762711864403</v>
          </cell>
          <cell r="BE115">
            <v>0.84745762711864403</v>
          </cell>
          <cell r="BF115">
            <v>0.84745762711864403</v>
          </cell>
          <cell r="BG115">
            <v>0.84745762711864403</v>
          </cell>
          <cell r="BH115">
            <v>0.84745762711864403</v>
          </cell>
          <cell r="BI115">
            <v>0.84745762711864403</v>
          </cell>
          <cell r="BJ115">
            <v>0.84745762711864403</v>
          </cell>
          <cell r="BK115">
            <v>0.84745762711864403</v>
          </cell>
          <cell r="BL115">
            <v>0.84745762711864403</v>
          </cell>
          <cell r="BM115">
            <v>0.84745762711864403</v>
          </cell>
          <cell r="BN115">
            <v>0.84745762711864403</v>
          </cell>
          <cell r="BO115">
            <v>0.84745762711864403</v>
          </cell>
        </row>
        <row r="116">
          <cell r="H116" t="str">
            <v>E</v>
          </cell>
          <cell r="I116">
            <v>41.31</v>
          </cell>
          <cell r="J116">
            <v>41.31</v>
          </cell>
          <cell r="K116">
            <v>41.31</v>
          </cell>
          <cell r="L116">
            <v>41.31</v>
          </cell>
          <cell r="M116">
            <v>41.31</v>
          </cell>
          <cell r="N116">
            <v>41.31</v>
          </cell>
          <cell r="O116">
            <v>41.31</v>
          </cell>
          <cell r="P116">
            <v>41.31</v>
          </cell>
          <cell r="Q116">
            <v>41.31</v>
          </cell>
          <cell r="R116">
            <v>41.31</v>
          </cell>
          <cell r="S116">
            <v>41.31</v>
          </cell>
          <cell r="T116">
            <v>41.31</v>
          </cell>
          <cell r="U116">
            <v>41.31</v>
          </cell>
          <cell r="V116">
            <v>41.31</v>
          </cell>
          <cell r="W116">
            <v>41.31</v>
          </cell>
          <cell r="X116">
            <v>41.31</v>
          </cell>
          <cell r="Y116">
            <v>41.31</v>
          </cell>
          <cell r="Z116">
            <v>41.31</v>
          </cell>
          <cell r="AA116">
            <v>41.31</v>
          </cell>
          <cell r="AB116">
            <v>41.31</v>
          </cell>
          <cell r="AC116">
            <v>41.31</v>
          </cell>
          <cell r="AD116">
            <v>41.31</v>
          </cell>
          <cell r="AE116">
            <v>41.31</v>
          </cell>
          <cell r="AF116">
            <v>41.31</v>
          </cell>
          <cell r="AG116">
            <v>41.31</v>
          </cell>
          <cell r="AH116">
            <v>41.31</v>
          </cell>
          <cell r="AI116">
            <v>41.31</v>
          </cell>
          <cell r="AJ116">
            <v>41.31</v>
          </cell>
          <cell r="AK116">
            <v>41.31</v>
          </cell>
          <cell r="AL116">
            <v>41.31</v>
          </cell>
          <cell r="AM116">
            <v>41.31</v>
          </cell>
          <cell r="AN116">
            <v>41.31</v>
          </cell>
          <cell r="AO116">
            <v>41.31</v>
          </cell>
          <cell r="AP116">
            <v>41.31</v>
          </cell>
          <cell r="AQ116">
            <v>41.31</v>
          </cell>
          <cell r="AR116">
            <v>41.31</v>
          </cell>
          <cell r="AS116">
            <v>41.31</v>
          </cell>
          <cell r="AT116">
            <v>41.31</v>
          </cell>
          <cell r="AU116">
            <v>41.31</v>
          </cell>
          <cell r="AV116">
            <v>41.31</v>
          </cell>
          <cell r="AW116">
            <v>41.31</v>
          </cell>
          <cell r="AX116">
            <v>41.31</v>
          </cell>
          <cell r="AY116">
            <v>41.31</v>
          </cell>
          <cell r="AZ116">
            <v>41.31</v>
          </cell>
          <cell r="BA116">
            <v>41.31</v>
          </cell>
          <cell r="BB116">
            <v>41.31</v>
          </cell>
          <cell r="BC116">
            <v>41.31</v>
          </cell>
          <cell r="BD116">
            <v>41.31</v>
          </cell>
          <cell r="BE116">
            <v>41.31</v>
          </cell>
          <cell r="BF116">
            <v>41.31</v>
          </cell>
          <cell r="BG116">
            <v>41.31</v>
          </cell>
          <cell r="BH116">
            <v>41.31</v>
          </cell>
          <cell r="BI116">
            <v>41.31</v>
          </cell>
          <cell r="BJ116">
            <v>41.31</v>
          </cell>
          <cell r="BK116">
            <v>41.31</v>
          </cell>
          <cell r="BL116">
            <v>41.31</v>
          </cell>
          <cell r="BM116">
            <v>41.31</v>
          </cell>
          <cell r="BN116">
            <v>41.31</v>
          </cell>
          <cell r="BO116">
            <v>41.31</v>
          </cell>
        </row>
        <row r="117">
          <cell r="A117">
            <v>53</v>
          </cell>
          <cell r="B117" t="str">
            <v>309-6(8)E</v>
          </cell>
          <cell r="C117" t="str">
            <v>Transporte de piedra para gaviones (Distancia de transporte &gt; 50 km)</v>
          </cell>
          <cell r="D117" t="str">
            <v>m3-km</v>
          </cell>
          <cell r="E117">
            <v>5000</v>
          </cell>
          <cell r="F117">
            <v>0.22</v>
          </cell>
          <cell r="G117">
            <v>1100</v>
          </cell>
          <cell r="I117">
            <v>84.745762711864401</v>
          </cell>
          <cell r="J117">
            <v>84.745762711864401</v>
          </cell>
          <cell r="K117">
            <v>84.745762711864401</v>
          </cell>
          <cell r="L117">
            <v>84.745762711864401</v>
          </cell>
          <cell r="M117">
            <v>84.745762711864401</v>
          </cell>
          <cell r="N117">
            <v>84.745762711864401</v>
          </cell>
          <cell r="O117">
            <v>84.745762711864401</v>
          </cell>
          <cell r="P117">
            <v>84.745762711864401</v>
          </cell>
          <cell r="Q117">
            <v>84.745762711864401</v>
          </cell>
          <cell r="R117">
            <v>84.745762711864401</v>
          </cell>
          <cell r="S117">
            <v>84.745762711864401</v>
          </cell>
          <cell r="T117">
            <v>84.745762711864401</v>
          </cell>
          <cell r="U117">
            <v>84.745762711864401</v>
          </cell>
          <cell r="V117">
            <v>84.745762711864401</v>
          </cell>
          <cell r="W117">
            <v>84.745762711864401</v>
          </cell>
          <cell r="X117">
            <v>84.745762711864401</v>
          </cell>
          <cell r="Y117">
            <v>84.745762711864401</v>
          </cell>
          <cell r="Z117">
            <v>84.745762711864401</v>
          </cell>
          <cell r="AA117">
            <v>84.745762711864401</v>
          </cell>
          <cell r="AB117">
            <v>84.745762711864401</v>
          </cell>
          <cell r="AC117">
            <v>84.745762711864401</v>
          </cell>
          <cell r="AD117">
            <v>84.745762711864401</v>
          </cell>
          <cell r="AE117">
            <v>84.745762711864401</v>
          </cell>
          <cell r="AF117">
            <v>84.745762711864401</v>
          </cell>
          <cell r="AG117">
            <v>84.745762711864401</v>
          </cell>
          <cell r="AH117">
            <v>84.745762711864401</v>
          </cell>
          <cell r="AI117">
            <v>84.745762711864401</v>
          </cell>
          <cell r="AJ117">
            <v>84.745762711864401</v>
          </cell>
          <cell r="AK117">
            <v>84.745762711864401</v>
          </cell>
          <cell r="AL117">
            <v>84.745762711864401</v>
          </cell>
          <cell r="AM117">
            <v>84.745762711864401</v>
          </cell>
          <cell r="AN117">
            <v>84.745762711864401</v>
          </cell>
          <cell r="AO117">
            <v>84.745762711864401</v>
          </cell>
          <cell r="AP117">
            <v>84.745762711864401</v>
          </cell>
          <cell r="AQ117">
            <v>84.745762711864401</v>
          </cell>
          <cell r="AR117">
            <v>84.745762711864401</v>
          </cell>
          <cell r="AS117">
            <v>84.745762711864401</v>
          </cell>
          <cell r="AT117">
            <v>84.745762711864401</v>
          </cell>
          <cell r="AU117">
            <v>84.745762711864401</v>
          </cell>
          <cell r="AV117">
            <v>84.745762711864401</v>
          </cell>
          <cell r="AW117">
            <v>84.745762711864401</v>
          </cell>
          <cell r="AX117">
            <v>84.745762711864401</v>
          </cell>
          <cell r="AY117">
            <v>84.745762711864401</v>
          </cell>
          <cell r="AZ117">
            <v>84.745762711864401</v>
          </cell>
          <cell r="BA117">
            <v>84.745762711864401</v>
          </cell>
          <cell r="BB117">
            <v>84.745762711864401</v>
          </cell>
          <cell r="BC117">
            <v>84.745762711864401</v>
          </cell>
          <cell r="BD117">
            <v>84.745762711864401</v>
          </cell>
          <cell r="BE117">
            <v>84.745762711864401</v>
          </cell>
          <cell r="BF117">
            <v>84.745762711864401</v>
          </cell>
          <cell r="BG117">
            <v>84.745762711864401</v>
          </cell>
          <cell r="BH117">
            <v>84.745762711864401</v>
          </cell>
          <cell r="BI117">
            <v>84.745762711864401</v>
          </cell>
          <cell r="BJ117">
            <v>84.745762711864401</v>
          </cell>
          <cell r="BK117">
            <v>84.745762711864401</v>
          </cell>
          <cell r="BL117">
            <v>84.745762711864401</v>
          </cell>
          <cell r="BM117">
            <v>84.745762711864401</v>
          </cell>
          <cell r="BN117">
            <v>84.745762711864401</v>
          </cell>
          <cell r="BO117">
            <v>84.745762711864401</v>
          </cell>
        </row>
        <row r="118">
          <cell r="I118">
            <v>18.64</v>
          </cell>
          <cell r="J118">
            <v>18.64</v>
          </cell>
          <cell r="K118">
            <v>18.64</v>
          </cell>
          <cell r="L118">
            <v>18.64</v>
          </cell>
          <cell r="M118">
            <v>18.64</v>
          </cell>
          <cell r="N118">
            <v>18.64</v>
          </cell>
          <cell r="O118">
            <v>18.64</v>
          </cell>
          <cell r="P118">
            <v>18.64</v>
          </cell>
          <cell r="Q118">
            <v>18.64</v>
          </cell>
          <cell r="R118">
            <v>18.64</v>
          </cell>
          <cell r="S118">
            <v>18.64</v>
          </cell>
          <cell r="T118">
            <v>18.64</v>
          </cell>
          <cell r="U118">
            <v>18.64</v>
          </cell>
          <cell r="V118">
            <v>18.64</v>
          </cell>
          <cell r="W118">
            <v>18.64</v>
          </cell>
          <cell r="X118">
            <v>18.64</v>
          </cell>
          <cell r="Y118">
            <v>18.64</v>
          </cell>
          <cell r="Z118">
            <v>18.64</v>
          </cell>
          <cell r="AA118">
            <v>18.64</v>
          </cell>
          <cell r="AB118">
            <v>18.64</v>
          </cell>
          <cell r="AC118">
            <v>18.64</v>
          </cell>
          <cell r="AD118">
            <v>18.64</v>
          </cell>
          <cell r="AE118">
            <v>18.64</v>
          </cell>
          <cell r="AF118">
            <v>18.64</v>
          </cell>
          <cell r="AG118">
            <v>18.64</v>
          </cell>
          <cell r="AH118">
            <v>18.64</v>
          </cell>
          <cell r="AI118">
            <v>18.64</v>
          </cell>
          <cell r="AJ118">
            <v>18.64</v>
          </cell>
          <cell r="AK118">
            <v>18.64</v>
          </cell>
          <cell r="AL118">
            <v>18.64</v>
          </cell>
          <cell r="AM118">
            <v>18.64</v>
          </cell>
          <cell r="AN118">
            <v>18.64</v>
          </cell>
          <cell r="AO118">
            <v>18.64</v>
          </cell>
          <cell r="AP118">
            <v>18.64</v>
          </cell>
          <cell r="AQ118">
            <v>18.64</v>
          </cell>
          <cell r="AR118">
            <v>18.64</v>
          </cell>
          <cell r="AS118">
            <v>18.64</v>
          </cell>
          <cell r="AT118">
            <v>18.64</v>
          </cell>
          <cell r="AU118">
            <v>18.64</v>
          </cell>
          <cell r="AV118">
            <v>18.64</v>
          </cell>
          <cell r="AW118">
            <v>18.64</v>
          </cell>
          <cell r="AX118">
            <v>18.64</v>
          </cell>
          <cell r="AY118">
            <v>18.64</v>
          </cell>
          <cell r="AZ118">
            <v>18.64</v>
          </cell>
          <cell r="BA118">
            <v>18.64</v>
          </cell>
          <cell r="BB118">
            <v>18.64</v>
          </cell>
          <cell r="BC118">
            <v>18.64</v>
          </cell>
          <cell r="BD118">
            <v>18.64</v>
          </cell>
          <cell r="BE118">
            <v>18.64</v>
          </cell>
          <cell r="BF118">
            <v>18.64</v>
          </cell>
          <cell r="BG118">
            <v>18.64</v>
          </cell>
          <cell r="BH118">
            <v>18.64</v>
          </cell>
          <cell r="BI118">
            <v>18.64</v>
          </cell>
          <cell r="BJ118">
            <v>18.64</v>
          </cell>
          <cell r="BK118">
            <v>18.64</v>
          </cell>
          <cell r="BL118">
            <v>18.64</v>
          </cell>
          <cell r="BM118">
            <v>18.64</v>
          </cell>
          <cell r="BN118">
            <v>18.64</v>
          </cell>
          <cell r="BO118">
            <v>18.64</v>
          </cell>
        </row>
        <row r="119">
          <cell r="A119">
            <v>54</v>
          </cell>
          <cell r="B119" t="str">
            <v>606-1 (1b)</v>
          </cell>
          <cell r="C119" t="str">
            <v>Geotextil para subdrén, 1600 NT</v>
          </cell>
          <cell r="D119" t="str">
            <v>m2</v>
          </cell>
          <cell r="E119">
            <v>0</v>
          </cell>
          <cell r="F119">
            <v>0.9</v>
          </cell>
          <cell r="G119">
            <v>0</v>
          </cell>
          <cell r="H119" t="str">
            <v>M</v>
          </cell>
        </row>
        <row r="120">
          <cell r="H120" t="str">
            <v>A</v>
          </cell>
        </row>
        <row r="121">
          <cell r="A121">
            <v>55</v>
          </cell>
          <cell r="B121" t="str">
            <v>606-1 (2)</v>
          </cell>
          <cell r="C121" t="str">
            <v xml:space="preserve">Material filtrante </v>
          </cell>
          <cell r="D121" t="str">
            <v>m3</v>
          </cell>
          <cell r="E121">
            <v>0</v>
          </cell>
          <cell r="F121">
            <v>7.3</v>
          </cell>
          <cell r="G121">
            <v>0</v>
          </cell>
          <cell r="H121" t="str">
            <v>Q</v>
          </cell>
        </row>
        <row r="122">
          <cell r="H122" t="str">
            <v>U</v>
          </cell>
        </row>
        <row r="123">
          <cell r="A123">
            <v>56</v>
          </cell>
          <cell r="B123" t="str">
            <v>309-6(5)E</v>
          </cell>
          <cell r="C123" t="str">
            <v>Transporte de material filtrante (Distancia de transporte &gt; 50 km)</v>
          </cell>
          <cell r="D123" t="str">
            <v>m3-km</v>
          </cell>
          <cell r="E123">
            <v>0</v>
          </cell>
          <cell r="F123">
            <v>0.22</v>
          </cell>
          <cell r="G123">
            <v>0</v>
          </cell>
          <cell r="H123" t="str">
            <v>I</v>
          </cell>
        </row>
        <row r="124">
          <cell r="H124" t="str">
            <v>N</v>
          </cell>
        </row>
        <row r="125">
          <cell r="A125">
            <v>57</v>
          </cell>
          <cell r="B125" t="str">
            <v>606-1 (1a)*</v>
          </cell>
          <cell r="C125" t="str">
            <v xml:space="preserve">Tubería para subdrenes D = 160 mm  PVC  </v>
          </cell>
          <cell r="D125" t="str">
            <v>m</v>
          </cell>
          <cell r="E125">
            <v>0</v>
          </cell>
          <cell r="F125">
            <v>6.31</v>
          </cell>
          <cell r="G125">
            <v>0</v>
          </cell>
          <cell r="H125" t="str">
            <v>A</v>
          </cell>
        </row>
        <row r="126">
          <cell r="H126" t="str">
            <v>R</v>
          </cell>
        </row>
        <row r="127">
          <cell r="A127">
            <v>58</v>
          </cell>
          <cell r="B127" t="str">
            <v>503 (5)</v>
          </cell>
          <cell r="C127" t="str">
            <v>Hormigón Ciclópeo f'c=180 kg/cm2, 60%HS;40% PB</v>
          </cell>
          <cell r="D127" t="str">
            <v>m3</v>
          </cell>
          <cell r="E127">
            <v>50</v>
          </cell>
          <cell r="F127">
            <v>153.9</v>
          </cell>
          <cell r="G127">
            <v>7695</v>
          </cell>
          <cell r="H127" t="str">
            <v>I</v>
          </cell>
          <cell r="I127">
            <v>0.84745762711864403</v>
          </cell>
          <cell r="J127">
            <v>0.84745762711864403</v>
          </cell>
          <cell r="K127">
            <v>0.84745762711864403</v>
          </cell>
          <cell r="L127">
            <v>0.84745762711864403</v>
          </cell>
          <cell r="M127">
            <v>0.84745762711864403</v>
          </cell>
          <cell r="N127">
            <v>0.84745762711864403</v>
          </cell>
          <cell r="O127">
            <v>0.84745762711864403</v>
          </cell>
          <cell r="P127">
            <v>0.84745762711864403</v>
          </cell>
          <cell r="Q127">
            <v>0.84745762711864403</v>
          </cell>
          <cell r="R127">
            <v>0.84745762711864403</v>
          </cell>
          <cell r="S127">
            <v>0.84745762711864403</v>
          </cell>
          <cell r="T127">
            <v>0.84745762711864403</v>
          </cell>
          <cell r="U127">
            <v>0.84745762711864403</v>
          </cell>
          <cell r="V127">
            <v>0.84745762711864403</v>
          </cell>
          <cell r="W127">
            <v>0.84745762711864403</v>
          </cell>
          <cell r="X127">
            <v>0.84745762711864403</v>
          </cell>
          <cell r="Y127">
            <v>0.84745762711864403</v>
          </cell>
          <cell r="Z127">
            <v>0.84745762711864403</v>
          </cell>
          <cell r="AA127">
            <v>0.84745762711864403</v>
          </cell>
          <cell r="AB127">
            <v>0.84745762711864403</v>
          </cell>
          <cell r="AC127">
            <v>0.84745762711864403</v>
          </cell>
          <cell r="AD127">
            <v>0.84745762711864403</v>
          </cell>
          <cell r="AE127">
            <v>0.84745762711864403</v>
          </cell>
          <cell r="AF127">
            <v>0.84745762711864403</v>
          </cell>
          <cell r="AG127">
            <v>0.84745762711864403</v>
          </cell>
          <cell r="AH127">
            <v>0.84745762711864403</v>
          </cell>
          <cell r="AI127">
            <v>0.84745762711864403</v>
          </cell>
          <cell r="AJ127">
            <v>0.84745762711864403</v>
          </cell>
          <cell r="AK127">
            <v>0.84745762711864403</v>
          </cell>
          <cell r="AL127">
            <v>0.84745762711864403</v>
          </cell>
          <cell r="AM127">
            <v>0.84745762711864403</v>
          </cell>
          <cell r="AN127">
            <v>0.84745762711864403</v>
          </cell>
          <cell r="AO127">
            <v>0.84745762711864403</v>
          </cell>
          <cell r="AP127">
            <v>0.84745762711864403</v>
          </cell>
          <cell r="AQ127">
            <v>0.84745762711864403</v>
          </cell>
          <cell r="AR127">
            <v>0.84745762711864403</v>
          </cell>
          <cell r="AS127">
            <v>0.84745762711864403</v>
          </cell>
          <cell r="AT127">
            <v>0.84745762711864403</v>
          </cell>
          <cell r="AU127">
            <v>0.84745762711864403</v>
          </cell>
          <cell r="AV127">
            <v>0.84745762711864403</v>
          </cell>
          <cell r="AW127">
            <v>0.84745762711864403</v>
          </cell>
          <cell r="AX127">
            <v>0.84745762711864403</v>
          </cell>
          <cell r="AY127">
            <v>0.84745762711864403</v>
          </cell>
          <cell r="AZ127">
            <v>0.84745762711864403</v>
          </cell>
          <cell r="BA127">
            <v>0.84745762711864403</v>
          </cell>
          <cell r="BB127">
            <v>0.84745762711864403</v>
          </cell>
          <cell r="BC127">
            <v>0.84745762711864403</v>
          </cell>
          <cell r="BD127">
            <v>0.84745762711864403</v>
          </cell>
          <cell r="BE127">
            <v>0.84745762711864403</v>
          </cell>
          <cell r="BF127">
            <v>0.84745762711864403</v>
          </cell>
          <cell r="BG127">
            <v>0.84745762711864403</v>
          </cell>
          <cell r="BH127">
            <v>0.84745762711864403</v>
          </cell>
          <cell r="BI127">
            <v>0.84745762711864403</v>
          </cell>
          <cell r="BJ127">
            <v>0.84745762711864403</v>
          </cell>
          <cell r="BK127">
            <v>0.84745762711864403</v>
          </cell>
          <cell r="BL127">
            <v>0.84745762711864403</v>
          </cell>
          <cell r="BM127">
            <v>0.84745762711864403</v>
          </cell>
          <cell r="BN127">
            <v>0.84745762711864403</v>
          </cell>
          <cell r="BO127">
            <v>0.84745762711864403</v>
          </cell>
        </row>
        <row r="128">
          <cell r="H128" t="str">
            <v>A</v>
          </cell>
          <cell r="I128">
            <v>130.41999999999999</v>
          </cell>
          <cell r="J128">
            <v>130.41999999999999</v>
          </cell>
          <cell r="K128">
            <v>130.41999999999999</v>
          </cell>
          <cell r="L128">
            <v>130.41999999999999</v>
          </cell>
          <cell r="M128">
            <v>130.41999999999999</v>
          </cell>
          <cell r="N128">
            <v>130.41999999999999</v>
          </cell>
          <cell r="O128">
            <v>130.41999999999999</v>
          </cell>
          <cell r="P128">
            <v>130.41999999999999</v>
          </cell>
          <cell r="Q128">
            <v>130.41999999999999</v>
          </cell>
          <cell r="R128">
            <v>130.41999999999999</v>
          </cell>
          <cell r="S128">
            <v>130.41999999999999</v>
          </cell>
          <cell r="T128">
            <v>130.41999999999999</v>
          </cell>
          <cell r="U128">
            <v>130.41999999999999</v>
          </cell>
          <cell r="V128">
            <v>130.41999999999999</v>
          </cell>
          <cell r="W128">
            <v>130.41999999999999</v>
          </cell>
          <cell r="X128">
            <v>130.41999999999999</v>
          </cell>
          <cell r="Y128">
            <v>130.41999999999999</v>
          </cell>
          <cell r="Z128">
            <v>130.41999999999999</v>
          </cell>
          <cell r="AA128">
            <v>130.41999999999999</v>
          </cell>
          <cell r="AB128">
            <v>130.41999999999999</v>
          </cell>
          <cell r="AC128">
            <v>130.41999999999999</v>
          </cell>
          <cell r="AD128">
            <v>130.41999999999999</v>
          </cell>
          <cell r="AE128">
            <v>130.41999999999999</v>
          </cell>
          <cell r="AF128">
            <v>130.41999999999999</v>
          </cell>
          <cell r="AG128">
            <v>130.41999999999999</v>
          </cell>
          <cell r="AH128">
            <v>130.41999999999999</v>
          </cell>
          <cell r="AI128">
            <v>130.41999999999999</v>
          </cell>
          <cell r="AJ128">
            <v>130.41999999999999</v>
          </cell>
          <cell r="AK128">
            <v>130.41999999999999</v>
          </cell>
          <cell r="AL128">
            <v>130.41999999999999</v>
          </cell>
          <cell r="AM128">
            <v>130.41999999999999</v>
          </cell>
          <cell r="AN128">
            <v>130.41999999999999</v>
          </cell>
          <cell r="AO128">
            <v>130.41999999999999</v>
          </cell>
          <cell r="AP128">
            <v>130.41999999999999</v>
          </cell>
          <cell r="AQ128">
            <v>130.41999999999999</v>
          </cell>
          <cell r="AR128">
            <v>130.41999999999999</v>
          </cell>
          <cell r="AS128">
            <v>130.41999999999999</v>
          </cell>
          <cell r="AT128">
            <v>130.41999999999999</v>
          </cell>
          <cell r="AU128">
            <v>130.41999999999999</v>
          </cell>
          <cell r="AV128">
            <v>130.41999999999999</v>
          </cell>
          <cell r="AW128">
            <v>130.41999999999999</v>
          </cell>
          <cell r="AX128">
            <v>130.41999999999999</v>
          </cell>
          <cell r="AY128">
            <v>130.41999999999999</v>
          </cell>
          <cell r="AZ128">
            <v>130.41999999999999</v>
          </cell>
          <cell r="BA128">
            <v>130.41999999999999</v>
          </cell>
          <cell r="BB128">
            <v>130.41999999999999</v>
          </cell>
          <cell r="BC128">
            <v>130.41999999999999</v>
          </cell>
          <cell r="BD128">
            <v>130.41999999999999</v>
          </cell>
          <cell r="BE128">
            <v>130.41999999999999</v>
          </cell>
          <cell r="BF128">
            <v>130.41999999999999</v>
          </cell>
          <cell r="BG128">
            <v>130.41999999999999</v>
          </cell>
          <cell r="BH128">
            <v>130.41999999999999</v>
          </cell>
          <cell r="BI128">
            <v>130.41999999999999</v>
          </cell>
          <cell r="BJ128">
            <v>130.41999999999999</v>
          </cell>
          <cell r="BK128">
            <v>130.41999999999999</v>
          </cell>
          <cell r="BL128">
            <v>130.41999999999999</v>
          </cell>
          <cell r="BM128">
            <v>130.41999999999999</v>
          </cell>
          <cell r="BN128">
            <v>130.41999999999999</v>
          </cell>
          <cell r="BO128">
            <v>130.41999999999999</v>
          </cell>
        </row>
        <row r="129">
          <cell r="A129">
            <v>59</v>
          </cell>
          <cell r="B129" t="str">
            <v>304-1 (2)</v>
          </cell>
          <cell r="C129" t="str">
            <v>Material de préstamo importado</v>
          </cell>
          <cell r="D129" t="str">
            <v>m3</v>
          </cell>
          <cell r="E129">
            <v>1599.9974999999999</v>
          </cell>
          <cell r="F129">
            <v>2.4900000000000002</v>
          </cell>
          <cell r="G129">
            <v>3983.99</v>
          </cell>
          <cell r="H129" t="str">
            <v>S</v>
          </cell>
          <cell r="I129">
            <v>27.118601694915252</v>
          </cell>
          <cell r="J129">
            <v>27.118601694915252</v>
          </cell>
          <cell r="K129">
            <v>27.118601694915252</v>
          </cell>
          <cell r="L129">
            <v>27.118601694915252</v>
          </cell>
          <cell r="M129">
            <v>27.118601694915252</v>
          </cell>
          <cell r="N129">
            <v>27.118601694915252</v>
          </cell>
          <cell r="O129">
            <v>27.118601694915252</v>
          </cell>
          <cell r="P129">
            <v>27.118601694915252</v>
          </cell>
          <cell r="Q129">
            <v>27.118601694915252</v>
          </cell>
          <cell r="R129">
            <v>27.118601694915252</v>
          </cell>
          <cell r="S129">
            <v>27.118601694915252</v>
          </cell>
          <cell r="T129">
            <v>27.118601694915252</v>
          </cell>
          <cell r="U129">
            <v>27.118601694915252</v>
          </cell>
          <cell r="V129">
            <v>27.118601694915252</v>
          </cell>
          <cell r="W129">
            <v>27.118601694915252</v>
          </cell>
          <cell r="X129">
            <v>27.118601694915252</v>
          </cell>
          <cell r="Y129">
            <v>27.118601694915252</v>
          </cell>
          <cell r="Z129">
            <v>27.118601694915252</v>
          </cell>
          <cell r="AA129">
            <v>27.118601694915252</v>
          </cell>
          <cell r="AB129">
            <v>27.118601694915252</v>
          </cell>
          <cell r="AC129">
            <v>27.118601694915252</v>
          </cell>
          <cell r="AD129">
            <v>27.118601694915252</v>
          </cell>
          <cell r="AE129">
            <v>27.118601694915252</v>
          </cell>
          <cell r="AF129">
            <v>27.118601694915252</v>
          </cell>
          <cell r="AG129">
            <v>27.118601694915252</v>
          </cell>
          <cell r="AH129">
            <v>27.118601694915252</v>
          </cell>
          <cell r="AI129">
            <v>27.118601694915252</v>
          </cell>
          <cell r="AJ129">
            <v>27.118601694915252</v>
          </cell>
          <cell r="AK129">
            <v>27.118601694915252</v>
          </cell>
          <cell r="AL129">
            <v>27.118601694915252</v>
          </cell>
          <cell r="AM129">
            <v>27.118601694915252</v>
          </cell>
          <cell r="AN129">
            <v>27.118601694915252</v>
          </cell>
          <cell r="AO129">
            <v>27.118601694915252</v>
          </cell>
          <cell r="AP129">
            <v>27.118601694915252</v>
          </cell>
          <cell r="AQ129">
            <v>27.118601694915252</v>
          </cell>
          <cell r="AR129">
            <v>27.118601694915252</v>
          </cell>
          <cell r="AS129">
            <v>27.118601694915252</v>
          </cell>
          <cell r="AT129">
            <v>27.118601694915252</v>
          </cell>
          <cell r="AU129">
            <v>27.118601694915252</v>
          </cell>
          <cell r="AV129">
            <v>27.118601694915252</v>
          </cell>
          <cell r="AW129">
            <v>27.118601694915252</v>
          </cell>
          <cell r="AX129">
            <v>27.118601694915252</v>
          </cell>
          <cell r="AY129">
            <v>27.118601694915252</v>
          </cell>
          <cell r="AZ129">
            <v>27.118601694915252</v>
          </cell>
          <cell r="BA129">
            <v>27.118601694915252</v>
          </cell>
          <cell r="BB129">
            <v>27.118601694915252</v>
          </cell>
          <cell r="BC129">
            <v>27.118601694915252</v>
          </cell>
          <cell r="BD129">
            <v>27.118601694915252</v>
          </cell>
          <cell r="BE129">
            <v>27.118601694915252</v>
          </cell>
          <cell r="BF129">
            <v>27.118601694915252</v>
          </cell>
          <cell r="BG129">
            <v>27.118601694915252</v>
          </cell>
          <cell r="BH129">
            <v>27.118601694915252</v>
          </cell>
          <cell r="BI129">
            <v>27.118601694915252</v>
          </cell>
          <cell r="BJ129">
            <v>27.118601694915252</v>
          </cell>
          <cell r="BK129">
            <v>27.118601694915252</v>
          </cell>
          <cell r="BL129">
            <v>27.118601694915252</v>
          </cell>
          <cell r="BM129">
            <v>27.118601694915252</v>
          </cell>
          <cell r="BN129">
            <v>27.118601694915252</v>
          </cell>
          <cell r="BO129">
            <v>27.118601694915252</v>
          </cell>
        </row>
        <row r="130">
          <cell r="I130">
            <v>67.53</v>
          </cell>
          <cell r="J130">
            <v>67.53</v>
          </cell>
          <cell r="K130">
            <v>67.53</v>
          </cell>
          <cell r="L130">
            <v>67.53</v>
          </cell>
          <cell r="M130">
            <v>67.53</v>
          </cell>
          <cell r="N130">
            <v>67.53</v>
          </cell>
          <cell r="O130">
            <v>67.53</v>
          </cell>
          <cell r="P130">
            <v>67.53</v>
          </cell>
          <cell r="Q130">
            <v>67.53</v>
          </cell>
          <cell r="R130">
            <v>67.53</v>
          </cell>
          <cell r="S130">
            <v>67.53</v>
          </cell>
          <cell r="T130">
            <v>67.53</v>
          </cell>
          <cell r="U130">
            <v>67.53</v>
          </cell>
          <cell r="V130">
            <v>67.53</v>
          </cell>
          <cell r="W130">
            <v>67.53</v>
          </cell>
          <cell r="X130">
            <v>67.53</v>
          </cell>
          <cell r="Y130">
            <v>67.53</v>
          </cell>
          <cell r="Z130">
            <v>67.53</v>
          </cell>
          <cell r="AA130">
            <v>67.53</v>
          </cell>
          <cell r="AB130">
            <v>67.53</v>
          </cell>
          <cell r="AC130">
            <v>67.53</v>
          </cell>
          <cell r="AD130">
            <v>67.53</v>
          </cell>
          <cell r="AE130">
            <v>67.53</v>
          </cell>
          <cell r="AF130">
            <v>67.53</v>
          </cell>
          <cell r="AG130">
            <v>67.53</v>
          </cell>
          <cell r="AH130">
            <v>67.53</v>
          </cell>
          <cell r="AI130">
            <v>67.53</v>
          </cell>
          <cell r="AJ130">
            <v>67.53</v>
          </cell>
          <cell r="AK130">
            <v>67.53</v>
          </cell>
          <cell r="AL130">
            <v>67.53</v>
          </cell>
          <cell r="AM130">
            <v>67.53</v>
          </cell>
          <cell r="AN130">
            <v>67.53</v>
          </cell>
          <cell r="AO130">
            <v>67.53</v>
          </cell>
          <cell r="AP130">
            <v>67.53</v>
          </cell>
          <cell r="AQ130">
            <v>67.53</v>
          </cell>
          <cell r="AR130">
            <v>67.53</v>
          </cell>
          <cell r="AS130">
            <v>67.53</v>
          </cell>
          <cell r="AT130">
            <v>67.53</v>
          </cell>
          <cell r="AU130">
            <v>67.53</v>
          </cell>
          <cell r="AV130">
            <v>67.53</v>
          </cell>
          <cell r="AW130">
            <v>67.53</v>
          </cell>
          <cell r="AX130">
            <v>67.53</v>
          </cell>
          <cell r="AY130">
            <v>67.53</v>
          </cell>
          <cell r="AZ130">
            <v>67.53</v>
          </cell>
          <cell r="BA130">
            <v>67.53</v>
          </cell>
          <cell r="BB130">
            <v>67.53</v>
          </cell>
          <cell r="BC130">
            <v>67.53</v>
          </cell>
          <cell r="BD130">
            <v>67.53</v>
          </cell>
          <cell r="BE130">
            <v>67.53</v>
          </cell>
          <cell r="BF130">
            <v>67.53</v>
          </cell>
          <cell r="BG130">
            <v>67.53</v>
          </cell>
          <cell r="BH130">
            <v>67.53</v>
          </cell>
          <cell r="BI130">
            <v>67.53</v>
          </cell>
          <cell r="BJ130">
            <v>67.53</v>
          </cell>
          <cell r="BK130">
            <v>67.53</v>
          </cell>
          <cell r="BL130">
            <v>67.53</v>
          </cell>
          <cell r="BM130">
            <v>67.53</v>
          </cell>
          <cell r="BN130">
            <v>67.53</v>
          </cell>
          <cell r="BO130">
            <v>67.53</v>
          </cell>
        </row>
        <row r="131">
          <cell r="A131">
            <v>60</v>
          </cell>
          <cell r="B131" t="str">
            <v>309-4(2)</v>
          </cell>
          <cell r="C131" t="str">
            <v>Transporte de material de préstamo importado (Distancia de transporte 10-20 km)</v>
          </cell>
          <cell r="D131" t="str">
            <v>m3-km</v>
          </cell>
          <cell r="E131">
            <v>31999.949999999997</v>
          </cell>
          <cell r="F131">
            <v>0.22</v>
          </cell>
          <cell r="G131">
            <v>7039.99</v>
          </cell>
          <cell r="H131" t="str">
            <v>Y</v>
          </cell>
          <cell r="I131">
            <v>542.37203389830506</v>
          </cell>
          <cell r="J131">
            <v>542.37203389830506</v>
          </cell>
          <cell r="K131">
            <v>542.37203389830506</v>
          </cell>
          <cell r="L131">
            <v>542.37203389830506</v>
          </cell>
          <cell r="M131">
            <v>542.37203389830506</v>
          </cell>
          <cell r="N131">
            <v>542.37203389830506</v>
          </cell>
          <cell r="O131">
            <v>542.37203389830506</v>
          </cell>
          <cell r="P131">
            <v>542.37203389830506</v>
          </cell>
          <cell r="Q131">
            <v>542.37203389830506</v>
          </cell>
          <cell r="R131">
            <v>542.37203389830506</v>
          </cell>
          <cell r="S131">
            <v>542.37203389830506</v>
          </cell>
          <cell r="T131">
            <v>542.37203389830506</v>
          </cell>
          <cell r="U131">
            <v>542.37203389830506</v>
          </cell>
          <cell r="V131">
            <v>542.37203389830506</v>
          </cell>
          <cell r="W131">
            <v>542.37203389830506</v>
          </cell>
          <cell r="X131">
            <v>542.37203389830506</v>
          </cell>
          <cell r="Y131">
            <v>542.37203389830506</v>
          </cell>
          <cell r="Z131">
            <v>542.37203389830506</v>
          </cell>
          <cell r="AA131">
            <v>542.37203389830506</v>
          </cell>
          <cell r="AB131">
            <v>542.37203389830506</v>
          </cell>
          <cell r="AC131">
            <v>542.37203389830506</v>
          </cell>
          <cell r="AD131">
            <v>542.37203389830506</v>
          </cell>
          <cell r="AE131">
            <v>542.37203389830506</v>
          </cell>
          <cell r="AF131">
            <v>542.37203389830506</v>
          </cell>
          <cell r="AG131">
            <v>542.37203389830506</v>
          </cell>
          <cell r="AH131">
            <v>542.37203389830506</v>
          </cell>
          <cell r="AI131">
            <v>542.37203389830506</v>
          </cell>
          <cell r="AJ131">
            <v>542.37203389830506</v>
          </cell>
          <cell r="AK131">
            <v>542.37203389830506</v>
          </cell>
          <cell r="AL131">
            <v>542.37203389830506</v>
          </cell>
          <cell r="AM131">
            <v>542.37203389830506</v>
          </cell>
          <cell r="AN131">
            <v>542.37203389830506</v>
          </cell>
          <cell r="AO131">
            <v>542.37203389830506</v>
          </cell>
          <cell r="AP131">
            <v>542.37203389830506</v>
          </cell>
          <cell r="AQ131">
            <v>542.37203389830506</v>
          </cell>
          <cell r="AR131">
            <v>542.37203389830506</v>
          </cell>
          <cell r="AS131">
            <v>542.37203389830506</v>
          </cell>
          <cell r="AT131">
            <v>542.37203389830506</v>
          </cell>
          <cell r="AU131">
            <v>542.37203389830506</v>
          </cell>
          <cell r="AV131">
            <v>542.37203389830506</v>
          </cell>
          <cell r="AW131">
            <v>542.37203389830506</v>
          </cell>
          <cell r="AX131">
            <v>542.37203389830506</v>
          </cell>
          <cell r="AY131">
            <v>542.37203389830506</v>
          </cell>
          <cell r="AZ131">
            <v>542.37203389830506</v>
          </cell>
          <cell r="BA131">
            <v>542.37203389830506</v>
          </cell>
          <cell r="BB131">
            <v>542.37203389830506</v>
          </cell>
          <cell r="BC131">
            <v>542.37203389830506</v>
          </cell>
          <cell r="BD131">
            <v>542.37203389830506</v>
          </cell>
          <cell r="BE131">
            <v>542.37203389830506</v>
          </cell>
          <cell r="BF131">
            <v>542.37203389830506</v>
          </cell>
          <cell r="BG131">
            <v>542.37203389830506</v>
          </cell>
          <cell r="BH131">
            <v>542.37203389830506</v>
          </cell>
          <cell r="BI131">
            <v>542.37203389830506</v>
          </cell>
          <cell r="BJ131">
            <v>542.37203389830506</v>
          </cell>
          <cell r="BK131">
            <v>542.37203389830506</v>
          </cell>
          <cell r="BL131">
            <v>542.37203389830506</v>
          </cell>
          <cell r="BM131">
            <v>542.37203389830506</v>
          </cell>
          <cell r="BN131">
            <v>542.37203389830506</v>
          </cell>
          <cell r="BO131">
            <v>542.37203389830506</v>
          </cell>
        </row>
        <row r="132">
          <cell r="I132">
            <v>119.32</v>
          </cell>
          <cell r="J132">
            <v>119.32</v>
          </cell>
          <cell r="K132">
            <v>119.32</v>
          </cell>
          <cell r="L132">
            <v>119.32</v>
          </cell>
          <cell r="M132">
            <v>119.32</v>
          </cell>
          <cell r="N132">
            <v>119.32</v>
          </cell>
          <cell r="O132">
            <v>119.32</v>
          </cell>
          <cell r="P132">
            <v>119.32</v>
          </cell>
          <cell r="Q132">
            <v>119.32</v>
          </cell>
          <cell r="R132">
            <v>119.32</v>
          </cell>
          <cell r="S132">
            <v>119.32</v>
          </cell>
          <cell r="T132">
            <v>119.32</v>
          </cell>
          <cell r="U132">
            <v>119.32</v>
          </cell>
          <cell r="V132">
            <v>119.32</v>
          </cell>
          <cell r="W132">
            <v>119.32</v>
          </cell>
          <cell r="X132">
            <v>119.32</v>
          </cell>
          <cell r="Y132">
            <v>119.32</v>
          </cell>
          <cell r="Z132">
            <v>119.32</v>
          </cell>
          <cell r="AA132">
            <v>119.32</v>
          </cell>
          <cell r="AB132">
            <v>119.32</v>
          </cell>
          <cell r="AC132">
            <v>119.32</v>
          </cell>
          <cell r="AD132">
            <v>119.32</v>
          </cell>
          <cell r="AE132">
            <v>119.32</v>
          </cell>
          <cell r="AF132">
            <v>119.32</v>
          </cell>
          <cell r="AG132">
            <v>119.32</v>
          </cell>
          <cell r="AH132">
            <v>119.32</v>
          </cell>
          <cell r="AI132">
            <v>119.32</v>
          </cell>
          <cell r="AJ132">
            <v>119.32</v>
          </cell>
          <cell r="AK132">
            <v>119.32</v>
          </cell>
          <cell r="AL132">
            <v>119.32</v>
          </cell>
          <cell r="AM132">
            <v>119.32</v>
          </cell>
          <cell r="AN132">
            <v>119.32</v>
          </cell>
          <cell r="AO132">
            <v>119.32</v>
          </cell>
          <cell r="AP132">
            <v>119.32</v>
          </cell>
          <cell r="AQ132">
            <v>119.32</v>
          </cell>
          <cell r="AR132">
            <v>119.32</v>
          </cell>
          <cell r="AS132">
            <v>119.32</v>
          </cell>
          <cell r="AT132">
            <v>119.32</v>
          </cell>
          <cell r="AU132">
            <v>119.32</v>
          </cell>
          <cell r="AV132">
            <v>119.32</v>
          </cell>
          <cell r="AW132">
            <v>119.32</v>
          </cell>
          <cell r="AX132">
            <v>119.32</v>
          </cell>
          <cell r="AY132">
            <v>119.32</v>
          </cell>
          <cell r="AZ132">
            <v>119.32</v>
          </cell>
          <cell r="BA132">
            <v>119.32</v>
          </cell>
          <cell r="BB132">
            <v>119.32</v>
          </cell>
          <cell r="BC132">
            <v>119.32</v>
          </cell>
          <cell r="BD132">
            <v>119.32</v>
          </cell>
          <cell r="BE132">
            <v>119.32</v>
          </cell>
          <cell r="BF132">
            <v>119.32</v>
          </cell>
          <cell r="BG132">
            <v>119.32</v>
          </cell>
          <cell r="BH132">
            <v>119.32</v>
          </cell>
          <cell r="BI132">
            <v>119.32</v>
          </cell>
          <cell r="BJ132">
            <v>119.32</v>
          </cell>
          <cell r="BK132">
            <v>119.32</v>
          </cell>
          <cell r="BL132">
            <v>119.32</v>
          </cell>
          <cell r="BM132">
            <v>119.32</v>
          </cell>
          <cell r="BN132">
            <v>119.32</v>
          </cell>
          <cell r="BO132">
            <v>119.32</v>
          </cell>
        </row>
        <row r="133">
          <cell r="A133">
            <v>61</v>
          </cell>
          <cell r="B133" t="str">
            <v>503(4)</v>
          </cell>
          <cell r="C133" t="str">
            <v>Hormigon estructural de cemento Portland clase D (f'c=210 Kg/cm2)</v>
          </cell>
          <cell r="D133" t="str">
            <v>m3</v>
          </cell>
          <cell r="E133">
            <v>210</v>
          </cell>
          <cell r="F133">
            <v>131.88999999999999</v>
          </cell>
          <cell r="G133">
            <v>27696.9</v>
          </cell>
          <cell r="H133" t="str">
            <v>P</v>
          </cell>
          <cell r="I133">
            <v>3.5593220338983049</v>
          </cell>
          <cell r="J133">
            <v>3.5593220338983049</v>
          </cell>
          <cell r="K133">
            <v>3.5593220338983049</v>
          </cell>
          <cell r="L133">
            <v>3.5593220338983049</v>
          </cell>
          <cell r="M133">
            <v>3.5593220338983049</v>
          </cell>
          <cell r="N133">
            <v>3.5593220338983049</v>
          </cell>
          <cell r="O133">
            <v>3.5593220338983049</v>
          </cell>
          <cell r="P133">
            <v>3.5593220338983049</v>
          </cell>
          <cell r="Q133">
            <v>3.5593220338983049</v>
          </cell>
          <cell r="R133">
            <v>3.5593220338983049</v>
          </cell>
          <cell r="S133">
            <v>3.5593220338983049</v>
          </cell>
          <cell r="T133">
            <v>3.5593220338983049</v>
          </cell>
          <cell r="U133">
            <v>3.5593220338983049</v>
          </cell>
          <cell r="V133">
            <v>3.5593220338983049</v>
          </cell>
          <cell r="W133">
            <v>3.5593220338983049</v>
          </cell>
          <cell r="X133">
            <v>3.5593220338983049</v>
          </cell>
          <cell r="Y133">
            <v>3.5593220338983049</v>
          </cell>
          <cell r="Z133">
            <v>3.5593220338983049</v>
          </cell>
          <cell r="AA133">
            <v>3.5593220338983049</v>
          </cell>
          <cell r="AB133">
            <v>3.5593220338983049</v>
          </cell>
          <cell r="AC133">
            <v>3.5593220338983049</v>
          </cell>
          <cell r="AD133">
            <v>3.5593220338983049</v>
          </cell>
          <cell r="AE133">
            <v>3.5593220338983049</v>
          </cell>
          <cell r="AF133">
            <v>3.5593220338983049</v>
          </cell>
          <cell r="AG133">
            <v>3.5593220338983049</v>
          </cell>
          <cell r="AH133">
            <v>3.5593220338983049</v>
          </cell>
          <cell r="AI133">
            <v>3.5593220338983049</v>
          </cell>
          <cell r="AJ133">
            <v>3.5593220338983049</v>
          </cell>
          <cell r="AK133">
            <v>3.5593220338983049</v>
          </cell>
          <cell r="AL133">
            <v>3.5593220338983049</v>
          </cell>
          <cell r="AM133">
            <v>3.5593220338983049</v>
          </cell>
          <cell r="AN133">
            <v>3.5593220338983049</v>
          </cell>
          <cell r="AO133">
            <v>3.5593220338983049</v>
          </cell>
          <cell r="AP133">
            <v>3.5593220338983049</v>
          </cell>
          <cell r="AQ133">
            <v>3.5593220338983049</v>
          </cell>
          <cell r="AR133">
            <v>3.5593220338983049</v>
          </cell>
          <cell r="AS133">
            <v>3.5593220338983049</v>
          </cell>
          <cell r="AT133">
            <v>3.5593220338983049</v>
          </cell>
          <cell r="AU133">
            <v>3.5593220338983049</v>
          </cell>
          <cell r="AV133">
            <v>3.5593220338983049</v>
          </cell>
          <cell r="AW133">
            <v>3.5593220338983049</v>
          </cell>
          <cell r="AX133">
            <v>3.5593220338983049</v>
          </cell>
          <cell r="AY133">
            <v>3.5593220338983049</v>
          </cell>
          <cell r="AZ133">
            <v>3.5593220338983049</v>
          </cell>
          <cell r="BA133">
            <v>3.5593220338983049</v>
          </cell>
          <cell r="BB133">
            <v>3.5593220338983049</v>
          </cell>
          <cell r="BC133">
            <v>3.5593220338983049</v>
          </cell>
          <cell r="BD133">
            <v>3.5593220338983049</v>
          </cell>
          <cell r="BE133">
            <v>3.5593220338983049</v>
          </cell>
          <cell r="BF133">
            <v>3.5593220338983049</v>
          </cell>
          <cell r="BG133">
            <v>3.5593220338983049</v>
          </cell>
          <cell r="BH133">
            <v>3.5593220338983049</v>
          </cell>
          <cell r="BI133">
            <v>3.5593220338983049</v>
          </cell>
          <cell r="BJ133">
            <v>3.5593220338983049</v>
          </cell>
          <cell r="BK133">
            <v>3.5593220338983049</v>
          </cell>
          <cell r="BL133">
            <v>3.5593220338983049</v>
          </cell>
          <cell r="BM133">
            <v>3.5593220338983049</v>
          </cell>
          <cell r="BN133">
            <v>3.5593220338983049</v>
          </cell>
          <cell r="BO133">
            <v>3.5593220338983049</v>
          </cell>
        </row>
        <row r="134">
          <cell r="H134" t="str">
            <v>E</v>
          </cell>
          <cell r="I134">
            <v>469.44</v>
          </cell>
          <cell r="J134">
            <v>469.44</v>
          </cell>
          <cell r="K134">
            <v>469.44</v>
          </cell>
          <cell r="L134">
            <v>469.44</v>
          </cell>
          <cell r="M134">
            <v>469.44</v>
          </cell>
          <cell r="N134">
            <v>469.44</v>
          </cell>
          <cell r="O134">
            <v>469.44</v>
          </cell>
          <cell r="P134">
            <v>469.44</v>
          </cell>
          <cell r="Q134">
            <v>469.44</v>
          </cell>
          <cell r="R134">
            <v>469.44</v>
          </cell>
          <cell r="S134">
            <v>469.44</v>
          </cell>
          <cell r="T134">
            <v>469.44</v>
          </cell>
          <cell r="U134">
            <v>469.44</v>
          </cell>
          <cell r="V134">
            <v>469.44</v>
          </cell>
          <cell r="W134">
            <v>469.44</v>
          </cell>
          <cell r="X134">
            <v>469.44</v>
          </cell>
          <cell r="Y134">
            <v>469.44</v>
          </cell>
          <cell r="Z134">
            <v>469.44</v>
          </cell>
          <cell r="AA134">
            <v>469.44</v>
          </cell>
          <cell r="AB134">
            <v>469.44</v>
          </cell>
          <cell r="AC134">
            <v>469.44</v>
          </cell>
          <cell r="AD134">
            <v>469.44</v>
          </cell>
          <cell r="AE134">
            <v>469.44</v>
          </cell>
          <cell r="AF134">
            <v>469.44</v>
          </cell>
          <cell r="AG134">
            <v>469.44</v>
          </cell>
          <cell r="AH134">
            <v>469.44</v>
          </cell>
          <cell r="AI134">
            <v>469.44</v>
          </cell>
          <cell r="AJ134">
            <v>469.44</v>
          </cell>
          <cell r="AK134">
            <v>469.44</v>
          </cell>
          <cell r="AL134">
            <v>469.44</v>
          </cell>
          <cell r="AM134">
            <v>469.44</v>
          </cell>
          <cell r="AN134">
            <v>469.44</v>
          </cell>
          <cell r="AO134">
            <v>469.44</v>
          </cell>
          <cell r="AP134">
            <v>469.44</v>
          </cell>
          <cell r="AQ134">
            <v>469.44</v>
          </cell>
          <cell r="AR134">
            <v>469.44</v>
          </cell>
          <cell r="AS134">
            <v>469.44</v>
          </cell>
          <cell r="AT134">
            <v>469.44</v>
          </cell>
          <cell r="AU134">
            <v>469.44</v>
          </cell>
          <cell r="AV134">
            <v>469.44</v>
          </cell>
          <cell r="AW134">
            <v>469.44</v>
          </cell>
          <cell r="AX134">
            <v>469.44</v>
          </cell>
          <cell r="AY134">
            <v>469.44</v>
          </cell>
          <cell r="AZ134">
            <v>469.44</v>
          </cell>
          <cell r="BA134">
            <v>469.44</v>
          </cell>
          <cell r="BB134">
            <v>469.44</v>
          </cell>
          <cell r="BC134">
            <v>469.44</v>
          </cell>
          <cell r="BD134">
            <v>469.44</v>
          </cell>
          <cell r="BE134">
            <v>469.44</v>
          </cell>
          <cell r="BF134">
            <v>469.44</v>
          </cell>
          <cell r="BG134">
            <v>469.44</v>
          </cell>
          <cell r="BH134">
            <v>469.44</v>
          </cell>
          <cell r="BI134">
            <v>469.44</v>
          </cell>
          <cell r="BJ134">
            <v>469.44</v>
          </cell>
          <cell r="BK134">
            <v>469.44</v>
          </cell>
          <cell r="BL134">
            <v>469.44</v>
          </cell>
          <cell r="BM134">
            <v>469.44</v>
          </cell>
          <cell r="BN134">
            <v>469.44</v>
          </cell>
          <cell r="BO134">
            <v>469.44</v>
          </cell>
        </row>
        <row r="135">
          <cell r="A135">
            <v>62</v>
          </cell>
          <cell r="B135" t="str">
            <v>504 (1)</v>
          </cell>
          <cell r="C135" t="str">
            <v>Acero de refuerzo en barras</v>
          </cell>
          <cell r="D135" t="str">
            <v>Kg</v>
          </cell>
          <cell r="E135">
            <v>6300</v>
          </cell>
          <cell r="F135">
            <v>1.64</v>
          </cell>
          <cell r="G135">
            <v>10332</v>
          </cell>
          <cell r="H135" t="str">
            <v>R</v>
          </cell>
          <cell r="I135">
            <v>106.77966101694915</v>
          </cell>
          <cell r="J135">
            <v>106.77966101694915</v>
          </cell>
          <cell r="K135">
            <v>106.77966101694915</v>
          </cell>
          <cell r="L135">
            <v>106.77966101694915</v>
          </cell>
          <cell r="M135">
            <v>106.77966101694915</v>
          </cell>
          <cell r="N135">
            <v>106.77966101694915</v>
          </cell>
          <cell r="O135">
            <v>106.77966101694915</v>
          </cell>
          <cell r="P135">
            <v>106.77966101694915</v>
          </cell>
          <cell r="Q135">
            <v>106.77966101694915</v>
          </cell>
          <cell r="R135">
            <v>106.77966101694915</v>
          </cell>
          <cell r="S135">
            <v>106.77966101694915</v>
          </cell>
          <cell r="T135">
            <v>106.77966101694915</v>
          </cell>
          <cell r="U135">
            <v>106.77966101694915</v>
          </cell>
          <cell r="V135">
            <v>106.77966101694915</v>
          </cell>
          <cell r="W135">
            <v>106.77966101694915</v>
          </cell>
          <cell r="X135">
            <v>106.77966101694915</v>
          </cell>
          <cell r="Y135">
            <v>106.77966101694915</v>
          </cell>
          <cell r="Z135">
            <v>106.77966101694915</v>
          </cell>
          <cell r="AA135">
            <v>106.77966101694915</v>
          </cell>
          <cell r="AB135">
            <v>106.77966101694915</v>
          </cell>
          <cell r="AC135">
            <v>106.77966101694915</v>
          </cell>
          <cell r="AD135">
            <v>106.77966101694915</v>
          </cell>
          <cell r="AE135">
            <v>106.77966101694915</v>
          </cell>
          <cell r="AF135">
            <v>106.77966101694915</v>
          </cell>
          <cell r="AG135">
            <v>106.77966101694915</v>
          </cell>
          <cell r="AH135">
            <v>106.77966101694915</v>
          </cell>
          <cell r="AI135">
            <v>106.77966101694915</v>
          </cell>
          <cell r="AJ135">
            <v>106.77966101694915</v>
          </cell>
          <cell r="AK135">
            <v>106.77966101694915</v>
          </cell>
          <cell r="AL135">
            <v>106.77966101694915</v>
          </cell>
          <cell r="AM135">
            <v>106.77966101694915</v>
          </cell>
          <cell r="AN135">
            <v>106.77966101694915</v>
          </cell>
          <cell r="AO135">
            <v>106.77966101694915</v>
          </cell>
          <cell r="AP135">
            <v>106.77966101694915</v>
          </cell>
          <cell r="AQ135">
            <v>106.77966101694915</v>
          </cell>
          <cell r="AR135">
            <v>106.77966101694915</v>
          </cell>
          <cell r="AS135">
            <v>106.77966101694915</v>
          </cell>
          <cell r="AT135">
            <v>106.77966101694915</v>
          </cell>
          <cell r="AU135">
            <v>106.77966101694915</v>
          </cell>
          <cell r="AV135">
            <v>106.77966101694915</v>
          </cell>
          <cell r="AW135">
            <v>106.77966101694915</v>
          </cell>
          <cell r="AX135">
            <v>106.77966101694915</v>
          </cell>
          <cell r="AY135">
            <v>106.77966101694915</v>
          </cell>
          <cell r="AZ135">
            <v>106.77966101694915</v>
          </cell>
          <cell r="BA135">
            <v>106.77966101694915</v>
          </cell>
          <cell r="BB135">
            <v>106.77966101694915</v>
          </cell>
          <cell r="BC135">
            <v>106.77966101694915</v>
          </cell>
          <cell r="BD135">
            <v>106.77966101694915</v>
          </cell>
          <cell r="BE135">
            <v>106.77966101694915</v>
          </cell>
          <cell r="BF135">
            <v>106.77966101694915</v>
          </cell>
          <cell r="BG135">
            <v>106.77966101694915</v>
          </cell>
          <cell r="BH135">
            <v>106.77966101694915</v>
          </cell>
          <cell r="BI135">
            <v>106.77966101694915</v>
          </cell>
          <cell r="BJ135">
            <v>106.77966101694915</v>
          </cell>
          <cell r="BK135">
            <v>106.77966101694915</v>
          </cell>
          <cell r="BL135">
            <v>106.77966101694915</v>
          </cell>
          <cell r="BM135">
            <v>106.77966101694915</v>
          </cell>
          <cell r="BN135">
            <v>106.77966101694915</v>
          </cell>
          <cell r="BO135">
            <v>106.77966101694915</v>
          </cell>
        </row>
        <row r="136">
          <cell r="H136" t="str">
            <v>S</v>
          </cell>
          <cell r="I136">
            <v>175.12</v>
          </cell>
          <cell r="J136">
            <v>175.12</v>
          </cell>
          <cell r="K136">
            <v>175.12</v>
          </cell>
          <cell r="L136">
            <v>175.12</v>
          </cell>
          <cell r="M136">
            <v>175.12</v>
          </cell>
          <cell r="N136">
            <v>175.12</v>
          </cell>
          <cell r="O136">
            <v>175.12</v>
          </cell>
          <cell r="P136">
            <v>175.12</v>
          </cell>
          <cell r="Q136">
            <v>175.12</v>
          </cell>
          <cell r="R136">
            <v>175.12</v>
          </cell>
          <cell r="S136">
            <v>175.12</v>
          </cell>
          <cell r="T136">
            <v>175.12</v>
          </cell>
          <cell r="U136">
            <v>175.12</v>
          </cell>
          <cell r="V136">
            <v>175.12</v>
          </cell>
          <cell r="W136">
            <v>175.12</v>
          </cell>
          <cell r="X136">
            <v>175.12</v>
          </cell>
          <cell r="Y136">
            <v>175.12</v>
          </cell>
          <cell r="Z136">
            <v>175.12</v>
          </cell>
          <cell r="AA136">
            <v>175.12</v>
          </cell>
          <cell r="AB136">
            <v>175.12</v>
          </cell>
          <cell r="AC136">
            <v>175.12</v>
          </cell>
          <cell r="AD136">
            <v>175.12</v>
          </cell>
          <cell r="AE136">
            <v>175.12</v>
          </cell>
          <cell r="AF136">
            <v>175.12</v>
          </cell>
          <cell r="AG136">
            <v>175.12</v>
          </cell>
          <cell r="AH136">
            <v>175.12</v>
          </cell>
          <cell r="AI136">
            <v>175.12</v>
          </cell>
          <cell r="AJ136">
            <v>175.12</v>
          </cell>
          <cell r="AK136">
            <v>175.12</v>
          </cell>
          <cell r="AL136">
            <v>175.12</v>
          </cell>
          <cell r="AM136">
            <v>175.12</v>
          </cell>
          <cell r="AN136">
            <v>175.12</v>
          </cell>
          <cell r="AO136">
            <v>175.12</v>
          </cell>
          <cell r="AP136">
            <v>175.12</v>
          </cell>
          <cell r="AQ136">
            <v>175.12</v>
          </cell>
          <cell r="AR136">
            <v>175.12</v>
          </cell>
          <cell r="AS136">
            <v>175.12</v>
          </cell>
          <cell r="AT136">
            <v>175.12</v>
          </cell>
          <cell r="AU136">
            <v>175.12</v>
          </cell>
          <cell r="AV136">
            <v>175.12</v>
          </cell>
          <cell r="AW136">
            <v>175.12</v>
          </cell>
          <cell r="AX136">
            <v>175.12</v>
          </cell>
          <cell r="AY136">
            <v>175.12</v>
          </cell>
          <cell r="AZ136">
            <v>175.12</v>
          </cell>
          <cell r="BA136">
            <v>175.12</v>
          </cell>
          <cell r="BB136">
            <v>175.12</v>
          </cell>
          <cell r="BC136">
            <v>175.12</v>
          </cell>
          <cell r="BD136">
            <v>175.12</v>
          </cell>
          <cell r="BE136">
            <v>175.12</v>
          </cell>
          <cell r="BF136">
            <v>175.12</v>
          </cell>
          <cell r="BG136">
            <v>175.12</v>
          </cell>
          <cell r="BH136">
            <v>175.12</v>
          </cell>
          <cell r="BI136">
            <v>175.12</v>
          </cell>
          <cell r="BJ136">
            <v>175.12</v>
          </cell>
          <cell r="BK136">
            <v>175.12</v>
          </cell>
          <cell r="BL136">
            <v>175.12</v>
          </cell>
          <cell r="BM136">
            <v>175.12</v>
          </cell>
          <cell r="BN136">
            <v>175.12</v>
          </cell>
          <cell r="BO136">
            <v>175.12</v>
          </cell>
        </row>
        <row r="137">
          <cell r="C137" t="str">
            <v>Rubros Globales</v>
          </cell>
          <cell r="H137" t="str">
            <v>O</v>
          </cell>
        </row>
        <row r="138">
          <cell r="A138">
            <v>63</v>
          </cell>
          <cell r="B138">
            <v>0</v>
          </cell>
          <cell r="C138" t="str">
            <v>Microempresas 5 años</v>
          </cell>
          <cell r="D138" t="str">
            <v>Glb</v>
          </cell>
          <cell r="E138">
            <v>4</v>
          </cell>
          <cell r="F138">
            <v>590952.95999999996</v>
          </cell>
          <cell r="G138">
            <v>2363811.8399999999</v>
          </cell>
          <cell r="H138" t="str">
            <v>N</v>
          </cell>
          <cell r="T138">
            <v>8.3333333333333329E-2</v>
          </cell>
          <cell r="U138">
            <v>8.3333333333333329E-2</v>
          </cell>
          <cell r="V138">
            <v>8.3333333333333329E-2</v>
          </cell>
          <cell r="W138">
            <v>8.3333333333333329E-2</v>
          </cell>
          <cell r="X138">
            <v>8.3333333333333329E-2</v>
          </cell>
          <cell r="Y138">
            <v>8.3333333333333329E-2</v>
          </cell>
          <cell r="Z138">
            <v>8.3333333333333329E-2</v>
          </cell>
          <cell r="AA138">
            <v>8.3333333333333329E-2</v>
          </cell>
          <cell r="AB138">
            <v>8.3333333333333329E-2</v>
          </cell>
          <cell r="AC138">
            <v>8.3333333333333329E-2</v>
          </cell>
          <cell r="AD138">
            <v>8.3333333333333329E-2</v>
          </cell>
          <cell r="AE138">
            <v>8.3333333333333329E-2</v>
          </cell>
          <cell r="AF138">
            <v>8.3333333333333329E-2</v>
          </cell>
          <cell r="AG138">
            <v>8.3333333333333329E-2</v>
          </cell>
          <cell r="AH138">
            <v>8.3333333333333329E-2</v>
          </cell>
          <cell r="AI138">
            <v>8.3333333333333329E-2</v>
          </cell>
          <cell r="AJ138">
            <v>8.3333333333333329E-2</v>
          </cell>
          <cell r="AK138">
            <v>8.3333333333333329E-2</v>
          </cell>
          <cell r="AL138">
            <v>8.3333333333333329E-2</v>
          </cell>
          <cell r="AM138">
            <v>8.3333333333333329E-2</v>
          </cell>
          <cell r="AN138">
            <v>8.3333333333333329E-2</v>
          </cell>
          <cell r="AO138">
            <v>8.3333333333333329E-2</v>
          </cell>
          <cell r="AP138">
            <v>8.3333333333333329E-2</v>
          </cell>
          <cell r="AQ138">
            <v>8.3333333333333329E-2</v>
          </cell>
          <cell r="AR138">
            <v>8.3333333333333329E-2</v>
          </cell>
          <cell r="AS138">
            <v>8.3333333333333329E-2</v>
          </cell>
          <cell r="AT138">
            <v>8.3333333333333329E-2</v>
          </cell>
          <cell r="AU138">
            <v>8.3333333333333329E-2</v>
          </cell>
          <cell r="AV138">
            <v>8.3333333333333329E-2</v>
          </cell>
          <cell r="AW138">
            <v>8.3333333333333329E-2</v>
          </cell>
          <cell r="AX138">
            <v>8.3333333333333329E-2</v>
          </cell>
          <cell r="AY138">
            <v>8.3333333333333329E-2</v>
          </cell>
          <cell r="AZ138">
            <v>8.3333333333333329E-2</v>
          </cell>
          <cell r="BA138">
            <v>8.3333333333333329E-2</v>
          </cell>
          <cell r="BB138">
            <v>8.3333333333333329E-2</v>
          </cell>
          <cell r="BC138">
            <v>8.3333333333333329E-2</v>
          </cell>
          <cell r="BD138">
            <v>8.3333333333333329E-2</v>
          </cell>
          <cell r="BE138">
            <v>8.3333333333333329E-2</v>
          </cell>
          <cell r="BF138">
            <v>8.3333333333333329E-2</v>
          </cell>
          <cell r="BG138">
            <v>8.3333333333333329E-2</v>
          </cell>
          <cell r="BH138">
            <v>8.3333333333333329E-2</v>
          </cell>
          <cell r="BI138">
            <v>8.3333333333333329E-2</v>
          </cell>
          <cell r="BJ138">
            <v>8.3333333333333329E-2</v>
          </cell>
          <cell r="BK138">
            <v>8.3333333333333329E-2</v>
          </cell>
          <cell r="BL138">
            <v>8.3333333333333329E-2</v>
          </cell>
          <cell r="BM138">
            <v>8.3333333333333329E-2</v>
          </cell>
          <cell r="BN138">
            <v>8.3333333333333329E-2</v>
          </cell>
          <cell r="BO138">
            <v>8.3333333333333329E-2</v>
          </cell>
        </row>
        <row r="139">
          <cell r="H139" t="str">
            <v>A</v>
          </cell>
          <cell r="T139">
            <v>49246.080000000002</v>
          </cell>
          <cell r="U139">
            <v>49246.080000000002</v>
          </cell>
          <cell r="V139">
            <v>49246.080000000002</v>
          </cell>
          <cell r="W139">
            <v>49246.080000000002</v>
          </cell>
          <cell r="X139">
            <v>49246.080000000002</v>
          </cell>
          <cell r="Y139">
            <v>49246.080000000002</v>
          </cell>
          <cell r="Z139">
            <v>49246.080000000002</v>
          </cell>
          <cell r="AA139">
            <v>49246.080000000002</v>
          </cell>
          <cell r="AB139">
            <v>49246.080000000002</v>
          </cell>
          <cell r="AC139">
            <v>49246.080000000002</v>
          </cell>
          <cell r="AD139">
            <v>49246.080000000002</v>
          </cell>
          <cell r="AE139">
            <v>49246.080000000002</v>
          </cell>
          <cell r="AF139">
            <v>49246.080000000002</v>
          </cell>
          <cell r="AG139">
            <v>49246.080000000002</v>
          </cell>
          <cell r="AH139">
            <v>49246.080000000002</v>
          </cell>
          <cell r="AI139">
            <v>49246.080000000002</v>
          </cell>
          <cell r="AJ139">
            <v>49246.080000000002</v>
          </cell>
          <cell r="AK139">
            <v>49246.080000000002</v>
          </cell>
          <cell r="AL139">
            <v>49246.080000000002</v>
          </cell>
          <cell r="AM139">
            <v>49246.080000000002</v>
          </cell>
          <cell r="AN139">
            <v>49246.080000000002</v>
          </cell>
          <cell r="AO139">
            <v>49246.080000000002</v>
          </cell>
          <cell r="AP139">
            <v>49246.080000000002</v>
          </cell>
          <cell r="AQ139">
            <v>49246.080000000002</v>
          </cell>
          <cell r="AR139">
            <v>49246.080000000002</v>
          </cell>
          <cell r="AS139">
            <v>49246.080000000002</v>
          </cell>
          <cell r="AT139">
            <v>49246.080000000002</v>
          </cell>
          <cell r="AU139">
            <v>49246.080000000002</v>
          </cell>
          <cell r="AV139">
            <v>49246.080000000002</v>
          </cell>
          <cell r="AW139">
            <v>49246.080000000002</v>
          </cell>
          <cell r="AX139">
            <v>49246.080000000002</v>
          </cell>
          <cell r="AY139">
            <v>49246.080000000002</v>
          </cell>
          <cell r="AZ139">
            <v>49246.080000000002</v>
          </cell>
          <cell r="BA139">
            <v>49246.080000000002</v>
          </cell>
          <cell r="BB139">
            <v>49246.080000000002</v>
          </cell>
          <cell r="BC139">
            <v>49246.080000000002</v>
          </cell>
          <cell r="BD139">
            <v>49246.080000000002</v>
          </cell>
          <cell r="BE139">
            <v>49246.080000000002</v>
          </cell>
          <cell r="BF139">
            <v>49246.080000000002</v>
          </cell>
          <cell r="BG139">
            <v>49246.080000000002</v>
          </cell>
          <cell r="BH139">
            <v>49246.080000000002</v>
          </cell>
          <cell r="BI139">
            <v>49246.080000000002</v>
          </cell>
          <cell r="BJ139">
            <v>49246.080000000002</v>
          </cell>
          <cell r="BK139">
            <v>49246.080000000002</v>
          </cell>
          <cell r="BL139">
            <v>49246.080000000002</v>
          </cell>
          <cell r="BM139">
            <v>49246.080000000002</v>
          </cell>
          <cell r="BN139">
            <v>49246.080000000002</v>
          </cell>
          <cell r="BO139">
            <v>49246.080000000002</v>
          </cell>
        </row>
        <row r="140">
          <cell r="A140">
            <v>64</v>
          </cell>
          <cell r="B140">
            <v>0</v>
          </cell>
          <cell r="C140" t="str">
            <v>Puntos criticos</v>
          </cell>
          <cell r="D140" t="str">
            <v>Glb</v>
          </cell>
          <cell r="E140">
            <v>0</v>
          </cell>
          <cell r="F140">
            <v>0</v>
          </cell>
          <cell r="G140">
            <v>0</v>
          </cell>
          <cell r="H140" t="str">
            <v>L</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row>
        <row r="141">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row>
        <row r="142">
          <cell r="A142">
            <v>65</v>
          </cell>
          <cell r="B142">
            <v>0</v>
          </cell>
          <cell r="C142" t="str">
            <v>Gestion Ambiental 5 años</v>
          </cell>
          <cell r="D142" t="str">
            <v>Glb</v>
          </cell>
          <cell r="E142">
            <v>0.8</v>
          </cell>
          <cell r="F142">
            <v>167613.68</v>
          </cell>
          <cell r="G142">
            <v>134090.94</v>
          </cell>
          <cell r="T142">
            <v>1.6666666666666666E-2</v>
          </cell>
          <cell r="U142">
            <v>1.6666666666666666E-2</v>
          </cell>
          <cell r="V142">
            <v>1.6666666666666666E-2</v>
          </cell>
          <cell r="W142">
            <v>1.6666666666666666E-2</v>
          </cell>
          <cell r="X142">
            <v>1.6666666666666666E-2</v>
          </cell>
          <cell r="Y142">
            <v>1.6666666666666666E-2</v>
          </cell>
          <cell r="Z142">
            <v>1.6666666666666666E-2</v>
          </cell>
          <cell r="AA142">
            <v>1.6666666666666666E-2</v>
          </cell>
          <cell r="AB142">
            <v>1.6666666666666666E-2</v>
          </cell>
          <cell r="AC142">
            <v>1.6666666666666666E-2</v>
          </cell>
          <cell r="AD142">
            <v>1.6666666666666666E-2</v>
          </cell>
          <cell r="AE142">
            <v>1.6666666666666666E-2</v>
          </cell>
          <cell r="AF142">
            <v>1.6666666666666666E-2</v>
          </cell>
          <cell r="AG142">
            <v>1.6666666666666666E-2</v>
          </cell>
          <cell r="AH142">
            <v>1.6666666666666666E-2</v>
          </cell>
          <cell r="AI142">
            <v>1.6666666666666666E-2</v>
          </cell>
          <cell r="AJ142">
            <v>1.6666666666666666E-2</v>
          </cell>
          <cell r="AK142">
            <v>1.6666666666666666E-2</v>
          </cell>
          <cell r="AL142">
            <v>1.6666666666666666E-2</v>
          </cell>
          <cell r="AM142">
            <v>1.6666666666666666E-2</v>
          </cell>
          <cell r="AN142">
            <v>1.6666666666666666E-2</v>
          </cell>
          <cell r="AO142">
            <v>1.6666666666666666E-2</v>
          </cell>
          <cell r="AP142">
            <v>1.6666666666666666E-2</v>
          </cell>
          <cell r="AQ142">
            <v>1.6666666666666666E-2</v>
          </cell>
          <cell r="AR142">
            <v>1.6666666666666666E-2</v>
          </cell>
          <cell r="AS142">
            <v>1.6666666666666666E-2</v>
          </cell>
          <cell r="AT142">
            <v>1.6666666666666666E-2</v>
          </cell>
          <cell r="AU142">
            <v>1.6666666666666666E-2</v>
          </cell>
          <cell r="AV142">
            <v>1.6666666666666666E-2</v>
          </cell>
          <cell r="AW142">
            <v>1.6666666666666666E-2</v>
          </cell>
          <cell r="AX142">
            <v>1.6666666666666666E-2</v>
          </cell>
          <cell r="AY142">
            <v>1.6666666666666666E-2</v>
          </cell>
          <cell r="AZ142">
            <v>1.6666666666666666E-2</v>
          </cell>
          <cell r="BA142">
            <v>1.6666666666666666E-2</v>
          </cell>
          <cell r="BB142">
            <v>1.6666666666666666E-2</v>
          </cell>
          <cell r="BC142">
            <v>1.6666666666666666E-2</v>
          </cell>
          <cell r="BD142">
            <v>1.6666666666666666E-2</v>
          </cell>
          <cell r="BE142">
            <v>1.6666666666666666E-2</v>
          </cell>
          <cell r="BF142">
            <v>1.6666666666666666E-2</v>
          </cell>
          <cell r="BG142">
            <v>1.6666666666666666E-2</v>
          </cell>
          <cell r="BH142">
            <v>1.6666666666666666E-2</v>
          </cell>
          <cell r="BI142">
            <v>1.6666666666666666E-2</v>
          </cell>
          <cell r="BJ142">
            <v>1.6666666666666666E-2</v>
          </cell>
          <cell r="BK142">
            <v>1.6666666666666666E-2</v>
          </cell>
          <cell r="BL142">
            <v>1.6666666666666666E-2</v>
          </cell>
          <cell r="BM142">
            <v>1.6666666666666666E-2</v>
          </cell>
          <cell r="BN142">
            <v>1.6666666666666666E-2</v>
          </cell>
          <cell r="BO142">
            <v>1.6666666666666666E-2</v>
          </cell>
        </row>
        <row r="143">
          <cell r="T143">
            <v>2793.56</v>
          </cell>
          <cell r="U143">
            <v>2793.56</v>
          </cell>
          <cell r="V143">
            <v>2793.56</v>
          </cell>
          <cell r="W143">
            <v>2793.56</v>
          </cell>
          <cell r="X143">
            <v>2793.56</v>
          </cell>
          <cell r="Y143">
            <v>2793.56</v>
          </cell>
          <cell r="Z143">
            <v>2793.56</v>
          </cell>
          <cell r="AA143">
            <v>2793.56</v>
          </cell>
          <cell r="AB143">
            <v>2793.56</v>
          </cell>
          <cell r="AC143">
            <v>2793.56</v>
          </cell>
          <cell r="AD143">
            <v>2793.56</v>
          </cell>
          <cell r="AE143">
            <v>2793.56</v>
          </cell>
          <cell r="AF143">
            <v>2793.56</v>
          </cell>
          <cell r="AG143">
            <v>2793.56</v>
          </cell>
          <cell r="AH143">
            <v>2793.56</v>
          </cell>
          <cell r="AI143">
            <v>2793.56</v>
          </cell>
          <cell r="AJ143">
            <v>2793.56</v>
          </cell>
          <cell r="AK143">
            <v>2793.56</v>
          </cell>
          <cell r="AL143">
            <v>2793.56</v>
          </cell>
          <cell r="AM143">
            <v>2793.56</v>
          </cell>
          <cell r="AN143">
            <v>2793.56</v>
          </cell>
          <cell r="AO143">
            <v>2793.56</v>
          </cell>
          <cell r="AP143">
            <v>2793.56</v>
          </cell>
          <cell r="AQ143">
            <v>2793.56</v>
          </cell>
          <cell r="AR143">
            <v>2793.56</v>
          </cell>
          <cell r="AS143">
            <v>2793.56</v>
          </cell>
          <cell r="AT143">
            <v>2793.56</v>
          </cell>
          <cell r="AU143">
            <v>2793.56</v>
          </cell>
          <cell r="AV143">
            <v>2793.56</v>
          </cell>
          <cell r="AW143">
            <v>2793.56</v>
          </cell>
          <cell r="AX143">
            <v>2793.56</v>
          </cell>
          <cell r="AY143">
            <v>2793.56</v>
          </cell>
          <cell r="AZ143">
            <v>2793.56</v>
          </cell>
          <cell r="BA143">
            <v>2793.56</v>
          </cell>
          <cell r="BB143">
            <v>2793.56</v>
          </cell>
          <cell r="BC143">
            <v>2793.56</v>
          </cell>
          <cell r="BD143">
            <v>2793.56</v>
          </cell>
          <cell r="BE143">
            <v>2793.56</v>
          </cell>
          <cell r="BF143">
            <v>2793.56</v>
          </cell>
          <cell r="BG143">
            <v>2793.56</v>
          </cell>
          <cell r="BH143">
            <v>2793.56</v>
          </cell>
          <cell r="BI143">
            <v>2793.56</v>
          </cell>
          <cell r="BJ143">
            <v>2793.56</v>
          </cell>
          <cell r="BK143">
            <v>2793.56</v>
          </cell>
          <cell r="BL143">
            <v>2793.56</v>
          </cell>
          <cell r="BM143">
            <v>2793.56</v>
          </cell>
          <cell r="BN143">
            <v>2793.56</v>
          </cell>
          <cell r="BO143">
            <v>2793.56</v>
          </cell>
        </row>
        <row r="145">
          <cell r="C145" t="str">
            <v xml:space="preserve">TOTAL </v>
          </cell>
          <cell r="G145">
            <v>5230129.96</v>
          </cell>
          <cell r="H145" t="str">
            <v>AÑO 1</v>
          </cell>
          <cell r="T145" t="str">
            <v>AÑO 2</v>
          </cell>
          <cell r="AF145" t="str">
            <v>AÑO 3</v>
          </cell>
          <cell r="AR145" t="str">
            <v>AÑO 4</v>
          </cell>
          <cell r="BD145" t="str">
            <v>AÑO 5</v>
          </cell>
        </row>
        <row r="146">
          <cell r="H146" t="str">
            <v>MES 1</v>
          </cell>
          <cell r="I146" t="str">
            <v>MES 2</v>
          </cell>
          <cell r="J146" t="str">
            <v>MES 3</v>
          </cell>
          <cell r="K146" t="str">
            <v>MES 4</v>
          </cell>
          <cell r="L146" t="str">
            <v>MES 5</v>
          </cell>
          <cell r="M146" t="str">
            <v>MES 6</v>
          </cell>
          <cell r="N146" t="str">
            <v>MES 7</v>
          </cell>
          <cell r="O146" t="str">
            <v>MES 8</v>
          </cell>
          <cell r="P146" t="str">
            <v>MES 9</v>
          </cell>
          <cell r="Q146" t="str">
            <v>MES 10</v>
          </cell>
          <cell r="R146" t="str">
            <v>MES 11</v>
          </cell>
          <cell r="S146" t="str">
            <v>MES 12</v>
          </cell>
          <cell r="T146" t="str">
            <v>MES 13</v>
          </cell>
          <cell r="U146" t="str">
            <v>MES 14</v>
          </cell>
          <cell r="V146" t="str">
            <v>MES 15</v>
          </cell>
          <cell r="W146" t="str">
            <v>MES 16</v>
          </cell>
          <cell r="X146" t="str">
            <v>MES 17</v>
          </cell>
          <cell r="Y146" t="str">
            <v>MES 18</v>
          </cell>
          <cell r="Z146" t="str">
            <v>MES 19</v>
          </cell>
          <cell r="AA146" t="str">
            <v>MES 20</v>
          </cell>
          <cell r="AB146" t="str">
            <v>MES 21</v>
          </cell>
          <cell r="AC146" t="str">
            <v>MES 22</v>
          </cell>
          <cell r="AD146" t="str">
            <v>MES 23</v>
          </cell>
          <cell r="AE146" t="str">
            <v>MES 24</v>
          </cell>
          <cell r="AF146" t="str">
            <v>MES 25</v>
          </cell>
          <cell r="AG146" t="str">
            <v>MES 26</v>
          </cell>
          <cell r="AH146" t="str">
            <v>MES 27</v>
          </cell>
          <cell r="AI146" t="str">
            <v>MES 28</v>
          </cell>
          <cell r="AJ146" t="str">
            <v>MES 29</v>
          </cell>
          <cell r="AK146" t="str">
            <v>MES 30</v>
          </cell>
          <cell r="AL146" t="str">
            <v>MES 31</v>
          </cell>
          <cell r="AM146" t="str">
            <v>MES 32</v>
          </cell>
          <cell r="AN146" t="str">
            <v>MES 33</v>
          </cell>
          <cell r="AO146" t="str">
            <v>MES 34</v>
          </cell>
          <cell r="AP146" t="str">
            <v>MES 35</v>
          </cell>
          <cell r="AQ146" t="str">
            <v>MES 36</v>
          </cell>
          <cell r="AR146" t="str">
            <v>MES 37</v>
          </cell>
          <cell r="AS146" t="str">
            <v>MES 38</v>
          </cell>
          <cell r="AT146" t="str">
            <v>MES 39</v>
          </cell>
          <cell r="AU146" t="str">
            <v>MES 40</v>
          </cell>
          <cell r="AV146" t="str">
            <v>MES 41</v>
          </cell>
          <cell r="AW146" t="str">
            <v>MES 42</v>
          </cell>
          <cell r="AX146" t="str">
            <v>MES 43</v>
          </cell>
          <cell r="AY146" t="str">
            <v>MES 44</v>
          </cell>
          <cell r="AZ146" t="str">
            <v>MES 45</v>
          </cell>
          <cell r="BA146" t="str">
            <v>MES 46</v>
          </cell>
          <cell r="BB146" t="str">
            <v>MES 47</v>
          </cell>
          <cell r="BC146" t="str">
            <v>MES 48</v>
          </cell>
          <cell r="BD146" t="str">
            <v>MES 49</v>
          </cell>
          <cell r="BE146" t="str">
            <v>MES 50</v>
          </cell>
          <cell r="BF146" t="str">
            <v>MES 51</v>
          </cell>
          <cell r="BG146" t="str">
            <v>MES 52</v>
          </cell>
          <cell r="BH146" t="str">
            <v>MES 53</v>
          </cell>
          <cell r="BI146" t="str">
            <v>MES 54</v>
          </cell>
          <cell r="BJ146" t="str">
            <v>MES 55</v>
          </cell>
          <cell r="BK146" t="str">
            <v>MES 56</v>
          </cell>
          <cell r="BL146" t="str">
            <v>MES 57</v>
          </cell>
          <cell r="BM146" t="str">
            <v>MES 58</v>
          </cell>
          <cell r="BN146" t="str">
            <v>MES 59</v>
          </cell>
          <cell r="BO146" t="str">
            <v>MES 60</v>
          </cell>
        </row>
        <row r="147">
          <cell r="C147" t="str">
            <v>INVERSION MENSUAL</v>
          </cell>
          <cell r="H147">
            <v>0</v>
          </cell>
          <cell r="I147">
            <v>21643.759999999987</v>
          </cell>
          <cell r="J147">
            <v>21643.759999999987</v>
          </cell>
          <cell r="K147">
            <v>21643.759999999987</v>
          </cell>
          <cell r="L147">
            <v>21643.759999999987</v>
          </cell>
          <cell r="M147">
            <v>21643.759999999987</v>
          </cell>
          <cell r="N147">
            <v>21643.759999999987</v>
          </cell>
          <cell r="O147">
            <v>21643.759999999987</v>
          </cell>
          <cell r="P147">
            <v>21643.759999999987</v>
          </cell>
          <cell r="Q147">
            <v>21643.759999999987</v>
          </cell>
          <cell r="R147">
            <v>21643.759999999987</v>
          </cell>
          <cell r="S147">
            <v>21643.759999999987</v>
          </cell>
          <cell r="T147">
            <v>73683.399999999994</v>
          </cell>
          <cell r="U147">
            <v>73683.399999999994</v>
          </cell>
          <cell r="V147">
            <v>73683.399999999994</v>
          </cell>
          <cell r="W147">
            <v>73683.399999999994</v>
          </cell>
          <cell r="X147">
            <v>73683.399999999994</v>
          </cell>
          <cell r="Y147">
            <v>73683.399999999994</v>
          </cell>
          <cell r="Z147">
            <v>316224.14000000007</v>
          </cell>
          <cell r="AA147">
            <v>316224.14000000007</v>
          </cell>
          <cell r="AB147">
            <v>316224.14000000007</v>
          </cell>
          <cell r="AC147">
            <v>316224.14000000007</v>
          </cell>
          <cell r="AD147">
            <v>316224.14000000007</v>
          </cell>
          <cell r="AE147">
            <v>316224.14000000007</v>
          </cell>
          <cell r="AF147">
            <v>73683.399999999994</v>
          </cell>
          <cell r="AG147">
            <v>73683.399999999994</v>
          </cell>
          <cell r="AH147">
            <v>73683.399999999994</v>
          </cell>
          <cell r="AI147">
            <v>73683.399999999994</v>
          </cell>
          <cell r="AJ147">
            <v>73683.399999999994</v>
          </cell>
          <cell r="AK147">
            <v>73683.399999999994</v>
          </cell>
          <cell r="AL147">
            <v>73683.399999999994</v>
          </cell>
          <cell r="AM147">
            <v>73683.399999999994</v>
          </cell>
          <cell r="AN147">
            <v>73683.399999999994</v>
          </cell>
          <cell r="AO147">
            <v>73683.399999999994</v>
          </cell>
          <cell r="AP147">
            <v>73683.399999999994</v>
          </cell>
          <cell r="AQ147">
            <v>73683.399999999994</v>
          </cell>
          <cell r="AR147">
            <v>73683.399999999994</v>
          </cell>
          <cell r="AS147">
            <v>73683.399999999994</v>
          </cell>
          <cell r="AT147">
            <v>73683.399999999994</v>
          </cell>
          <cell r="AU147">
            <v>73683.399999999994</v>
          </cell>
          <cell r="AV147">
            <v>73683.399999999994</v>
          </cell>
          <cell r="AW147">
            <v>73683.399999999994</v>
          </cell>
          <cell r="AX147">
            <v>73683.399999999994</v>
          </cell>
          <cell r="AY147">
            <v>73683.399999999994</v>
          </cell>
          <cell r="AZ147">
            <v>73683.399999999994</v>
          </cell>
          <cell r="BA147">
            <v>73683.399999999994</v>
          </cell>
          <cell r="BB147">
            <v>73683.399999999994</v>
          </cell>
          <cell r="BC147">
            <v>73683.399999999994</v>
          </cell>
          <cell r="BD147">
            <v>73683.399999999994</v>
          </cell>
          <cell r="BE147">
            <v>73683.399999999994</v>
          </cell>
          <cell r="BF147">
            <v>73683.399999999994</v>
          </cell>
          <cell r="BG147">
            <v>73683.399999999994</v>
          </cell>
          <cell r="BH147">
            <v>73683.399999999994</v>
          </cell>
          <cell r="BI147">
            <v>73683.399999999994</v>
          </cell>
          <cell r="BJ147">
            <v>73683.399999999994</v>
          </cell>
          <cell r="BK147">
            <v>73683.399999999994</v>
          </cell>
          <cell r="BL147">
            <v>73683.399999999994</v>
          </cell>
          <cell r="BM147">
            <v>73683.399999999994</v>
          </cell>
          <cell r="BN147">
            <v>73683.399999999994</v>
          </cell>
          <cell r="BO147">
            <v>73683.399999999994</v>
          </cell>
        </row>
        <row r="148">
          <cell r="C148" t="str">
            <v>AVANCE PARCIAL EN %</v>
          </cell>
          <cell r="H148">
            <v>0</v>
          </cell>
          <cell r="I148">
            <v>4.1382834012789974E-3</v>
          </cell>
          <cell r="J148">
            <v>4.1382834012789974E-3</v>
          </cell>
          <cell r="K148">
            <v>4.1382834012789974E-3</v>
          </cell>
          <cell r="L148">
            <v>4.1382834012789974E-3</v>
          </cell>
          <cell r="M148">
            <v>4.1382834012789974E-3</v>
          </cell>
          <cell r="N148">
            <v>4.1382834012789974E-3</v>
          </cell>
          <cell r="O148">
            <v>4.1382834012789974E-3</v>
          </cell>
          <cell r="P148">
            <v>4.1382834012789974E-3</v>
          </cell>
          <cell r="Q148">
            <v>4.1382834012789974E-3</v>
          </cell>
          <cell r="R148">
            <v>4.1382834012789974E-3</v>
          </cell>
          <cell r="S148">
            <v>4.1382834012789974E-3</v>
          </cell>
          <cell r="T148">
            <v>1.4088254128201434E-2</v>
          </cell>
          <cell r="U148">
            <v>1.4088254128201434E-2</v>
          </cell>
          <cell r="V148">
            <v>1.4088254128201434E-2</v>
          </cell>
          <cell r="W148">
            <v>1.4088254128201434E-2</v>
          </cell>
          <cell r="X148">
            <v>1.4088254128201434E-2</v>
          </cell>
          <cell r="Y148">
            <v>1.4088254128201434E-2</v>
          </cell>
          <cell r="Z148">
            <v>6.0462004274937767E-2</v>
          </cell>
          <cell r="AA148">
            <v>6.0462004274937767E-2</v>
          </cell>
          <cell r="AB148">
            <v>6.0462004274937767E-2</v>
          </cell>
          <cell r="AC148">
            <v>6.0462004274937767E-2</v>
          </cell>
          <cell r="AD148">
            <v>6.0462004274937767E-2</v>
          </cell>
          <cell r="AE148">
            <v>6.0462004274937767E-2</v>
          </cell>
          <cell r="AF148">
            <v>1.4088254128201434E-2</v>
          </cell>
          <cell r="AG148">
            <v>1.4088254128201434E-2</v>
          </cell>
          <cell r="AH148">
            <v>1.4088254128201434E-2</v>
          </cell>
          <cell r="AI148">
            <v>1.4088254128201434E-2</v>
          </cell>
          <cell r="AJ148">
            <v>1.4088254128201434E-2</v>
          </cell>
          <cell r="AK148">
            <v>1.4088254128201434E-2</v>
          </cell>
          <cell r="AL148">
            <v>1.4088254128201434E-2</v>
          </cell>
          <cell r="AM148">
            <v>1.4088254128201434E-2</v>
          </cell>
          <cell r="AN148">
            <v>1.4088254128201434E-2</v>
          </cell>
          <cell r="AO148">
            <v>1.4088254128201434E-2</v>
          </cell>
          <cell r="AP148">
            <v>1.4088254128201434E-2</v>
          </cell>
          <cell r="AQ148">
            <v>1.4088254128201434E-2</v>
          </cell>
          <cell r="AR148">
            <v>1.4088254128201434E-2</v>
          </cell>
          <cell r="AS148">
            <v>1.4088254128201434E-2</v>
          </cell>
          <cell r="AT148">
            <v>1.4088254128201434E-2</v>
          </cell>
          <cell r="AU148">
            <v>1.4088254128201434E-2</v>
          </cell>
          <cell r="AV148">
            <v>1.4088254128201434E-2</v>
          </cell>
          <cell r="AW148">
            <v>1.4088254128201434E-2</v>
          </cell>
          <cell r="AX148">
            <v>1.4088254128201434E-2</v>
          </cell>
          <cell r="AY148">
            <v>1.4088254128201434E-2</v>
          </cell>
          <cell r="AZ148">
            <v>1.4088254128201434E-2</v>
          </cell>
          <cell r="BA148">
            <v>1.4088254128201434E-2</v>
          </cell>
          <cell r="BB148">
            <v>1.4088254128201434E-2</v>
          </cell>
          <cell r="BC148">
            <v>1.4088254128201434E-2</v>
          </cell>
          <cell r="BD148">
            <v>1.4088254128201434E-2</v>
          </cell>
          <cell r="BE148">
            <v>1.4088254128201434E-2</v>
          </cell>
          <cell r="BF148">
            <v>1.4088254128201434E-2</v>
          </cell>
          <cell r="BG148">
            <v>1.4088254128201434E-2</v>
          </cell>
          <cell r="BH148">
            <v>1.4088254128201434E-2</v>
          </cell>
          <cell r="BI148">
            <v>1.4088254128201434E-2</v>
          </cell>
          <cell r="BJ148">
            <v>1.4088254128201434E-2</v>
          </cell>
          <cell r="BK148">
            <v>1.4088254128201434E-2</v>
          </cell>
          <cell r="BL148">
            <v>1.4088254128201434E-2</v>
          </cell>
          <cell r="BM148">
            <v>1.4088254128201434E-2</v>
          </cell>
          <cell r="BN148">
            <v>1.4088254128201434E-2</v>
          </cell>
          <cell r="BO148">
            <v>1.4088254128201434E-2</v>
          </cell>
        </row>
        <row r="149">
          <cell r="C149" t="str">
            <v>INVERSION ACUMULADA</v>
          </cell>
          <cell r="H149">
            <v>0</v>
          </cell>
          <cell r="I149">
            <v>21643.759999999987</v>
          </cell>
          <cell r="J149">
            <v>43287.519999999975</v>
          </cell>
          <cell r="K149">
            <v>64931.279999999962</v>
          </cell>
          <cell r="L149">
            <v>86575.03999999995</v>
          </cell>
          <cell r="M149">
            <v>108218.79999999993</v>
          </cell>
          <cell r="N149">
            <v>129862.55999999991</v>
          </cell>
          <cell r="O149">
            <v>151506.31999999989</v>
          </cell>
          <cell r="P149">
            <v>173150.07999999987</v>
          </cell>
          <cell r="Q149">
            <v>194793.83999999985</v>
          </cell>
          <cell r="R149">
            <v>216437.59999999983</v>
          </cell>
          <cell r="S149">
            <v>238081.35999999981</v>
          </cell>
          <cell r="T149">
            <v>311764.75999999978</v>
          </cell>
          <cell r="U149">
            <v>385448.1599999998</v>
          </cell>
          <cell r="V149">
            <v>459131.55999999982</v>
          </cell>
          <cell r="W149">
            <v>532814.95999999985</v>
          </cell>
          <cell r="X149">
            <v>606498.35999999987</v>
          </cell>
          <cell r="Y149">
            <v>680181.75999999989</v>
          </cell>
          <cell r="Z149">
            <v>996405.89999999991</v>
          </cell>
          <cell r="AA149">
            <v>1312630.04</v>
          </cell>
          <cell r="AB149">
            <v>1628854.1800000002</v>
          </cell>
          <cell r="AC149">
            <v>1945078.3200000003</v>
          </cell>
          <cell r="AD149">
            <v>2261302.4600000004</v>
          </cell>
          <cell r="AE149">
            <v>2577526.6000000006</v>
          </cell>
          <cell r="AF149">
            <v>2651210.0000000005</v>
          </cell>
          <cell r="AG149">
            <v>2724893.4000000004</v>
          </cell>
          <cell r="AH149">
            <v>2798576.8000000003</v>
          </cell>
          <cell r="AI149">
            <v>2872260.2</v>
          </cell>
          <cell r="AJ149">
            <v>2945943.6</v>
          </cell>
          <cell r="AK149">
            <v>3019627</v>
          </cell>
          <cell r="AL149">
            <v>3093310.4</v>
          </cell>
          <cell r="AM149">
            <v>3166993.8</v>
          </cell>
          <cell r="AN149">
            <v>3240677.1999999997</v>
          </cell>
          <cell r="AO149">
            <v>3314360.5999999996</v>
          </cell>
          <cell r="AP149">
            <v>3388043.9999999995</v>
          </cell>
          <cell r="AQ149">
            <v>3461727.3999999994</v>
          </cell>
          <cell r="AR149">
            <v>3535410.7999999993</v>
          </cell>
          <cell r="AS149">
            <v>3609094.1999999993</v>
          </cell>
          <cell r="AT149">
            <v>3682777.5999999992</v>
          </cell>
          <cell r="AU149">
            <v>3756460.9999999991</v>
          </cell>
          <cell r="AV149">
            <v>3830144.399999999</v>
          </cell>
          <cell r="AW149">
            <v>3903827.7999999989</v>
          </cell>
          <cell r="AX149">
            <v>3977511.1999999988</v>
          </cell>
          <cell r="AY149">
            <v>4051194.5999999987</v>
          </cell>
          <cell r="AZ149">
            <v>4124877.9999999986</v>
          </cell>
          <cell r="BA149">
            <v>4198561.3999999985</v>
          </cell>
          <cell r="BB149">
            <v>4272244.7999999989</v>
          </cell>
          <cell r="BC149">
            <v>4345928.1999999993</v>
          </cell>
          <cell r="BD149">
            <v>4419611.5999999996</v>
          </cell>
          <cell r="BE149">
            <v>4493295</v>
          </cell>
          <cell r="BF149">
            <v>4566978.4000000004</v>
          </cell>
          <cell r="BG149">
            <v>4640661.8000000007</v>
          </cell>
          <cell r="BH149">
            <v>4714345.2000000011</v>
          </cell>
          <cell r="BI149">
            <v>4788028.6000000015</v>
          </cell>
          <cell r="BJ149">
            <v>4861712.0000000019</v>
          </cell>
          <cell r="BK149">
            <v>4935395.4000000022</v>
          </cell>
          <cell r="BL149">
            <v>5009078.8000000026</v>
          </cell>
          <cell r="BM149">
            <v>5082762.200000003</v>
          </cell>
          <cell r="BN149">
            <v>5156445.6000000034</v>
          </cell>
          <cell r="BO149">
            <v>5230129.9600000037</v>
          </cell>
        </row>
        <row r="150">
          <cell r="C150" t="str">
            <v>AVANCE ACUMULADO EN %</v>
          </cell>
          <cell r="H150">
            <v>0</v>
          </cell>
          <cell r="I150">
            <v>4.1382834012789974E-3</v>
          </cell>
          <cell r="J150">
            <v>8.2765668025579948E-3</v>
          </cell>
          <cell r="K150">
            <v>1.2414850203836992E-2</v>
          </cell>
          <cell r="L150">
            <v>1.655313360511599E-2</v>
          </cell>
          <cell r="M150">
            <v>2.0691417006394985E-2</v>
          </cell>
          <cell r="N150">
            <v>2.4829700407673981E-2</v>
          </cell>
          <cell r="O150">
            <v>2.8967983808952977E-2</v>
          </cell>
          <cell r="P150">
            <v>3.3106267210231972E-2</v>
          </cell>
          <cell r="Q150">
            <v>3.7244550611510968E-2</v>
          </cell>
          <cell r="R150">
            <v>4.1382834012789964E-2</v>
          </cell>
          <cell r="S150">
            <v>4.552111741406896E-2</v>
          </cell>
          <cell r="T150">
            <v>5.960937154227039E-2</v>
          </cell>
          <cell r="U150">
            <v>7.369762567047182E-2</v>
          </cell>
          <cell r="V150">
            <v>8.778587979867325E-2</v>
          </cell>
          <cell r="W150">
            <v>0.10187413392687468</v>
          </cell>
          <cell r="X150">
            <v>0.11596238805507611</v>
          </cell>
          <cell r="Y150">
            <v>0.13005064218327755</v>
          </cell>
          <cell r="Z150">
            <v>0.19051264645821531</v>
          </cell>
          <cell r="AA150">
            <v>0.25097465073315306</v>
          </cell>
          <cell r="AB150">
            <v>0.31143665500809081</v>
          </cell>
          <cell r="AC150">
            <v>0.37189865928302857</v>
          </cell>
          <cell r="AD150">
            <v>0.43236066355796632</v>
          </cell>
          <cell r="AE150">
            <v>0.49282266783290407</v>
          </cell>
          <cell r="AF150">
            <v>0.50691092196110554</v>
          </cell>
          <cell r="AG150">
            <v>0.52099917608930701</v>
          </cell>
          <cell r="AH150">
            <v>0.53508743021750849</v>
          </cell>
          <cell r="AI150">
            <v>0.54917568434570996</v>
          </cell>
          <cell r="AJ150">
            <v>0.56326393847391143</v>
          </cell>
          <cell r="AK150">
            <v>0.5773521926021129</v>
          </cell>
          <cell r="AL150">
            <v>0.59144044673031437</v>
          </cell>
          <cell r="AM150">
            <v>0.60552870085851584</v>
          </cell>
          <cell r="AN150">
            <v>0.61961695498671732</v>
          </cell>
          <cell r="AO150">
            <v>0.63370520911491879</v>
          </cell>
          <cell r="AP150">
            <v>0.64779346324312026</v>
          </cell>
          <cell r="AQ150">
            <v>0.66188171737132173</v>
          </cell>
          <cell r="AR150">
            <v>0.6759699714995232</v>
          </cell>
          <cell r="AS150">
            <v>0.69005822562772468</v>
          </cell>
          <cell r="AT150">
            <v>0.70414647975592615</v>
          </cell>
          <cell r="AU150">
            <v>0.71823473388412762</v>
          </cell>
          <cell r="AV150">
            <v>0.73232298801232909</v>
          </cell>
          <cell r="AW150">
            <v>0.74641124214053056</v>
          </cell>
          <cell r="AX150">
            <v>0.76049949626873203</v>
          </cell>
          <cell r="AY150">
            <v>0.77458775039693351</v>
          </cell>
          <cell r="AZ150">
            <v>0.78867600452513498</v>
          </cell>
          <cell r="BA150">
            <v>0.80276425865333645</v>
          </cell>
          <cell r="BB150">
            <v>0.81685251278153792</v>
          </cell>
          <cell r="BC150">
            <v>0.83094076690973939</v>
          </cell>
          <cell r="BD150">
            <v>0.84502902103794086</v>
          </cell>
          <cell r="BE150">
            <v>0.85911727516614234</v>
          </cell>
          <cell r="BF150">
            <v>0.87320552929434381</v>
          </cell>
          <cell r="BG150">
            <v>0.88729378342254528</v>
          </cell>
          <cell r="BH150">
            <v>0.90138203755074675</v>
          </cell>
          <cell r="BI150">
            <v>0.91547029167894822</v>
          </cell>
          <cell r="BJ150">
            <v>0.92955854580714969</v>
          </cell>
          <cell r="BK150">
            <v>0.94364679993535117</v>
          </cell>
          <cell r="BL150">
            <v>0.95773505406355264</v>
          </cell>
          <cell r="BM150">
            <v>0.97182330819175411</v>
          </cell>
          <cell r="BN150">
            <v>0.98591156231995558</v>
          </cell>
          <cell r="BO150">
            <v>0.99999981644815705</v>
          </cell>
        </row>
        <row r="152">
          <cell r="B152" t="str">
            <v>NOTA:</v>
          </cell>
          <cell r="C152" t="str">
            <v>EL PRIMER MES DEL PRIMER DEL PRIMER AÑO DE MANTENIMINETO NO SE REALIZA ACTIVIDAD. (VER CRONOGRAMA DE OBRAS OBLIGATORIAS)</v>
          </cell>
        </row>
        <row r="153">
          <cell r="B153" t="str">
            <v>NOTA **:</v>
          </cell>
          <cell r="C153" t="str">
            <v>DE ACUERDO A LO INDICADO EN EL ANEXO IV PROPUESTA TECNICA PRELIMINAR DE LAS OBRAS OBLIGATORIAS, EL RUBRO DE MICROPAVIMENTO TIPO III ES PARTE DE LAS OBRAS OBLIGATOTRIAS, SIN EMBARGO, SE EJECUTARA DURANTE EL 2DO. AÑO DEL PLAZO CONTRACTUAL.</v>
          </cell>
        </row>
        <row r="154">
          <cell r="B154" t="str">
            <v>NOTA **:</v>
          </cell>
          <cell r="C154" t="str">
            <v>DE ACUERDO A LO INDICADO EN EL ANEXO IV PROPUESTA TECNICA PRELIMINAR DE LAS OBRAS OBLIGATORIAS, EL RUBRO DE TRANSPORTE DEL MICROPAVIMENTO TIPO III ES PARTE DE LAS OBRAS OBLIGATOTRIAS, SIN EMBARGO, SE EJECUTARA DURANTE EL 2DO. AÑO DEL PLAZO CONTRACTUAL.</v>
          </cell>
        </row>
        <row r="162">
          <cell r="B162" t="str">
            <v>PROPON:</v>
          </cell>
          <cell r="C162" t="str">
            <v xml:space="preserve">E58 TRONCAL-PUERTO INCA, CON UNA LONGITUD DE 192,79 KM, </v>
          </cell>
        </row>
        <row r="163">
          <cell r="B163" t="str">
            <v>CONTRATO:</v>
          </cell>
          <cell r="C163" t="str">
            <v>MANTENIMIENTO POR RESULTADOS DE LA CARRETERA  E40</v>
          </cell>
        </row>
        <row r="164">
          <cell r="B164" t="str">
            <v>PROYECTO:</v>
          </cell>
          <cell r="C164" t="str">
            <v>MANTENIMIENTO POR RESULTADOS DE LA CARRETERA  E40 ZHUD-BIBLIAN, E35 ZHUD-ANGAS, E40 ZHUD-COCHANCAY-ELTRIUNFO, E58 TRONCAL-PUERTO INCA, CON UNA LONGITUD DE 192,79 KM, UBICADA EN LA PROVINCIA DEL CAÑAR.</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UENTA"/>
      <sheetName val="RETIRO"/>
      <sheetName val="DESCRIPCION"/>
      <sheetName val="RESUMEN DE MATERIAL TOTAL"/>
      <sheetName val="CALCULO"/>
    </sheetNames>
    <sheetDataSet>
      <sheetData sheetId="0" refreshError="1"/>
      <sheetData sheetId="1" refreshError="1"/>
      <sheetData sheetId="2" refreshError="1"/>
      <sheetData sheetId="3" refreshError="1"/>
      <sheetData sheetId="4" refreshError="1">
        <row r="9">
          <cell r="B9" t="str">
            <v xml:space="preserve">PRECIOS UNITARIOS DE MATERIALES PARA DISTRIBUCIÓN </v>
          </cell>
        </row>
        <row r="10">
          <cell r="D10">
            <v>0</v>
          </cell>
        </row>
        <row r="11">
          <cell r="B11" t="str">
            <v>Nro</v>
          </cell>
          <cell r="C11" t="str">
            <v>Descripción</v>
          </cell>
          <cell r="D11" t="str">
            <v>CANTIDAD</v>
          </cell>
          <cell r="E11" t="str">
            <v>UNIDAD</v>
          </cell>
          <cell r="F11" t="str">
            <v>COSTO UNITARIO 2018</v>
          </cell>
          <cell r="G11" t="str">
            <v>COSTO TOTAL 2016</v>
          </cell>
        </row>
        <row r="14">
          <cell r="B14" t="str">
            <v>A</v>
          </cell>
          <cell r="C14" t="str">
            <v>TRANSFORMADORES MONOFASICOS DE DISTRIBUCION AUTOPROTEGIDOS (EN 1 POSTE)</v>
          </cell>
          <cell r="I14" t="str">
            <v>CUENTA</v>
          </cell>
        </row>
        <row r="16">
          <cell r="A16" t="str">
            <v>TRANSFA5</v>
          </cell>
          <cell r="B16">
            <v>1</v>
          </cell>
          <cell r="C16" t="str">
            <v xml:space="preserve">Transformador Autopr. 5 kVA, 13800 GRdY / 7960 ó 13200 GRdY/7620 V -120/240 V </v>
          </cell>
          <cell r="D16">
            <v>0</v>
          </cell>
          <cell r="E16" t="str">
            <v>c/u</v>
          </cell>
          <cell r="F16">
            <v>1084.9100000000001</v>
          </cell>
          <cell r="G16">
            <v>0</v>
          </cell>
          <cell r="H16">
            <v>1084.9100000000001</v>
          </cell>
          <cell r="I16">
            <v>1120606</v>
          </cell>
        </row>
        <row r="17">
          <cell r="A17" t="str">
            <v>TRANSFA10</v>
          </cell>
          <cell r="B17">
            <v>2</v>
          </cell>
          <cell r="C17" t="str">
            <v xml:space="preserve">Transformador Autopr.  10 kVA, 13800 GRdY / 7960 ó 13200 GRdY/7620 V-120/240 V </v>
          </cell>
          <cell r="D17">
            <v>0</v>
          </cell>
          <cell r="E17" t="str">
            <v>c/u</v>
          </cell>
          <cell r="F17">
            <v>1284.05</v>
          </cell>
          <cell r="G17">
            <v>0</v>
          </cell>
          <cell r="H17">
            <v>1284.05</v>
          </cell>
          <cell r="I17">
            <v>1120606</v>
          </cell>
        </row>
        <row r="18">
          <cell r="A18" t="str">
            <v>TRANSFA15</v>
          </cell>
          <cell r="B18">
            <v>3</v>
          </cell>
          <cell r="C18" t="str">
            <v xml:space="preserve">Transformador Autopr. 15 kVA, 13800 GRdY / 7960 ó 13200 GRdY/7620V-120/240 V </v>
          </cell>
          <cell r="D18">
            <v>0</v>
          </cell>
          <cell r="E18" t="str">
            <v>c/u</v>
          </cell>
          <cell r="F18">
            <v>1464.58</v>
          </cell>
          <cell r="G18">
            <v>0</v>
          </cell>
          <cell r="H18">
            <v>1464.58</v>
          </cell>
          <cell r="I18">
            <v>1120606</v>
          </cell>
        </row>
        <row r="19">
          <cell r="A19" t="str">
            <v>TRANSFA25</v>
          </cell>
          <cell r="B19">
            <v>4</v>
          </cell>
          <cell r="C19" t="str">
            <v xml:space="preserve">Transformador Autopr. 25 kVA, 13800 GRdY / 7960 ó 13200 GRdY/7620V-120/240 V </v>
          </cell>
          <cell r="D19">
            <v>0</v>
          </cell>
          <cell r="E19" t="str">
            <v>c/u</v>
          </cell>
          <cell r="F19">
            <v>1851.33</v>
          </cell>
          <cell r="G19">
            <v>0</v>
          </cell>
          <cell r="H19">
            <v>1851.33</v>
          </cell>
          <cell r="I19">
            <v>1120606</v>
          </cell>
        </row>
        <row r="20">
          <cell r="A20" t="str">
            <v>TRANSFA37.5</v>
          </cell>
          <cell r="B20">
            <v>5</v>
          </cell>
          <cell r="C20" t="str">
            <v xml:space="preserve">Transformador Autopr. 37.5 kVA, 13800 GRdY/7960 ó 13200 GRdY/7620V-120/240V </v>
          </cell>
          <cell r="D20">
            <v>0</v>
          </cell>
          <cell r="E20" t="str">
            <v>c/u</v>
          </cell>
          <cell r="F20">
            <v>2390.17</v>
          </cell>
          <cell r="G20">
            <v>0</v>
          </cell>
          <cell r="H20">
            <v>2390.17</v>
          </cell>
          <cell r="I20">
            <v>1120606</v>
          </cell>
        </row>
        <row r="21">
          <cell r="A21" t="str">
            <v>TRANSFA50</v>
          </cell>
          <cell r="B21">
            <v>6</v>
          </cell>
          <cell r="C21" t="str">
            <v xml:space="preserve">Transformador Autopr. 50 kVA, 13800 GRdY / 7960 ó 13200 GRdY/7620V-120/240 V </v>
          </cell>
          <cell r="D21">
            <v>0</v>
          </cell>
          <cell r="E21" t="str">
            <v>c/u</v>
          </cell>
          <cell r="F21">
            <v>2692.4</v>
          </cell>
          <cell r="G21">
            <v>0</v>
          </cell>
          <cell r="H21">
            <v>2692.4</v>
          </cell>
          <cell r="I21">
            <v>1120606</v>
          </cell>
        </row>
        <row r="22">
          <cell r="A22" t="str">
            <v>TRANSFA75</v>
          </cell>
          <cell r="B22">
            <v>7</v>
          </cell>
          <cell r="C22" t="str">
            <v xml:space="preserve">Transformador Autopr. 75 kVA, 13800 GRdY/7960 ó 13200 GRdY/7620 V-120/240 V </v>
          </cell>
          <cell r="D22">
            <v>0</v>
          </cell>
          <cell r="E22" t="str">
            <v>c/u</v>
          </cell>
          <cell r="F22">
            <v>3479.68</v>
          </cell>
          <cell r="G22">
            <v>0</v>
          </cell>
          <cell r="H22">
            <v>3479.68</v>
          </cell>
          <cell r="I22">
            <v>1120606</v>
          </cell>
        </row>
        <row r="24">
          <cell r="B24" t="str">
            <v>B</v>
          </cell>
          <cell r="C24" t="str">
            <v>TRANSFORMADORES 1F DE DISTRIBUCION CONVENCIONALES (EN 1 POSTE)</v>
          </cell>
        </row>
        <row r="25">
          <cell r="A25" t="str">
            <v>TRANSFC5</v>
          </cell>
          <cell r="B25">
            <v>8</v>
          </cell>
          <cell r="C25" t="str">
            <v>Transformador Conv. 5kVA, 13800 GRdY / 7960 ó 13200 GRdY/7620V-120/240 V</v>
          </cell>
          <cell r="D25">
            <v>0</v>
          </cell>
          <cell r="E25" t="str">
            <v>c/u</v>
          </cell>
          <cell r="F25">
            <v>982.95</v>
          </cell>
          <cell r="G25">
            <v>0</v>
          </cell>
          <cell r="H25">
            <v>982.95</v>
          </cell>
          <cell r="I25">
            <v>1120606</v>
          </cell>
        </row>
        <row r="26">
          <cell r="A26" t="str">
            <v>TRANSFC10</v>
          </cell>
          <cell r="B26">
            <v>9</v>
          </cell>
          <cell r="C26" t="str">
            <v>Transformador Conv.10 kVA, 13800 GRdY / 7960 ó 13200 GRdY /7620V-120/240V</v>
          </cell>
          <cell r="D26">
            <v>0</v>
          </cell>
          <cell r="E26" t="str">
            <v>c/u</v>
          </cell>
          <cell r="F26">
            <v>1147.21</v>
          </cell>
          <cell r="G26">
            <v>0</v>
          </cell>
          <cell r="H26">
            <v>1147.21</v>
          </cell>
          <cell r="I26">
            <v>1120606</v>
          </cell>
        </row>
        <row r="27">
          <cell r="A27" t="str">
            <v>TRANSFC15</v>
          </cell>
          <cell r="B27">
            <v>10</v>
          </cell>
          <cell r="C27" t="str">
            <v>Transformador Conv.15 kVA, 13800 GRdY / 7960 ó 13200 GRdY/7620V-120/240 V</v>
          </cell>
          <cell r="D27">
            <v>0</v>
          </cell>
          <cell r="E27" t="str">
            <v>c/u</v>
          </cell>
          <cell r="F27">
            <v>1347.35</v>
          </cell>
          <cell r="G27">
            <v>0</v>
          </cell>
          <cell r="H27">
            <v>1347.35</v>
          </cell>
          <cell r="I27">
            <v>1120606</v>
          </cell>
        </row>
        <row r="28">
          <cell r="A28" t="str">
            <v>TRANSFC25</v>
          </cell>
          <cell r="B28">
            <v>11</v>
          </cell>
          <cell r="C28" t="str">
            <v>Transformador Conv. 25 kVA, 13800 GRdY / 7960 ó 13200 GRdY/7620V-120/240 V</v>
          </cell>
          <cell r="D28">
            <v>0</v>
          </cell>
          <cell r="E28" t="str">
            <v>c/u</v>
          </cell>
          <cell r="F28">
            <v>1654.33</v>
          </cell>
          <cell r="G28">
            <v>0</v>
          </cell>
          <cell r="H28">
            <v>1654.33</v>
          </cell>
          <cell r="I28">
            <v>1120606</v>
          </cell>
        </row>
        <row r="29">
          <cell r="A29" t="str">
            <v>TRANSFC37.5</v>
          </cell>
          <cell r="B29">
            <v>12</v>
          </cell>
          <cell r="C29" t="str">
            <v>Transformador Conv. 37,5 kVA, 13800 GRdY / 7960 ó 13200 GRdY/7620V-120/240 V</v>
          </cell>
          <cell r="D29">
            <v>0</v>
          </cell>
          <cell r="E29" t="str">
            <v>c/u</v>
          </cell>
          <cell r="F29">
            <v>2141.41</v>
          </cell>
          <cell r="G29">
            <v>0</v>
          </cell>
          <cell r="H29">
            <v>2141.41</v>
          </cell>
          <cell r="I29">
            <v>1120606</v>
          </cell>
        </row>
        <row r="30">
          <cell r="A30" t="str">
            <v>TRANSFC50</v>
          </cell>
          <cell r="B30">
            <v>13</v>
          </cell>
          <cell r="C30" t="str">
            <v>Transformador Conv. 50 kVA, 13800 GRdY / 7960 ó 13200 GRdY/7620V-120/240 V</v>
          </cell>
          <cell r="D30">
            <v>0</v>
          </cell>
          <cell r="E30" t="str">
            <v>c/u</v>
          </cell>
          <cell r="F30">
            <v>2496.46</v>
          </cell>
          <cell r="G30">
            <v>0</v>
          </cell>
          <cell r="H30">
            <v>2496.46</v>
          </cell>
          <cell r="I30">
            <v>1120606</v>
          </cell>
        </row>
        <row r="31">
          <cell r="A31" t="str">
            <v>TRANSFC75</v>
          </cell>
          <cell r="B31">
            <v>14</v>
          </cell>
          <cell r="C31" t="str">
            <v>Transformador Conv. 75 kVA, 13800 GRdY / 7960 ó 13200 GRdY/7620V-120/240 V</v>
          </cell>
          <cell r="D31">
            <v>0</v>
          </cell>
          <cell r="E31" t="str">
            <v>c/u</v>
          </cell>
          <cell r="F31">
            <v>3079.33</v>
          </cell>
          <cell r="G31">
            <v>0</v>
          </cell>
          <cell r="H31">
            <v>3079.33</v>
          </cell>
          <cell r="I31">
            <v>1120606</v>
          </cell>
        </row>
        <row r="33">
          <cell r="B33" t="str">
            <v>C</v>
          </cell>
          <cell r="C33" t="str">
            <v>TRANSFORMADORES COLOCADOS  EN ESTRUCTURA  TIPO  H</v>
          </cell>
        </row>
        <row r="34">
          <cell r="A34" t="str">
            <v>TRANSF100</v>
          </cell>
          <cell r="B34">
            <v>15</v>
          </cell>
          <cell r="C34" t="str">
            <v>Transformador 100 kVA, 13800 GRdY / 7960 ó 13200 GRdY/7620V-120/240 V</v>
          </cell>
          <cell r="D34">
            <v>0</v>
          </cell>
          <cell r="E34" t="str">
            <v>c/u</v>
          </cell>
          <cell r="F34">
            <v>4381.0200000000004</v>
          </cell>
          <cell r="G34">
            <v>0</v>
          </cell>
          <cell r="H34">
            <v>4381.0200000000004</v>
          </cell>
          <cell r="I34">
            <v>1120606</v>
          </cell>
        </row>
        <row r="35">
          <cell r="A35" t="str">
            <v>TRANSF112.5</v>
          </cell>
          <cell r="B35">
            <v>16</v>
          </cell>
          <cell r="C35" t="str">
            <v>Transformador 112,5 kVA, 13800 GRdY / 7960 ó 13200 GRdY/7620V-120/240 V</v>
          </cell>
          <cell r="D35">
            <v>0</v>
          </cell>
          <cell r="E35" t="str">
            <v>c/u</v>
          </cell>
          <cell r="F35">
            <v>4617.09</v>
          </cell>
          <cell r="G35">
            <v>0</v>
          </cell>
          <cell r="H35">
            <v>4617.09</v>
          </cell>
          <cell r="I35">
            <v>1120606</v>
          </cell>
        </row>
        <row r="36">
          <cell r="A36" t="str">
            <v>TRANSF125.5</v>
          </cell>
          <cell r="B36">
            <v>17</v>
          </cell>
          <cell r="C36" t="str">
            <v>Transformador 125,5 kVA, 13800 GRdY / 7960 ó 13200 GRdY/7620V-120/240 V</v>
          </cell>
          <cell r="D36">
            <v>0</v>
          </cell>
          <cell r="E36" t="str">
            <v>c/u</v>
          </cell>
          <cell r="F36">
            <v>4942.99</v>
          </cell>
          <cell r="G36">
            <v>0</v>
          </cell>
          <cell r="H36">
            <v>4942.99</v>
          </cell>
          <cell r="I36">
            <v>1120606</v>
          </cell>
        </row>
        <row r="37">
          <cell r="A37" t="str">
            <v>TRANSF150</v>
          </cell>
          <cell r="B37">
            <v>18</v>
          </cell>
          <cell r="C37" t="str">
            <v>Transformador 150 kVA, 13800 GRdY / 7960 ó 13200 GRdY/7620V-120/240 V</v>
          </cell>
          <cell r="D37">
            <v>0</v>
          </cell>
          <cell r="E37" t="str">
            <v>c/u</v>
          </cell>
          <cell r="F37">
            <v>5712.62</v>
          </cell>
          <cell r="G37">
            <v>0</v>
          </cell>
          <cell r="H37">
            <v>5712.62</v>
          </cell>
          <cell r="I37">
            <v>1120606</v>
          </cell>
        </row>
        <row r="39">
          <cell r="B39" t="str">
            <v>D</v>
          </cell>
          <cell r="C39" t="str">
            <v>TRANSFORMADORES MONOFASICOS DE DISTRIBUCION PADMOUNTED</v>
          </cell>
        </row>
        <row r="40">
          <cell r="A40" t="str">
            <v>TRANSFPM5R</v>
          </cell>
          <cell r="B40">
            <v>19</v>
          </cell>
          <cell r="C40" t="str">
            <v>Transformador 5 kVA, 13800 GRdY / 7960 ó 13200 GRdY/7620 V -120/240 V RADIAL</v>
          </cell>
          <cell r="D40">
            <v>0</v>
          </cell>
          <cell r="E40" t="str">
            <v>c/u</v>
          </cell>
          <cell r="F40">
            <v>1389.54</v>
          </cell>
          <cell r="G40">
            <v>0</v>
          </cell>
          <cell r="H40">
            <v>1389.54</v>
          </cell>
          <cell r="I40">
            <v>1120606</v>
          </cell>
        </row>
        <row r="41">
          <cell r="A41" t="str">
            <v>TRANSFPM10R</v>
          </cell>
          <cell r="B41">
            <v>20</v>
          </cell>
          <cell r="C41" t="str">
            <v>Transformador 10 kVA, 13800 GRdY / 7960 ó 13200 GRdY/7620 V-120/240 V RADIAL</v>
          </cell>
          <cell r="D41">
            <v>0</v>
          </cell>
          <cell r="E41" t="str">
            <v>c/u</v>
          </cell>
          <cell r="F41">
            <v>1787.53</v>
          </cell>
          <cell r="G41">
            <v>0</v>
          </cell>
          <cell r="H41">
            <v>1787.53</v>
          </cell>
          <cell r="I41">
            <v>1120606</v>
          </cell>
        </row>
        <row r="42">
          <cell r="A42" t="str">
            <v>TRANSFPM15R</v>
          </cell>
          <cell r="B42">
            <v>21</v>
          </cell>
          <cell r="C42" t="str">
            <v>Transformador 15 kVA, 13800 GRdY / 7960 ó 13200 GRdY/7620V-120/240 V RADIAL</v>
          </cell>
          <cell r="D42">
            <v>0</v>
          </cell>
          <cell r="E42" t="str">
            <v>c/u</v>
          </cell>
          <cell r="F42">
            <v>2208.0500000000002</v>
          </cell>
          <cell r="G42">
            <v>0</v>
          </cell>
          <cell r="H42">
            <v>2208.0500000000002</v>
          </cell>
          <cell r="I42">
            <v>1120606</v>
          </cell>
        </row>
        <row r="43">
          <cell r="A43" t="str">
            <v>TRANSFPM25R</v>
          </cell>
          <cell r="B43">
            <v>22</v>
          </cell>
          <cell r="C43" t="str">
            <v>Transformador 25 kVA, 13800 GRdY / 7960 ó 13200 GRdY/7620V-120/240 V RADIAL</v>
          </cell>
          <cell r="D43">
            <v>0</v>
          </cell>
          <cell r="E43" t="str">
            <v>c/u</v>
          </cell>
          <cell r="F43">
            <v>3031.1</v>
          </cell>
          <cell r="G43">
            <v>0</v>
          </cell>
          <cell r="H43">
            <v>3031.1</v>
          </cell>
          <cell r="I43">
            <v>1120606</v>
          </cell>
        </row>
        <row r="44">
          <cell r="A44" t="str">
            <v>TRANSFPM37.5R</v>
          </cell>
          <cell r="B44">
            <v>23</v>
          </cell>
          <cell r="C44" t="str">
            <v>Transformador 37.5 kVA, 13800 GRdY/7960 ó 13200 GRdY/7620V-120/240V RADIAL</v>
          </cell>
          <cell r="D44">
            <v>0</v>
          </cell>
          <cell r="E44" t="str">
            <v>c/u</v>
          </cell>
          <cell r="F44">
            <v>4055.26</v>
          </cell>
          <cell r="G44">
            <v>0</v>
          </cell>
          <cell r="H44">
            <v>4055.26</v>
          </cell>
          <cell r="I44">
            <v>1120606</v>
          </cell>
        </row>
        <row r="45">
          <cell r="A45" t="str">
            <v>TRANSFPM50R</v>
          </cell>
          <cell r="B45">
            <v>24</v>
          </cell>
          <cell r="C45" t="str">
            <v>Transformador 50 kVA, 13800 GRdY / 7960 ó 13200 GRdY/7620V-120/240 V RADIAL</v>
          </cell>
          <cell r="D45">
            <v>0</v>
          </cell>
          <cell r="E45" t="str">
            <v>c/u</v>
          </cell>
          <cell r="F45">
            <v>4110.59</v>
          </cell>
          <cell r="G45">
            <v>0</v>
          </cell>
          <cell r="H45">
            <v>4110.59</v>
          </cell>
          <cell r="I45">
            <v>1120606</v>
          </cell>
        </row>
        <row r="46">
          <cell r="A46" t="str">
            <v>TRANSFPM75R</v>
          </cell>
          <cell r="B46">
            <v>25</v>
          </cell>
          <cell r="C46" t="str">
            <v>Transformador 75 kVA, 13800 GRdY/7960 ó 13200 GRdY/7620 V-120/240 V RADIAL</v>
          </cell>
          <cell r="D46">
            <v>0</v>
          </cell>
          <cell r="E46" t="str">
            <v>c/u</v>
          </cell>
          <cell r="F46">
            <v>4650.3100000000004</v>
          </cell>
          <cell r="G46">
            <v>0</v>
          </cell>
          <cell r="H46">
            <v>4650.3100000000004</v>
          </cell>
          <cell r="I46">
            <v>1120606</v>
          </cell>
        </row>
        <row r="47">
          <cell r="A47" t="str">
            <v>TRANSFPM100R</v>
          </cell>
          <cell r="B47">
            <v>26</v>
          </cell>
          <cell r="C47" t="str">
            <v>Transformador 100 kVA, 13800 GRdY/7960 ó 13200 GRdY/7620 V-120/240 V RADIAL</v>
          </cell>
          <cell r="D47">
            <v>0</v>
          </cell>
          <cell r="E47" t="str">
            <v>c/u</v>
          </cell>
          <cell r="F47">
            <v>6055.75</v>
          </cell>
          <cell r="G47">
            <v>0</v>
          </cell>
          <cell r="H47">
            <v>6055.75</v>
          </cell>
          <cell r="I47">
            <v>1120606</v>
          </cell>
        </row>
        <row r="48">
          <cell r="A48" t="str">
            <v>TRANSFPM5M</v>
          </cell>
          <cell r="B48">
            <v>27</v>
          </cell>
          <cell r="C48" t="str">
            <v>Transformador 5 kVA, 13800 GRdY / 7960 ó 13200 GRdY/7620 V -120/240 V MALLA</v>
          </cell>
          <cell r="D48">
            <v>0</v>
          </cell>
          <cell r="E48" t="str">
            <v>c/u</v>
          </cell>
          <cell r="F48">
            <v>2276.15</v>
          </cell>
          <cell r="G48">
            <v>0</v>
          </cell>
          <cell r="H48">
            <v>2276.15</v>
          </cell>
          <cell r="I48">
            <v>1120606</v>
          </cell>
        </row>
        <row r="49">
          <cell r="A49" t="str">
            <v>TRANSFPM10M</v>
          </cell>
          <cell r="B49">
            <v>28</v>
          </cell>
          <cell r="C49" t="str">
            <v>Transformador 10 kVA, 13800 GRdY / 7960 ó 13200 GRdY/7620 V-120/240 V MALLA</v>
          </cell>
          <cell r="D49">
            <v>0</v>
          </cell>
          <cell r="E49" t="str">
            <v>c/u</v>
          </cell>
          <cell r="F49">
            <v>2689.42</v>
          </cell>
          <cell r="G49">
            <v>0</v>
          </cell>
          <cell r="H49">
            <v>2689.42</v>
          </cell>
          <cell r="I49">
            <v>1120606</v>
          </cell>
        </row>
        <row r="50">
          <cell r="A50" t="str">
            <v>TRANSFPM15M</v>
          </cell>
          <cell r="B50">
            <v>29</v>
          </cell>
          <cell r="C50" t="str">
            <v>Transformador 15 kVA, 13800 GRdY / 7960 ó 13200 GRdY/7620V-120/240 V MALLA</v>
          </cell>
          <cell r="D50">
            <v>0</v>
          </cell>
          <cell r="E50" t="str">
            <v>c/u</v>
          </cell>
          <cell r="F50">
            <v>3053.11</v>
          </cell>
          <cell r="G50">
            <v>0</v>
          </cell>
          <cell r="H50">
            <v>3053.11</v>
          </cell>
          <cell r="I50">
            <v>1120606</v>
          </cell>
        </row>
        <row r="51">
          <cell r="A51" t="str">
            <v>TRANSFPM25M</v>
          </cell>
          <cell r="B51">
            <v>30</v>
          </cell>
          <cell r="C51" t="str">
            <v>Transformador 25 kVA, 13800 GRdY / 7960 ó 13200 GRdY/7620V-120/240 V MALLA</v>
          </cell>
          <cell r="D51">
            <v>0</v>
          </cell>
          <cell r="E51" t="str">
            <v>c/u</v>
          </cell>
          <cell r="F51">
            <v>3753.66</v>
          </cell>
          <cell r="G51">
            <v>0</v>
          </cell>
          <cell r="H51">
            <v>3753.66</v>
          </cell>
          <cell r="I51">
            <v>1120606</v>
          </cell>
        </row>
        <row r="52">
          <cell r="A52" t="str">
            <v>TRANSFPM37.5M</v>
          </cell>
          <cell r="B52">
            <v>31</v>
          </cell>
          <cell r="C52" t="str">
            <v>Transformador 37.5 kVA, 13800 GRdY/7960 ó 13200 GRdY/7620V-120/240V MALLA</v>
          </cell>
          <cell r="D52">
            <v>0</v>
          </cell>
          <cell r="E52" t="str">
            <v>c/u</v>
          </cell>
          <cell r="F52">
            <v>4585.1899999999996</v>
          </cell>
          <cell r="G52">
            <v>0</v>
          </cell>
          <cell r="H52">
            <v>4585.1899999999996</v>
          </cell>
          <cell r="I52">
            <v>1120606</v>
          </cell>
        </row>
        <row r="53">
          <cell r="A53" t="str">
            <v>TRANSFPM50M</v>
          </cell>
          <cell r="B53">
            <v>32</v>
          </cell>
          <cell r="C53" t="str">
            <v>Transformador 50 kVA, 13800 GRdY / 7960 ó 13200 GRdY/7620V-120/240 V MALLA</v>
          </cell>
          <cell r="D53">
            <v>0</v>
          </cell>
          <cell r="E53" t="str">
            <v>c/u</v>
          </cell>
          <cell r="F53">
            <v>4703.51</v>
          </cell>
          <cell r="G53">
            <v>0</v>
          </cell>
          <cell r="H53">
            <v>4703.51</v>
          </cell>
          <cell r="I53">
            <v>1120606</v>
          </cell>
        </row>
        <row r="54">
          <cell r="A54" t="str">
            <v>TRANSFPM75M</v>
          </cell>
          <cell r="B54">
            <v>33</v>
          </cell>
          <cell r="C54" t="str">
            <v>Transformador 75 kVA, 13800 GRdY/7960 ó 13200 GRdY/7620 V-120/240 V MALLA</v>
          </cell>
          <cell r="D54">
            <v>0</v>
          </cell>
          <cell r="E54" t="str">
            <v>c/u</v>
          </cell>
          <cell r="F54">
            <v>5574.28</v>
          </cell>
          <cell r="G54">
            <v>0</v>
          </cell>
          <cell r="H54">
            <v>5574.28</v>
          </cell>
          <cell r="I54">
            <v>1120606</v>
          </cell>
        </row>
        <row r="55">
          <cell r="A55" t="str">
            <v>TRANSFPM100M</v>
          </cell>
          <cell r="B55">
            <v>34</v>
          </cell>
          <cell r="C55" t="str">
            <v>Transformador 100 kVA, 13800 GRdY/7960 ó 13200 GRdY/7620 V-120/240 V MALLA</v>
          </cell>
          <cell r="D55">
            <v>0</v>
          </cell>
          <cell r="E55" t="str">
            <v>c/u</v>
          </cell>
          <cell r="F55">
            <v>6506.38</v>
          </cell>
          <cell r="G55">
            <v>0</v>
          </cell>
          <cell r="H55">
            <v>6506.38</v>
          </cell>
          <cell r="I55">
            <v>1120606</v>
          </cell>
        </row>
        <row r="57">
          <cell r="B57" t="str">
            <v>E</v>
          </cell>
          <cell r="C57" t="str">
            <v>TRANSFORMADORES MONOFASICOS AUTOPROTEGIDOS A 34,5 KV</v>
          </cell>
        </row>
        <row r="58">
          <cell r="A58" t="str">
            <v>TRANSFA5 34.5KV</v>
          </cell>
          <cell r="B58">
            <v>35</v>
          </cell>
          <cell r="C58" t="str">
            <v xml:space="preserve">Transformador 5kVA, 34.500/19920-120/240 </v>
          </cell>
          <cell r="D58">
            <v>0</v>
          </cell>
          <cell r="E58" t="str">
            <v>c/u</v>
          </cell>
          <cell r="F58">
            <v>1131.69</v>
          </cell>
          <cell r="G58">
            <v>0</v>
          </cell>
          <cell r="H58">
            <v>1131.69</v>
          </cell>
          <cell r="I58">
            <v>1120606</v>
          </cell>
        </row>
        <row r="59">
          <cell r="A59" t="str">
            <v>TRANSFA10 34.5KV</v>
          </cell>
          <cell r="B59">
            <v>36</v>
          </cell>
          <cell r="C59" t="str">
            <v xml:space="preserve">Transformador 10 kVA, 34.500/19920-120/240 </v>
          </cell>
          <cell r="D59">
            <v>0</v>
          </cell>
          <cell r="E59" t="str">
            <v>c/u</v>
          </cell>
          <cell r="F59">
            <v>1508.92</v>
          </cell>
          <cell r="G59">
            <v>0</v>
          </cell>
          <cell r="H59">
            <v>1508.92</v>
          </cell>
          <cell r="I59">
            <v>1120606</v>
          </cell>
        </row>
        <row r="60">
          <cell r="A60" t="str">
            <v>TRANSFA15 34.5KV</v>
          </cell>
          <cell r="B60">
            <v>37</v>
          </cell>
          <cell r="C60" t="str">
            <v xml:space="preserve">Transformador 15 kVA, 34.500/19920-120/240 </v>
          </cell>
          <cell r="D60">
            <v>0</v>
          </cell>
          <cell r="E60" t="str">
            <v>c/u</v>
          </cell>
          <cell r="F60">
            <v>1679.67</v>
          </cell>
          <cell r="G60">
            <v>0</v>
          </cell>
          <cell r="H60">
            <v>1679.67</v>
          </cell>
          <cell r="I60">
            <v>1120606</v>
          </cell>
        </row>
        <row r="61">
          <cell r="A61" t="str">
            <v>TRANSFA25 34.5KV</v>
          </cell>
          <cell r="B61">
            <v>38</v>
          </cell>
          <cell r="C61" t="str">
            <v xml:space="preserve">Transformador  25 kVA, 34.500/19920-120/240 </v>
          </cell>
          <cell r="D61">
            <v>0</v>
          </cell>
          <cell r="E61" t="str">
            <v>c/u</v>
          </cell>
          <cell r="F61">
            <v>2166.46</v>
          </cell>
          <cell r="G61">
            <v>0</v>
          </cell>
          <cell r="H61">
            <v>2166.46</v>
          </cell>
          <cell r="I61">
            <v>1120606</v>
          </cell>
        </row>
        <row r="62">
          <cell r="A62" t="str">
            <v>TRANSFA37.5 34.5KV</v>
          </cell>
          <cell r="B62">
            <v>39</v>
          </cell>
          <cell r="C62" t="str">
            <v xml:space="preserve">Transformador  37,5 kVA, 34.500/19920-120/240 </v>
          </cell>
          <cell r="D62">
            <v>0</v>
          </cell>
          <cell r="E62" t="str">
            <v>c/u</v>
          </cell>
          <cell r="F62">
            <v>2656.78</v>
          </cell>
          <cell r="G62">
            <v>0</v>
          </cell>
          <cell r="H62">
            <v>2656.78</v>
          </cell>
          <cell r="I62">
            <v>1120606</v>
          </cell>
        </row>
        <row r="63">
          <cell r="A63" t="str">
            <v>TRANSFA50 34.5KV</v>
          </cell>
          <cell r="B63">
            <v>40</v>
          </cell>
          <cell r="C63" t="str">
            <v>Transformador  50 kVA,  34.500/19920-120/240 V</v>
          </cell>
          <cell r="D63">
            <v>0</v>
          </cell>
          <cell r="E63" t="str">
            <v>c/u</v>
          </cell>
          <cell r="F63">
            <v>3131.02</v>
          </cell>
          <cell r="G63">
            <v>0</v>
          </cell>
          <cell r="H63">
            <v>3131.02</v>
          </cell>
          <cell r="I63">
            <v>1120606</v>
          </cell>
        </row>
        <row r="64">
          <cell r="A64" t="str">
            <v>TRANSFA75 34.5KV</v>
          </cell>
          <cell r="B64">
            <v>41</v>
          </cell>
          <cell r="C64" t="str">
            <v>Transformador  75 kVA,  34.500/19920-120/240 V</v>
          </cell>
          <cell r="D64">
            <v>0</v>
          </cell>
          <cell r="E64" t="str">
            <v>c/u</v>
          </cell>
          <cell r="F64">
            <v>4049.61</v>
          </cell>
          <cell r="G64">
            <v>0</v>
          </cell>
          <cell r="H64">
            <v>4049.61</v>
          </cell>
          <cell r="I64">
            <v>1120606</v>
          </cell>
        </row>
        <row r="66">
          <cell r="B66" t="str">
            <v>F</v>
          </cell>
          <cell r="C66" t="str">
            <v>TRANSFORMADORES TRIFASICOS  CONVENCIONALES (MONTADOS EN 1 POSTE)</v>
          </cell>
        </row>
        <row r="67">
          <cell r="A67" t="str">
            <v>TRANSFTRIF15R</v>
          </cell>
          <cell r="B67">
            <v>42</v>
          </cell>
          <cell r="C67" t="str">
            <v>Transformador de  15 kVA,  13,8 kV GRDY/ 7,96kV- 13,2kV GRdY/7,62kV - 220 / 127 V RADIAL</v>
          </cell>
          <cell r="D67">
            <v>0</v>
          </cell>
          <cell r="E67" t="str">
            <v>c/u</v>
          </cell>
          <cell r="F67">
            <v>2569.16</v>
          </cell>
          <cell r="G67">
            <v>0</v>
          </cell>
          <cell r="H67">
            <v>2569.16</v>
          </cell>
          <cell r="I67">
            <v>1120606</v>
          </cell>
        </row>
        <row r="68">
          <cell r="A68" t="str">
            <v>TRANSFTRIF30R</v>
          </cell>
          <cell r="B68">
            <v>43</v>
          </cell>
          <cell r="C68" t="str">
            <v>Transformador de  30 kVA,  13,8 kV GRDY/ 7,96kV- 13,2kV GRdY/7,62kV - 220 / 127 V RADIAL</v>
          </cell>
          <cell r="D68">
            <v>0</v>
          </cell>
          <cell r="E68" t="str">
            <v>c/u</v>
          </cell>
          <cell r="F68">
            <v>2627.03</v>
          </cell>
          <cell r="G68">
            <v>0</v>
          </cell>
          <cell r="H68">
            <v>2627.03</v>
          </cell>
          <cell r="I68">
            <v>1120606</v>
          </cell>
        </row>
        <row r="69">
          <cell r="A69" t="str">
            <v>TRANSFTRIF50R</v>
          </cell>
          <cell r="B69">
            <v>44</v>
          </cell>
          <cell r="C69" t="str">
            <v>Transformador de  50 kVA,  13,8 kV GRDY/ 7,96kV- 13,2kV GRdY/7,62kV - 220 / 127 V RADIAL</v>
          </cell>
          <cell r="D69">
            <v>0</v>
          </cell>
          <cell r="E69" t="str">
            <v>c/u</v>
          </cell>
          <cell r="F69">
            <v>3172.22</v>
          </cell>
          <cell r="G69">
            <v>0</v>
          </cell>
          <cell r="H69">
            <v>3172.22</v>
          </cell>
          <cell r="I69">
            <v>1120606</v>
          </cell>
        </row>
        <row r="70">
          <cell r="A70" t="str">
            <v>TRANSFTRIF75R</v>
          </cell>
          <cell r="B70">
            <v>45</v>
          </cell>
          <cell r="C70" t="str">
            <v>Transformador de  75 kVA,  13,8 kV GRDY/ 7,96kV- 13,2kV GRdY/7,62kV - 220 / 127 VCRADIAL</v>
          </cell>
          <cell r="D70">
            <v>0</v>
          </cell>
          <cell r="E70" t="str">
            <v>c/u</v>
          </cell>
          <cell r="F70">
            <v>3813.4</v>
          </cell>
          <cell r="G70">
            <v>0</v>
          </cell>
          <cell r="H70">
            <v>3813.4</v>
          </cell>
          <cell r="I70">
            <v>1120606</v>
          </cell>
        </row>
        <row r="72">
          <cell r="B72" t="str">
            <v>G</v>
          </cell>
          <cell r="C72" t="str">
            <v>TRANSFORMADORES TRIFASICOS  CONVENCIONALES (MONTADOS EN 2 POSTE)</v>
          </cell>
        </row>
        <row r="73">
          <cell r="A73" t="str">
            <v>TRANSFTRIF100</v>
          </cell>
          <cell r="B73">
            <v>46</v>
          </cell>
          <cell r="C73" t="str">
            <v>Transformador de  100 kVA,  13,8 kV GRDY/ 7,96kV- 13,2kV GRdY/7,62kV - 220 / 127 V</v>
          </cell>
          <cell r="D73">
            <v>0</v>
          </cell>
          <cell r="E73" t="str">
            <v>c/u</v>
          </cell>
          <cell r="F73">
            <v>5076.59</v>
          </cell>
          <cell r="G73">
            <v>0</v>
          </cell>
          <cell r="H73">
            <v>5076.59</v>
          </cell>
          <cell r="I73">
            <v>1120606</v>
          </cell>
        </row>
        <row r="74">
          <cell r="A74" t="str">
            <v>TRANSFTRIF112.5</v>
          </cell>
          <cell r="B74">
            <v>47</v>
          </cell>
          <cell r="C74" t="str">
            <v>Transformador de  112,5 kVA,  13,8 kV GRDY/ 7,96kV- 13,2kV GRdY/7,62kV - 220 / 127 V</v>
          </cell>
          <cell r="D74">
            <v>0</v>
          </cell>
          <cell r="E74" t="str">
            <v>c/u</v>
          </cell>
          <cell r="F74">
            <v>5462.94</v>
          </cell>
          <cell r="G74">
            <v>0</v>
          </cell>
          <cell r="H74">
            <v>5462.94</v>
          </cell>
          <cell r="I74">
            <v>1120606</v>
          </cell>
        </row>
        <row r="75">
          <cell r="A75" t="str">
            <v>TRANSFTRIF125</v>
          </cell>
          <cell r="B75">
            <v>48</v>
          </cell>
          <cell r="C75" t="str">
            <v>Transformador de  125 kVA,  13,8 kV GRDY/ 7,96kV- 13,2kV GRdY/7,62kV - 220 / 127 V</v>
          </cell>
          <cell r="D75">
            <v>0</v>
          </cell>
          <cell r="E75" t="str">
            <v>c/u</v>
          </cell>
          <cell r="F75">
            <v>5773.89</v>
          </cell>
          <cell r="G75">
            <v>0</v>
          </cell>
          <cell r="H75">
            <v>5773.89</v>
          </cell>
          <cell r="I75">
            <v>1120606</v>
          </cell>
        </row>
        <row r="76">
          <cell r="A76" t="str">
            <v>TRANSFTRIF150</v>
          </cell>
          <cell r="B76">
            <v>49</v>
          </cell>
          <cell r="C76" t="str">
            <v>Transformador de  150 kVA,  13,8 kV GRDY/ 7,96kV- 13,2kV GRdY/7,62kV - 220 / 127 V</v>
          </cell>
          <cell r="D76">
            <v>0</v>
          </cell>
          <cell r="E76" t="str">
            <v>c/u</v>
          </cell>
          <cell r="F76">
            <v>6476.34</v>
          </cell>
          <cell r="G76">
            <v>0</v>
          </cell>
          <cell r="H76">
            <v>6476.34</v>
          </cell>
          <cell r="I76">
            <v>1120606</v>
          </cell>
        </row>
        <row r="78">
          <cell r="B78" t="str">
            <v>H</v>
          </cell>
          <cell r="C78" t="str">
            <v>SECCIONAMIENTO Y PROTECCION REDES DE (13,8kV GRDy/7,96kV-13,2 kVGRDy/7,62</v>
          </cell>
        </row>
        <row r="79">
          <cell r="A79" t="str">
            <v>SEC15100A</v>
          </cell>
          <cell r="B79">
            <v>50</v>
          </cell>
          <cell r="C79" t="str">
            <v>Seccionador de Cuchilla, tipo abierto, clase 15 kV, 100 A</v>
          </cell>
          <cell r="D79">
            <v>0</v>
          </cell>
          <cell r="E79" t="str">
            <v>c/u</v>
          </cell>
          <cell r="F79">
            <v>90.53</v>
          </cell>
          <cell r="G79">
            <v>0</v>
          </cell>
          <cell r="H79">
            <v>90.53</v>
          </cell>
          <cell r="I79">
            <v>1120604</v>
          </cell>
        </row>
        <row r="80">
          <cell r="A80" t="str">
            <v>SEC15200A</v>
          </cell>
          <cell r="B80">
            <v>51</v>
          </cell>
          <cell r="C80" t="str">
            <v>Seccionador de Cuchilla, tipo abierto, clase 15 kV, 200 A</v>
          </cell>
          <cell r="D80">
            <v>0</v>
          </cell>
          <cell r="E80" t="str">
            <v>c/u</v>
          </cell>
          <cell r="F80">
            <v>108.68</v>
          </cell>
          <cell r="G80">
            <v>0</v>
          </cell>
          <cell r="H80">
            <v>108.68</v>
          </cell>
          <cell r="I80">
            <v>1120604</v>
          </cell>
        </row>
        <row r="81">
          <cell r="A81" t="str">
            <v>SEC27100A</v>
          </cell>
          <cell r="B81">
            <v>52</v>
          </cell>
          <cell r="C81" t="str">
            <v>Seccionador de Cuchilla, tipo abierto, clase 27 kV, 100 A</v>
          </cell>
          <cell r="D81">
            <v>0</v>
          </cell>
          <cell r="E81" t="str">
            <v>c/u</v>
          </cell>
          <cell r="F81">
            <v>123.25</v>
          </cell>
          <cell r="G81">
            <v>0</v>
          </cell>
          <cell r="H81">
            <v>123.25</v>
          </cell>
          <cell r="I81">
            <v>1120604</v>
          </cell>
        </row>
        <row r="82">
          <cell r="A82" t="str">
            <v>SEC27200A</v>
          </cell>
          <cell r="B82">
            <v>53</v>
          </cell>
          <cell r="C82" t="str">
            <v>Seccionador de Cuchilla, tipo abierto, clase 27 kV, 200 A</v>
          </cell>
          <cell r="D82">
            <v>0</v>
          </cell>
          <cell r="E82" t="str">
            <v>c/u</v>
          </cell>
          <cell r="F82">
            <v>133.69</v>
          </cell>
          <cell r="G82">
            <v>0</v>
          </cell>
          <cell r="H82">
            <v>133.69</v>
          </cell>
          <cell r="I82">
            <v>1120604</v>
          </cell>
        </row>
        <row r="83">
          <cell r="A83" t="str">
            <v>SEC34.5100A</v>
          </cell>
          <cell r="B83">
            <v>54</v>
          </cell>
          <cell r="C83" t="str">
            <v>Seccionador de Cuchilla, tipo abierto, clase 34,5 kV, 100 A</v>
          </cell>
          <cell r="D83">
            <v>0</v>
          </cell>
          <cell r="E83" t="str">
            <v>c/u</v>
          </cell>
          <cell r="F83">
            <v>225.7</v>
          </cell>
          <cell r="G83">
            <v>0</v>
          </cell>
          <cell r="H83">
            <v>225.7</v>
          </cell>
          <cell r="I83">
            <v>1120604</v>
          </cell>
        </row>
        <row r="84">
          <cell r="A84" t="str">
            <v>SEC15100AR</v>
          </cell>
          <cell r="B84">
            <v>55</v>
          </cell>
          <cell r="C84" t="str">
            <v>Seccionador  tipo abierto, clase 15 kV, 100 A, con dispositivo rompearco</v>
          </cell>
          <cell r="D84">
            <v>0</v>
          </cell>
          <cell r="E84" t="str">
            <v>c/u</v>
          </cell>
          <cell r="F84">
            <v>150.4</v>
          </cell>
          <cell r="G84">
            <v>0</v>
          </cell>
          <cell r="H84">
            <v>150.4</v>
          </cell>
          <cell r="I84">
            <v>1120604</v>
          </cell>
        </row>
        <row r="85">
          <cell r="A85" t="str">
            <v>SEC15200AR</v>
          </cell>
          <cell r="B85">
            <v>56</v>
          </cell>
          <cell r="C85" t="str">
            <v>Seccionador  tipo abierto, clase 15 kV, 200 A, con dispositivo rompearco</v>
          </cell>
          <cell r="D85">
            <v>0</v>
          </cell>
          <cell r="E85" t="str">
            <v>c/u</v>
          </cell>
          <cell r="F85">
            <v>168.23</v>
          </cell>
          <cell r="G85">
            <v>0</v>
          </cell>
          <cell r="H85">
            <v>168.23</v>
          </cell>
          <cell r="I85">
            <v>1120604</v>
          </cell>
        </row>
        <row r="86">
          <cell r="A86" t="str">
            <v>SEC27100AR</v>
          </cell>
          <cell r="B86">
            <v>57</v>
          </cell>
          <cell r="C86" t="str">
            <v>Seccionador  tipo abierto, clase 27 kV, 100 A, con dispositivo rompearco</v>
          </cell>
          <cell r="D86">
            <v>0</v>
          </cell>
          <cell r="E86" t="str">
            <v>c/u</v>
          </cell>
          <cell r="F86">
            <v>147.65</v>
          </cell>
          <cell r="G86">
            <v>0</v>
          </cell>
          <cell r="H86">
            <v>147.65</v>
          </cell>
          <cell r="I86">
            <v>1120604</v>
          </cell>
        </row>
        <row r="87">
          <cell r="A87" t="str">
            <v>PARP10</v>
          </cell>
          <cell r="B87">
            <v>58</v>
          </cell>
          <cell r="C87" t="str">
            <v xml:space="preserve">Pararrayo clase distribución polimérico, óxido metálico 10kV, con desconectador </v>
          </cell>
          <cell r="D87">
            <v>0</v>
          </cell>
          <cell r="E87" t="str">
            <v>c/u</v>
          </cell>
          <cell r="F87">
            <v>48.36</v>
          </cell>
          <cell r="G87">
            <v>0</v>
          </cell>
          <cell r="H87">
            <v>48.36</v>
          </cell>
          <cell r="I87">
            <v>1120604</v>
          </cell>
        </row>
        <row r="88">
          <cell r="A88" t="str">
            <v>PARP12</v>
          </cell>
          <cell r="B88">
            <v>59</v>
          </cell>
          <cell r="C88" t="str">
            <v xml:space="preserve">Pararrayo clase distribución polimérico, óxido metálico 12kV, con desconectador </v>
          </cell>
          <cell r="D88">
            <v>0</v>
          </cell>
          <cell r="E88" t="str">
            <v>c/u</v>
          </cell>
          <cell r="F88">
            <v>50.47</v>
          </cell>
          <cell r="G88">
            <v>0</v>
          </cell>
          <cell r="H88">
            <v>50.47</v>
          </cell>
          <cell r="I88">
            <v>1120604</v>
          </cell>
        </row>
        <row r="89">
          <cell r="A89" t="str">
            <v>PARP18</v>
          </cell>
          <cell r="B89">
            <v>60</v>
          </cell>
          <cell r="C89" t="str">
            <v xml:space="preserve">Pararrayo clase distribución polimérico, óxido metálico 18kV, con desconectador </v>
          </cell>
          <cell r="D89">
            <v>0</v>
          </cell>
          <cell r="E89" t="str">
            <v>c/u</v>
          </cell>
          <cell r="F89">
            <v>69.930000000000007</v>
          </cell>
          <cell r="G89">
            <v>0</v>
          </cell>
          <cell r="H89">
            <v>69.930000000000007</v>
          </cell>
          <cell r="I89">
            <v>1120604</v>
          </cell>
        </row>
        <row r="90">
          <cell r="A90" t="str">
            <v>PARC15</v>
          </cell>
          <cell r="B90">
            <v>61</v>
          </cell>
          <cell r="C90" t="str">
            <v xml:space="preserve">Pararrayo de ceramica clase distribución 15kV, con desconectador </v>
          </cell>
          <cell r="D90">
            <v>0</v>
          </cell>
          <cell r="E90" t="str">
            <v>c/u</v>
          </cell>
          <cell r="F90">
            <v>60.28</v>
          </cell>
          <cell r="G90">
            <v>0</v>
          </cell>
          <cell r="H90">
            <v>60.28</v>
          </cell>
          <cell r="I90">
            <v>1120604</v>
          </cell>
        </row>
        <row r="91">
          <cell r="A91" t="str">
            <v>PARC27</v>
          </cell>
          <cell r="B91">
            <v>62</v>
          </cell>
          <cell r="C91" t="str">
            <v xml:space="preserve">Pararrayo de ceramica clase distribución 27kV, con desconectador </v>
          </cell>
          <cell r="D91">
            <v>0</v>
          </cell>
          <cell r="E91" t="str">
            <v>c/u</v>
          </cell>
          <cell r="F91">
            <v>74.739999999999995</v>
          </cell>
          <cell r="G91">
            <v>0</v>
          </cell>
          <cell r="H91">
            <v>74.739999999999995</v>
          </cell>
          <cell r="I91">
            <v>1120604</v>
          </cell>
        </row>
        <row r="93">
          <cell r="B93" t="str">
            <v>I</v>
          </cell>
          <cell r="C93" t="str">
            <v xml:space="preserve">  SECCIONAMIENTO Y PROTECCION REDES DE (22kV GRDy/12,7kV-22,8 kVGRDy/13,2 kV</v>
          </cell>
        </row>
        <row r="94">
          <cell r="A94" t="str">
            <v>SEC10027</v>
          </cell>
          <cell r="B94">
            <v>63</v>
          </cell>
          <cell r="C94" t="str">
            <v>Seccionador de Cuchilla, tipo abierto, 100 A, (27 Kv)</v>
          </cell>
          <cell r="D94">
            <v>0</v>
          </cell>
          <cell r="E94" t="str">
            <v>c/u</v>
          </cell>
          <cell r="F94">
            <v>75.17</v>
          </cell>
          <cell r="G94">
            <v>0</v>
          </cell>
          <cell r="H94">
            <v>75.17</v>
          </cell>
          <cell r="I94">
            <v>1120604</v>
          </cell>
        </row>
        <row r="95">
          <cell r="A95" t="str">
            <v>SEC20027</v>
          </cell>
          <cell r="B95">
            <v>64</v>
          </cell>
          <cell r="C95" t="str">
            <v>Seccionador de Cuchilla, tipo abierto, 200 A, (27 Kv)</v>
          </cell>
          <cell r="D95">
            <v>0</v>
          </cell>
          <cell r="E95" t="str">
            <v>c/u</v>
          </cell>
          <cell r="F95">
            <v>83.14</v>
          </cell>
          <cell r="G95">
            <v>0</v>
          </cell>
          <cell r="H95">
            <v>83.14</v>
          </cell>
          <cell r="I95">
            <v>1120604</v>
          </cell>
        </row>
        <row r="96">
          <cell r="A96" t="str">
            <v>SEC10075</v>
          </cell>
          <cell r="B96">
            <v>65</v>
          </cell>
          <cell r="C96" t="str">
            <v>Seccionador  tipo abierto, 100 A, con dispositivo rompearco, BIL 75 Kv</v>
          </cell>
          <cell r="D96">
            <v>0</v>
          </cell>
          <cell r="E96" t="str">
            <v>c/u</v>
          </cell>
          <cell r="F96">
            <v>157.11000000000001</v>
          </cell>
          <cell r="G96">
            <v>0</v>
          </cell>
          <cell r="H96">
            <v>157.11000000000001</v>
          </cell>
          <cell r="I96">
            <v>1120604</v>
          </cell>
        </row>
        <row r="97">
          <cell r="A97" t="str">
            <v>SEC20075</v>
          </cell>
          <cell r="B97">
            <v>66</v>
          </cell>
          <cell r="C97" t="str">
            <v>Seccionador  tipo abierto, 200 A, con dispositivo rompearco,  BIL 75 kV</v>
          </cell>
          <cell r="D97">
            <v>0</v>
          </cell>
          <cell r="E97" t="str">
            <v>c/u</v>
          </cell>
          <cell r="F97">
            <v>188.28</v>
          </cell>
          <cell r="G97">
            <v>0</v>
          </cell>
          <cell r="H97">
            <v>188.28</v>
          </cell>
          <cell r="I97">
            <v>1120604</v>
          </cell>
        </row>
        <row r="98">
          <cell r="A98" t="str">
            <v>SEC20027R</v>
          </cell>
          <cell r="B98">
            <v>67</v>
          </cell>
          <cell r="C98" t="str">
            <v>Seccionador  tipo abierto, clase 27 kV, 200 A, con dispositivo rompearco</v>
          </cell>
          <cell r="D98">
            <v>0</v>
          </cell>
          <cell r="E98" t="str">
            <v>c/u</v>
          </cell>
          <cell r="F98">
            <v>201.26</v>
          </cell>
          <cell r="G98">
            <v>0</v>
          </cell>
          <cell r="H98">
            <v>201.26</v>
          </cell>
          <cell r="I98">
            <v>1120604</v>
          </cell>
        </row>
        <row r="99">
          <cell r="A99" t="str">
            <v>ESTRIBO</v>
          </cell>
          <cell r="B99">
            <v>68</v>
          </cell>
          <cell r="C99" t="str">
            <v xml:space="preserve">Estribo de aleación Cu- Sn, para derivación </v>
          </cell>
          <cell r="D99">
            <v>22</v>
          </cell>
          <cell r="E99" t="str">
            <v>c/u</v>
          </cell>
          <cell r="F99">
            <v>9.18</v>
          </cell>
          <cell r="G99">
            <v>201.95999999999998</v>
          </cell>
          <cell r="H99">
            <v>9.18</v>
          </cell>
          <cell r="I99">
            <v>1120604</v>
          </cell>
        </row>
        <row r="100">
          <cell r="A100" t="str">
            <v>GRPAL6-2/0</v>
          </cell>
          <cell r="B100">
            <v>69</v>
          </cell>
          <cell r="C100" t="str">
            <v>Grapa de aleación de AL en caliente , derivación para línea en caliente, 6 a 2/0</v>
          </cell>
          <cell r="D100">
            <v>22</v>
          </cell>
          <cell r="E100" t="str">
            <v>c/u</v>
          </cell>
          <cell r="F100">
            <v>11.4</v>
          </cell>
          <cell r="G100">
            <v>250.8</v>
          </cell>
          <cell r="H100">
            <v>11.4</v>
          </cell>
          <cell r="I100">
            <v>1120604</v>
          </cell>
        </row>
        <row r="101">
          <cell r="A101" t="str">
            <v>GRPAL2-4/0</v>
          </cell>
          <cell r="B101">
            <v>70</v>
          </cell>
          <cell r="C101" t="str">
            <v>Grapa de aleación de AL en caliente , derivación para línea en caliente, 2 a 4/0</v>
          </cell>
          <cell r="D101">
            <v>0</v>
          </cell>
          <cell r="E101" t="str">
            <v>c/u</v>
          </cell>
          <cell r="F101">
            <v>13.14</v>
          </cell>
          <cell r="G101">
            <v>0</v>
          </cell>
          <cell r="H101">
            <v>13.14</v>
          </cell>
          <cell r="I101">
            <v>1120604</v>
          </cell>
        </row>
        <row r="102">
          <cell r="A102" t="str">
            <v>GRPAL4/0-250</v>
          </cell>
          <cell r="B102">
            <v>71</v>
          </cell>
          <cell r="C102" t="str">
            <v>Grapa de aleación AL  en caliente , derivación para línea en caliente, 4/0 a 250 MCM</v>
          </cell>
          <cell r="D102">
            <v>0</v>
          </cell>
          <cell r="E102" t="str">
            <v>c/u</v>
          </cell>
          <cell r="F102">
            <v>17.739999999999998</v>
          </cell>
          <cell r="G102">
            <v>0</v>
          </cell>
          <cell r="H102">
            <v>17.739999999999998</v>
          </cell>
          <cell r="I102">
            <v>1120604</v>
          </cell>
        </row>
        <row r="104">
          <cell r="B104" t="str">
            <v>J</v>
          </cell>
          <cell r="C104" t="str">
            <v xml:space="preserve">  SECCIONAMIENTO Y PROTECCION REDES DE distribución 240/120V</v>
          </cell>
        </row>
        <row r="105">
          <cell r="A105" t="str">
            <v>BASENH500</v>
          </cell>
          <cell r="B105">
            <v>72</v>
          </cell>
          <cell r="C105" t="str">
            <v>Base portafusible NH 500V</v>
          </cell>
          <cell r="D105">
            <v>0</v>
          </cell>
          <cell r="E105" t="str">
            <v>c/u</v>
          </cell>
          <cell r="F105">
            <v>63.88</v>
          </cell>
          <cell r="G105">
            <v>0</v>
          </cell>
          <cell r="H105">
            <v>63.88</v>
          </cell>
          <cell r="I105">
            <v>1120604</v>
          </cell>
        </row>
        <row r="106">
          <cell r="A106" t="str">
            <v>CAJAPF</v>
          </cell>
          <cell r="B106">
            <v>73</v>
          </cell>
          <cell r="C106" t="str">
            <v>Caja de lamina de acero galvanizado, soporte y protección de base portafusible en poste</v>
          </cell>
          <cell r="D106">
            <v>0</v>
          </cell>
          <cell r="E106" t="str">
            <v>c/u</v>
          </cell>
          <cell r="F106">
            <v>44.3</v>
          </cell>
          <cell r="G106">
            <v>0</v>
          </cell>
          <cell r="H106">
            <v>44.3</v>
          </cell>
          <cell r="I106">
            <v>1120604</v>
          </cell>
        </row>
        <row r="107">
          <cell r="A107" t="str">
            <v>SECNH600</v>
          </cell>
          <cell r="B107">
            <v>74</v>
          </cell>
          <cell r="C107" t="str">
            <v>Seccionador portafusible 1P, cerrado NH 600V, 160A</v>
          </cell>
          <cell r="D107">
            <v>0</v>
          </cell>
          <cell r="E107" t="str">
            <v>c/u</v>
          </cell>
          <cell r="F107">
            <v>12</v>
          </cell>
          <cell r="G107">
            <v>0</v>
          </cell>
          <cell r="H107">
            <v>12</v>
          </cell>
          <cell r="I107">
            <v>1120604</v>
          </cell>
        </row>
        <row r="109">
          <cell r="B109" t="str">
            <v>K</v>
          </cell>
          <cell r="C109" t="str">
            <v xml:space="preserve">FUSIBLES PARA PROTECCIÓN </v>
          </cell>
        </row>
        <row r="110">
          <cell r="A110" t="str">
            <v>TIRAH1A</v>
          </cell>
          <cell r="B110">
            <v>75</v>
          </cell>
          <cell r="C110" t="str">
            <v>Tirafusible cabeza removible, tipo H, 1 A</v>
          </cell>
          <cell r="D110">
            <v>0</v>
          </cell>
          <cell r="E110" t="str">
            <v>c/u</v>
          </cell>
          <cell r="F110">
            <v>1.6</v>
          </cell>
          <cell r="G110">
            <v>0</v>
          </cell>
          <cell r="H110">
            <v>1.6</v>
          </cell>
          <cell r="I110">
            <v>1120604</v>
          </cell>
        </row>
        <row r="111">
          <cell r="A111" t="str">
            <v>TIRAH3A</v>
          </cell>
          <cell r="B111">
            <v>76</v>
          </cell>
          <cell r="C111" t="str">
            <v>Tirafusible cabeza removible, tipo H, 3 A</v>
          </cell>
          <cell r="D111">
            <v>0</v>
          </cell>
          <cell r="E111" t="str">
            <v>c/u</v>
          </cell>
          <cell r="F111">
            <v>1.56</v>
          </cell>
          <cell r="G111">
            <v>0</v>
          </cell>
          <cell r="H111">
            <v>1.56</v>
          </cell>
          <cell r="I111">
            <v>1120604</v>
          </cell>
        </row>
        <row r="112">
          <cell r="A112" t="str">
            <v>TIRAH5A</v>
          </cell>
          <cell r="B112">
            <v>77</v>
          </cell>
          <cell r="C112" t="str">
            <v>Tirafusible cabeza removible, tipo H, 5 A</v>
          </cell>
          <cell r="D112">
            <v>0</v>
          </cell>
          <cell r="E112" t="str">
            <v>c/u</v>
          </cell>
          <cell r="F112">
            <v>2.23</v>
          </cell>
          <cell r="G112">
            <v>0</v>
          </cell>
          <cell r="H112">
            <v>2.23</v>
          </cell>
          <cell r="I112">
            <v>1120604</v>
          </cell>
        </row>
        <row r="113">
          <cell r="A113" t="str">
            <v>TIRAH6A</v>
          </cell>
          <cell r="B113">
            <v>78</v>
          </cell>
          <cell r="C113" t="str">
            <v>Tirafusible cabeza removible, tipo H, 6 A</v>
          </cell>
          <cell r="D113">
            <v>0</v>
          </cell>
          <cell r="E113" t="str">
            <v>c/u</v>
          </cell>
          <cell r="F113">
            <v>2.31</v>
          </cell>
          <cell r="G113">
            <v>0</v>
          </cell>
          <cell r="H113">
            <v>2.31</v>
          </cell>
          <cell r="I113">
            <v>1120604</v>
          </cell>
        </row>
        <row r="114">
          <cell r="A114" t="str">
            <v>TIRAH8A</v>
          </cell>
          <cell r="B114">
            <v>79</v>
          </cell>
          <cell r="C114" t="str">
            <v>Tirafusible cabeza removible, tipo H, 8 A</v>
          </cell>
          <cell r="D114">
            <v>0</v>
          </cell>
          <cell r="E114" t="str">
            <v>c/u</v>
          </cell>
          <cell r="F114">
            <v>3.11</v>
          </cell>
          <cell r="G114">
            <v>0</v>
          </cell>
          <cell r="H114">
            <v>3.11</v>
          </cell>
          <cell r="I114">
            <v>1120604</v>
          </cell>
        </row>
        <row r="115">
          <cell r="A115" t="str">
            <v>TIRAH10A</v>
          </cell>
          <cell r="B115">
            <v>80</v>
          </cell>
          <cell r="C115" t="str">
            <v>Tirafusible cabeza removible, tipo H, 10 A</v>
          </cell>
          <cell r="D115">
            <v>0</v>
          </cell>
          <cell r="E115" t="str">
            <v>c/u</v>
          </cell>
          <cell r="F115">
            <v>3.17</v>
          </cell>
          <cell r="G115">
            <v>0</v>
          </cell>
          <cell r="H115">
            <v>3.17</v>
          </cell>
          <cell r="I115">
            <v>1120604</v>
          </cell>
        </row>
        <row r="116">
          <cell r="A116" t="str">
            <v>TIRAK15A</v>
          </cell>
          <cell r="B116">
            <v>81</v>
          </cell>
          <cell r="C116" t="str">
            <v>Tirafusible cabeza removible, tipo K, 15A</v>
          </cell>
          <cell r="D116">
            <v>0</v>
          </cell>
          <cell r="E116" t="str">
            <v>c/u</v>
          </cell>
          <cell r="F116">
            <v>3.33</v>
          </cell>
          <cell r="G116">
            <v>0</v>
          </cell>
          <cell r="H116">
            <v>3.33</v>
          </cell>
          <cell r="I116">
            <v>1120604</v>
          </cell>
        </row>
        <row r="117">
          <cell r="A117" t="str">
            <v>TIRAK20A</v>
          </cell>
          <cell r="B117">
            <v>82</v>
          </cell>
          <cell r="C117" t="str">
            <v>Tirafusible cabeza removible, tipo K, 20A</v>
          </cell>
          <cell r="D117">
            <v>0</v>
          </cell>
          <cell r="E117" t="str">
            <v>c/u</v>
          </cell>
          <cell r="F117">
            <v>3.45</v>
          </cell>
          <cell r="G117">
            <v>0</v>
          </cell>
          <cell r="H117">
            <v>3.45</v>
          </cell>
          <cell r="I117">
            <v>1120604</v>
          </cell>
        </row>
        <row r="118">
          <cell r="A118" t="str">
            <v>TIRAK25A</v>
          </cell>
          <cell r="B118">
            <v>83</v>
          </cell>
          <cell r="C118" t="str">
            <v>Tirafusible cabeza removible, tipo K, 25A</v>
          </cell>
          <cell r="D118">
            <v>0</v>
          </cell>
          <cell r="E118" t="str">
            <v>c/u</v>
          </cell>
          <cell r="F118">
            <v>3.47</v>
          </cell>
          <cell r="G118">
            <v>0</v>
          </cell>
          <cell r="H118">
            <v>3.47</v>
          </cell>
          <cell r="I118">
            <v>1120604</v>
          </cell>
        </row>
        <row r="119">
          <cell r="A119" t="str">
            <v>TIRAK30A</v>
          </cell>
          <cell r="B119">
            <v>84</v>
          </cell>
          <cell r="C119" t="str">
            <v>Tirafusible cabeza removible, tipo K, 30A</v>
          </cell>
          <cell r="D119">
            <v>0</v>
          </cell>
          <cell r="E119" t="str">
            <v>c/u</v>
          </cell>
          <cell r="F119">
            <v>3.53</v>
          </cell>
          <cell r="G119">
            <v>0</v>
          </cell>
          <cell r="H119">
            <v>3.53</v>
          </cell>
          <cell r="I119">
            <v>1120604</v>
          </cell>
        </row>
        <row r="120">
          <cell r="A120" t="str">
            <v>TIRAK40A</v>
          </cell>
          <cell r="B120">
            <v>85</v>
          </cell>
          <cell r="C120" t="str">
            <v>Tirafusible cabeza removible, tipo K, 40A</v>
          </cell>
          <cell r="D120">
            <v>0</v>
          </cell>
          <cell r="E120" t="str">
            <v>c/u</v>
          </cell>
          <cell r="F120">
            <v>3.64</v>
          </cell>
          <cell r="G120">
            <v>0</v>
          </cell>
          <cell r="H120">
            <v>3.64</v>
          </cell>
          <cell r="I120">
            <v>1120604</v>
          </cell>
        </row>
        <row r="121">
          <cell r="A121" t="str">
            <v>TIRAK50A</v>
          </cell>
          <cell r="B121">
            <v>86</v>
          </cell>
          <cell r="C121" t="str">
            <v>Tirafusible cabeza removible, tipo K, 50A</v>
          </cell>
          <cell r="D121">
            <v>0</v>
          </cell>
          <cell r="E121" t="str">
            <v>c/u</v>
          </cell>
          <cell r="F121">
            <v>4.9000000000000004</v>
          </cell>
          <cell r="G121">
            <v>0</v>
          </cell>
          <cell r="H121">
            <v>4.9000000000000004</v>
          </cell>
          <cell r="I121">
            <v>1120604</v>
          </cell>
        </row>
        <row r="122">
          <cell r="A122" t="str">
            <v>TIRAK60A</v>
          </cell>
          <cell r="B122">
            <v>87</v>
          </cell>
          <cell r="C122" t="str">
            <v>Tirafusible cabeza removible, tipo K,  60A</v>
          </cell>
          <cell r="D122">
            <v>0</v>
          </cell>
          <cell r="E122" t="str">
            <v>c/u</v>
          </cell>
          <cell r="F122">
            <v>4.92</v>
          </cell>
          <cell r="G122">
            <v>0</v>
          </cell>
          <cell r="H122">
            <v>4.92</v>
          </cell>
          <cell r="I122">
            <v>1120604</v>
          </cell>
        </row>
        <row r="123">
          <cell r="A123" t="str">
            <v>TIRAK65A</v>
          </cell>
          <cell r="B123">
            <v>88</v>
          </cell>
          <cell r="C123" t="str">
            <v>Tirafusible cabeza removible, tipo K, 65A</v>
          </cell>
          <cell r="D123">
            <v>0</v>
          </cell>
          <cell r="E123" t="str">
            <v>c/u</v>
          </cell>
          <cell r="F123">
            <v>5.07</v>
          </cell>
          <cell r="G123">
            <v>0</v>
          </cell>
          <cell r="H123">
            <v>5.07</v>
          </cell>
          <cell r="I123">
            <v>1120604</v>
          </cell>
        </row>
        <row r="124">
          <cell r="A124" t="str">
            <v>TIRAK70A</v>
          </cell>
          <cell r="B124">
            <v>89</v>
          </cell>
          <cell r="C124" t="str">
            <v>Tirafusible cabeza removible, tipo K, 70A</v>
          </cell>
          <cell r="D124">
            <v>0</v>
          </cell>
          <cell r="E124" t="str">
            <v>c/u</v>
          </cell>
          <cell r="F124">
            <v>5.24</v>
          </cell>
          <cell r="G124">
            <v>0</v>
          </cell>
          <cell r="H124">
            <v>5.24</v>
          </cell>
          <cell r="I124">
            <v>1120604</v>
          </cell>
        </row>
        <row r="125">
          <cell r="A125" t="str">
            <v>TIRAK80A</v>
          </cell>
          <cell r="B125">
            <v>90</v>
          </cell>
          <cell r="C125" t="str">
            <v>Tirafusible cabeza removible, tipo K, 80A</v>
          </cell>
          <cell r="D125">
            <v>0</v>
          </cell>
          <cell r="E125" t="str">
            <v>c/u</v>
          </cell>
          <cell r="F125">
            <v>5.4</v>
          </cell>
          <cell r="G125">
            <v>0</v>
          </cell>
          <cell r="H125">
            <v>5.4</v>
          </cell>
          <cell r="I125">
            <v>1120604</v>
          </cell>
        </row>
        <row r="126">
          <cell r="A126" t="str">
            <v>TIRAK100A</v>
          </cell>
          <cell r="B126">
            <v>91</v>
          </cell>
          <cell r="C126" t="str">
            <v>Tirafusible cabeza removible, tipo K, 100A</v>
          </cell>
          <cell r="D126">
            <v>0</v>
          </cell>
          <cell r="E126" t="str">
            <v>c/u</v>
          </cell>
          <cell r="F126">
            <v>5.79</v>
          </cell>
          <cell r="G126">
            <v>0</v>
          </cell>
          <cell r="H126">
            <v>5.79</v>
          </cell>
          <cell r="I126">
            <v>1120604</v>
          </cell>
        </row>
        <row r="127">
          <cell r="A127" t="str">
            <v>TIRAK125A</v>
          </cell>
          <cell r="B127">
            <v>92</v>
          </cell>
          <cell r="C127" t="str">
            <v>Tirafusible cabeza removible, tipo K, 125A</v>
          </cell>
          <cell r="D127">
            <v>0</v>
          </cell>
          <cell r="E127" t="str">
            <v>c/u</v>
          </cell>
          <cell r="F127">
            <v>6.47</v>
          </cell>
          <cell r="G127">
            <v>0</v>
          </cell>
          <cell r="H127">
            <v>6.47</v>
          </cell>
          <cell r="I127">
            <v>1120604</v>
          </cell>
        </row>
        <row r="128">
          <cell r="A128" t="str">
            <v>TIRAK140A</v>
          </cell>
          <cell r="B128">
            <v>93</v>
          </cell>
          <cell r="C128" t="str">
            <v>Tirafusible cabeza removible, tipo K, 140A</v>
          </cell>
          <cell r="D128">
            <v>0</v>
          </cell>
          <cell r="E128" t="str">
            <v>c/u</v>
          </cell>
          <cell r="F128">
            <v>8.9499999999999993</v>
          </cell>
          <cell r="G128">
            <v>0</v>
          </cell>
          <cell r="H128">
            <v>8.9499999999999993</v>
          </cell>
          <cell r="I128">
            <v>1120604</v>
          </cell>
        </row>
        <row r="129">
          <cell r="A129" t="str">
            <v>TIRAK150A</v>
          </cell>
          <cell r="B129">
            <v>94</v>
          </cell>
          <cell r="C129" t="str">
            <v>Tirafusible cabeza removible, tipo K, 150A</v>
          </cell>
          <cell r="D129">
            <v>0</v>
          </cell>
          <cell r="E129" t="str">
            <v>c/u</v>
          </cell>
          <cell r="F129">
            <v>9.4</v>
          </cell>
          <cell r="G129">
            <v>0</v>
          </cell>
          <cell r="H129">
            <v>9.4</v>
          </cell>
          <cell r="I129">
            <v>1120604</v>
          </cell>
        </row>
        <row r="130">
          <cell r="A130" t="str">
            <v>TIRAK200A</v>
          </cell>
          <cell r="B130">
            <v>95</v>
          </cell>
          <cell r="C130" t="str">
            <v>Tirafusible cabeza removible, tipo K, 200A</v>
          </cell>
          <cell r="D130">
            <v>0</v>
          </cell>
          <cell r="E130" t="str">
            <v>c/u</v>
          </cell>
          <cell r="F130">
            <v>9.94</v>
          </cell>
          <cell r="G130">
            <v>0</v>
          </cell>
          <cell r="H130">
            <v>9.94</v>
          </cell>
          <cell r="I130">
            <v>1120604</v>
          </cell>
        </row>
        <row r="131">
          <cell r="A131" t="str">
            <v>FN35A</v>
          </cell>
          <cell r="B131">
            <v>96</v>
          </cell>
          <cell r="C131" t="str">
            <v>FUSIBLE NEOZED 35A (IFN35)</v>
          </cell>
          <cell r="D131">
            <v>0</v>
          </cell>
          <cell r="E131" t="str">
            <v>c/u</v>
          </cell>
          <cell r="F131">
            <v>0.74</v>
          </cell>
          <cell r="G131">
            <v>0</v>
          </cell>
          <cell r="H131">
            <v>0.74</v>
          </cell>
          <cell r="I131">
            <v>1120604</v>
          </cell>
        </row>
        <row r="132">
          <cell r="A132" t="str">
            <v>FN63A</v>
          </cell>
          <cell r="B132">
            <v>97</v>
          </cell>
          <cell r="C132" t="str">
            <v>FUSIBLE NEOZED 63A (IFN63)</v>
          </cell>
          <cell r="D132">
            <v>0</v>
          </cell>
          <cell r="E132" t="str">
            <v>c/u</v>
          </cell>
          <cell r="F132">
            <v>1</v>
          </cell>
          <cell r="G132">
            <v>0</v>
          </cell>
          <cell r="H132">
            <v>1</v>
          </cell>
          <cell r="I132">
            <v>1120604</v>
          </cell>
        </row>
        <row r="134">
          <cell r="B134" t="str">
            <v>L</v>
          </cell>
          <cell r="C134" t="str">
            <v xml:space="preserve">CABLES AISLADOS  PARA ACOMETIDAS EN REDES DE DISTRIBUCIÓN DE BT </v>
          </cell>
        </row>
        <row r="135">
          <cell r="A135" t="str">
            <v>CONDPVCTHH6</v>
          </cell>
          <cell r="B135">
            <v>98</v>
          </cell>
          <cell r="C135" t="str">
            <v>Conductor de Cu, aislado PVC 600V, Tipo THHN, No. 6 AWG, 7 hilos</v>
          </cell>
          <cell r="D135">
            <v>0</v>
          </cell>
          <cell r="E135" t="str">
            <v>m</v>
          </cell>
          <cell r="F135">
            <v>1.48</v>
          </cell>
          <cell r="G135">
            <v>0</v>
          </cell>
          <cell r="H135">
            <v>1.48</v>
          </cell>
          <cell r="I135">
            <v>1120608</v>
          </cell>
        </row>
        <row r="136">
          <cell r="A136" t="str">
            <v>DPL2X4</v>
          </cell>
          <cell r="B136">
            <v>99</v>
          </cell>
          <cell r="C136" t="str">
            <v>Cable duplex de AL, ASC,  neutro desnudo, cableado 600V, PE 2X4 AWG, 7 hilos</v>
          </cell>
          <cell r="D136">
            <v>0</v>
          </cell>
          <cell r="E136" t="str">
            <v>m</v>
          </cell>
          <cell r="F136">
            <v>0.87</v>
          </cell>
          <cell r="G136">
            <v>0</v>
          </cell>
          <cell r="H136">
            <v>0.87</v>
          </cell>
          <cell r="I136">
            <v>1120608</v>
          </cell>
        </row>
        <row r="137">
          <cell r="A137" t="str">
            <v>DPL2X6</v>
          </cell>
          <cell r="B137">
            <v>100</v>
          </cell>
          <cell r="C137" t="str">
            <v>Cable duplex de AL, ASC,  neutro desnudo, cableado 600V, PE 2X6 AWG, 7 hilos</v>
          </cell>
          <cell r="D137">
            <v>0</v>
          </cell>
          <cell r="E137" t="str">
            <v>m</v>
          </cell>
          <cell r="F137">
            <v>0.82</v>
          </cell>
          <cell r="G137">
            <v>0</v>
          </cell>
          <cell r="H137">
            <v>0.82</v>
          </cell>
          <cell r="I137">
            <v>1120608</v>
          </cell>
        </row>
        <row r="138">
          <cell r="A138" t="str">
            <v>TRIPL3X4</v>
          </cell>
          <cell r="B138">
            <v>101</v>
          </cell>
          <cell r="C138" t="str">
            <v>Cable triplex de AL, ASC,  neutro desnudo, cableado 600V, PE 3X4 AWG, 7 hilos</v>
          </cell>
          <cell r="D138">
            <v>0</v>
          </cell>
          <cell r="E138" t="str">
            <v>m</v>
          </cell>
          <cell r="F138">
            <v>1.52</v>
          </cell>
          <cell r="G138">
            <v>0</v>
          </cell>
          <cell r="H138">
            <v>1.52</v>
          </cell>
          <cell r="I138">
            <v>1120608</v>
          </cell>
        </row>
        <row r="139">
          <cell r="A139" t="str">
            <v>TRIPL3X4</v>
          </cell>
          <cell r="B139">
            <v>102</v>
          </cell>
          <cell r="C139" t="str">
            <v>Cable triplex de AL, ASC,  neutro desnudo, cableado 600V, PE 3X6 AWG, 7 hilos</v>
          </cell>
          <cell r="D139">
            <v>0</v>
          </cell>
          <cell r="E139" t="str">
            <v>m</v>
          </cell>
          <cell r="F139">
            <v>1.39</v>
          </cell>
          <cell r="G139">
            <v>0</v>
          </cell>
          <cell r="H139">
            <v>1.39</v>
          </cell>
          <cell r="I139">
            <v>1120608</v>
          </cell>
        </row>
        <row r="140">
          <cell r="A140" t="str">
            <v>CUAD4X4</v>
          </cell>
          <cell r="B140">
            <v>103</v>
          </cell>
          <cell r="C140" t="str">
            <v>Cable cuadruplex de AL, ASC,  neutro desnudo, cableado 600V, PE 4X4 AWG, 7 hilos</v>
          </cell>
          <cell r="D140">
            <v>0</v>
          </cell>
          <cell r="E140" t="str">
            <v>m</v>
          </cell>
          <cell r="F140">
            <v>1.92</v>
          </cell>
          <cell r="G140">
            <v>0</v>
          </cell>
          <cell r="H140">
            <v>1.92</v>
          </cell>
          <cell r="I140">
            <v>1120608</v>
          </cell>
        </row>
        <row r="141">
          <cell r="A141" t="str">
            <v>CUAD4X6</v>
          </cell>
          <cell r="B141">
            <v>104</v>
          </cell>
          <cell r="C141" t="str">
            <v>Cable cuadruplex de AL, ASC,  neutro desnudo, cableado 600V, PE 4X6 AWG, 7 hilos</v>
          </cell>
          <cell r="D141">
            <v>0</v>
          </cell>
          <cell r="E141" t="str">
            <v>m</v>
          </cell>
          <cell r="F141">
            <v>1.43</v>
          </cell>
          <cell r="G141">
            <v>0</v>
          </cell>
          <cell r="H141">
            <v>1.43</v>
          </cell>
          <cell r="I141">
            <v>1120608</v>
          </cell>
        </row>
        <row r="142">
          <cell r="A142" t="str">
            <v>MC2X8</v>
          </cell>
          <cell r="B142">
            <v>105</v>
          </cell>
          <cell r="C142" t="str">
            <v>Multicable de Cu, cableado 600V, ST, 2 X 8 AWG, 7 hilos</v>
          </cell>
          <cell r="D142">
            <v>0</v>
          </cell>
          <cell r="E142" t="str">
            <v>m</v>
          </cell>
          <cell r="F142">
            <v>2.5</v>
          </cell>
          <cell r="G142">
            <v>0</v>
          </cell>
          <cell r="H142">
            <v>2.5</v>
          </cell>
          <cell r="I142">
            <v>1120608</v>
          </cell>
        </row>
        <row r="143">
          <cell r="A143" t="str">
            <v>MC3X8</v>
          </cell>
          <cell r="B143">
            <v>106</v>
          </cell>
          <cell r="C143" t="str">
            <v>Multicable de Cu, cableado 600V, ST, 3 X 8 AWG, 7 hilos</v>
          </cell>
          <cell r="D143">
            <v>0</v>
          </cell>
          <cell r="E143" t="str">
            <v>m</v>
          </cell>
          <cell r="F143">
            <v>3.31</v>
          </cell>
          <cell r="G143">
            <v>0</v>
          </cell>
          <cell r="H143">
            <v>3.31</v>
          </cell>
          <cell r="I143">
            <v>1120608</v>
          </cell>
        </row>
        <row r="144">
          <cell r="A144" t="str">
            <v>MC4X8</v>
          </cell>
          <cell r="B144">
            <v>107</v>
          </cell>
          <cell r="C144" t="str">
            <v>Multicable de Cu, cableado 600V, ST, 4 X 8 AWG, 7 hilos</v>
          </cell>
          <cell r="D144">
            <v>0</v>
          </cell>
          <cell r="E144" t="str">
            <v>m</v>
          </cell>
          <cell r="F144">
            <v>4.47</v>
          </cell>
          <cell r="G144">
            <v>0</v>
          </cell>
          <cell r="H144">
            <v>4.47</v>
          </cell>
          <cell r="I144">
            <v>1120608</v>
          </cell>
        </row>
        <row r="145">
          <cell r="A145" t="str">
            <v>CANTIHURTO</v>
          </cell>
          <cell r="B145">
            <v>108</v>
          </cell>
          <cell r="C145" t="str">
            <v>Cable antihurto SEU 2x2Al+N#4 Al (Serie 8000)XLPE, 90°C</v>
          </cell>
          <cell r="D145">
            <v>0</v>
          </cell>
          <cell r="E145" t="str">
            <v>m</v>
          </cell>
          <cell r="F145">
            <v>3.22</v>
          </cell>
          <cell r="G145">
            <v>0</v>
          </cell>
          <cell r="H145">
            <v>3.22</v>
          </cell>
          <cell r="I145">
            <v>1120608</v>
          </cell>
        </row>
        <row r="146">
          <cell r="A146" t="str">
            <v>CONDTTU6</v>
          </cell>
          <cell r="B146">
            <v>109</v>
          </cell>
          <cell r="C146" t="str">
            <v>Cable de Cu. Cableado 600V, TTU, 6 AWG, 7 Hilos</v>
          </cell>
          <cell r="D146">
            <v>0</v>
          </cell>
          <cell r="E146" t="str">
            <v>m</v>
          </cell>
          <cell r="F146">
            <v>2.1800000000000002</v>
          </cell>
          <cell r="G146">
            <v>0</v>
          </cell>
          <cell r="H146">
            <v>2.1800000000000002</v>
          </cell>
          <cell r="I146">
            <v>1120608</v>
          </cell>
        </row>
        <row r="147">
          <cell r="A147" t="str">
            <v>CONDTTU4</v>
          </cell>
          <cell r="B147">
            <v>110</v>
          </cell>
          <cell r="C147" t="str">
            <v>Cable de Cu. Cableado 600V, TTU, 4 AWG, 7 Hilos</v>
          </cell>
          <cell r="D147">
            <v>0</v>
          </cell>
          <cell r="E147" t="str">
            <v>m</v>
          </cell>
          <cell r="F147">
            <v>3.06</v>
          </cell>
          <cell r="G147">
            <v>0</v>
          </cell>
          <cell r="H147">
            <v>3.06</v>
          </cell>
          <cell r="I147">
            <v>1120608</v>
          </cell>
        </row>
        <row r="148">
          <cell r="A148" t="str">
            <v>CONDTTU2</v>
          </cell>
          <cell r="B148">
            <v>111</v>
          </cell>
          <cell r="C148" t="str">
            <v>Cable de Cu. Cableado 600V, TTU, 2 AWG, 7 Hilos</v>
          </cell>
          <cell r="D148">
            <v>0</v>
          </cell>
          <cell r="E148" t="str">
            <v>m</v>
          </cell>
          <cell r="F148">
            <v>4.91</v>
          </cell>
          <cell r="G148">
            <v>0</v>
          </cell>
          <cell r="H148">
            <v>4.91</v>
          </cell>
          <cell r="I148">
            <v>1120608</v>
          </cell>
        </row>
        <row r="149">
          <cell r="A149" t="str">
            <v>CONDPVC2</v>
          </cell>
          <cell r="B149">
            <v>112</v>
          </cell>
          <cell r="C149" t="str">
            <v>Conductor de Cu, aislado PVC 600V, Tipo TTU, No. 2 AWG, 19 hilos</v>
          </cell>
          <cell r="D149">
            <v>0</v>
          </cell>
          <cell r="E149" t="str">
            <v>m</v>
          </cell>
          <cell r="F149">
            <v>5.35</v>
          </cell>
          <cell r="G149">
            <v>0</v>
          </cell>
          <cell r="H149">
            <v>5.35</v>
          </cell>
          <cell r="I149">
            <v>1120608</v>
          </cell>
        </row>
        <row r="150">
          <cell r="A150" t="str">
            <v>CONDTTU1/0</v>
          </cell>
          <cell r="B150">
            <v>113</v>
          </cell>
          <cell r="C150" t="str">
            <v>Cable de Cu. Cableado 600V, TTU, 1/0 AWG, 19 Hilos</v>
          </cell>
          <cell r="D150">
            <v>44</v>
          </cell>
          <cell r="E150" t="str">
            <v>m</v>
          </cell>
          <cell r="F150">
            <v>7.91</v>
          </cell>
          <cell r="G150">
            <v>348.04</v>
          </cell>
          <cell r="H150">
            <v>7.85</v>
          </cell>
          <cell r="I150">
            <v>1120608</v>
          </cell>
        </row>
        <row r="151">
          <cell r="A151" t="str">
            <v>CONDTTU2/0</v>
          </cell>
          <cell r="B151">
            <v>114</v>
          </cell>
          <cell r="C151" t="str">
            <v>Conductor de Cu, aislado PVC 600V, Tipo TTU, No. 2/0 AWG, 19 hilos</v>
          </cell>
          <cell r="D151">
            <v>0</v>
          </cell>
          <cell r="E151" t="str">
            <v>m</v>
          </cell>
          <cell r="F151">
            <v>9.82</v>
          </cell>
          <cell r="G151">
            <v>0</v>
          </cell>
          <cell r="H151">
            <v>9.82</v>
          </cell>
          <cell r="I151">
            <v>1120608</v>
          </cell>
        </row>
        <row r="152">
          <cell r="A152" t="str">
            <v>CONDTTU3/0</v>
          </cell>
          <cell r="B152">
            <v>115</v>
          </cell>
          <cell r="C152" t="str">
            <v>Conductor de Cu, aislado PVC 600V, Tipo TTU, No. 3/0 AWG, 19 hilos</v>
          </cell>
          <cell r="D152">
            <v>0</v>
          </cell>
          <cell r="E152" t="str">
            <v>m</v>
          </cell>
          <cell r="F152">
            <v>12.24</v>
          </cell>
          <cell r="G152">
            <v>0</v>
          </cell>
          <cell r="H152">
            <v>12.24</v>
          </cell>
          <cell r="I152">
            <v>1120608</v>
          </cell>
        </row>
        <row r="153">
          <cell r="A153" t="str">
            <v>CONDTTU4/0</v>
          </cell>
          <cell r="B153">
            <v>116</v>
          </cell>
          <cell r="C153" t="str">
            <v>Conductor de Cu, aislado PVC 600V, Tipo TTU, No. 4/0 AWG, 19 hilos</v>
          </cell>
          <cell r="D153">
            <v>88</v>
          </cell>
          <cell r="E153" t="str">
            <v>m</v>
          </cell>
          <cell r="F153">
            <v>15.27</v>
          </cell>
          <cell r="G153">
            <v>1343.76</v>
          </cell>
          <cell r="H153">
            <v>15.25</v>
          </cell>
          <cell r="I153">
            <v>1120608</v>
          </cell>
        </row>
        <row r="154">
          <cell r="A154" t="str">
            <v>CONDTHH6</v>
          </cell>
          <cell r="B154">
            <v>117</v>
          </cell>
          <cell r="C154" t="str">
            <v>Cable de Cu. Cableado 600V, THHN, 6 AWG, 7 Hilos</v>
          </cell>
          <cell r="D154">
            <v>0</v>
          </cell>
          <cell r="E154" t="str">
            <v>m</v>
          </cell>
          <cell r="F154">
            <v>1.79</v>
          </cell>
          <cell r="G154">
            <v>0</v>
          </cell>
          <cell r="H154">
            <v>1.79</v>
          </cell>
          <cell r="I154">
            <v>1120608</v>
          </cell>
        </row>
        <row r="155">
          <cell r="A155" t="str">
            <v>CONDTHH4</v>
          </cell>
          <cell r="B155">
            <v>118</v>
          </cell>
          <cell r="C155" t="str">
            <v>Cable de Cu. Cableado 600V, THHN, 4 AWG, 7 Hilos</v>
          </cell>
          <cell r="D155">
            <v>0</v>
          </cell>
          <cell r="E155" t="str">
            <v>m</v>
          </cell>
          <cell r="F155">
            <v>2.58</v>
          </cell>
          <cell r="G155">
            <v>0</v>
          </cell>
          <cell r="H155">
            <v>2.58</v>
          </cell>
          <cell r="I155">
            <v>1120608</v>
          </cell>
        </row>
        <row r="156">
          <cell r="A156" t="str">
            <v>CONDTHH2</v>
          </cell>
          <cell r="B156">
            <v>119</v>
          </cell>
          <cell r="C156" t="str">
            <v>Cable de Cu. Cableado 600V, THHN, 2 AWG, 7 Hilos</v>
          </cell>
          <cell r="D156">
            <v>0</v>
          </cell>
          <cell r="E156" t="str">
            <v>m</v>
          </cell>
          <cell r="F156">
            <v>4.24</v>
          </cell>
          <cell r="G156">
            <v>0</v>
          </cell>
          <cell r="H156">
            <v>4.24</v>
          </cell>
          <cell r="I156">
            <v>1120608</v>
          </cell>
        </row>
        <row r="157">
          <cell r="A157" t="str">
            <v>CONDTHH1/0</v>
          </cell>
          <cell r="B157">
            <v>120</v>
          </cell>
          <cell r="C157" t="str">
            <v>Cable de Cu. Cableado 600V, THHN, 1/0 AWG, 7 Hilos</v>
          </cell>
          <cell r="D157">
            <v>0</v>
          </cell>
          <cell r="E157" t="str">
            <v>m</v>
          </cell>
          <cell r="F157">
            <v>8.08</v>
          </cell>
          <cell r="G157">
            <v>0</v>
          </cell>
          <cell r="H157">
            <v>8.08</v>
          </cell>
          <cell r="I157">
            <v>1120608</v>
          </cell>
        </row>
        <row r="158">
          <cell r="A158" t="str">
            <v>CONDTHH2/0</v>
          </cell>
          <cell r="B158">
            <v>121</v>
          </cell>
          <cell r="C158" t="str">
            <v>Cable de Cu. Cableado 600V, THHN,2 /0 AWG, 7 Hilos</v>
          </cell>
          <cell r="D158">
            <v>0</v>
          </cell>
          <cell r="E158" t="str">
            <v>m</v>
          </cell>
          <cell r="F158">
            <v>10.199999999999999</v>
          </cell>
          <cell r="G158">
            <v>0</v>
          </cell>
          <cell r="H158">
            <v>10.199999999999999</v>
          </cell>
          <cell r="I158">
            <v>1120608</v>
          </cell>
        </row>
        <row r="159">
          <cell r="A159" t="str">
            <v>CONDTHH3/0</v>
          </cell>
          <cell r="B159">
            <v>122</v>
          </cell>
          <cell r="C159" t="str">
            <v>Cable de Cu. Cableado 600V, THHN,3 /0 AWG, 7 Hilos</v>
          </cell>
          <cell r="D159">
            <v>0</v>
          </cell>
          <cell r="E159" t="str">
            <v>m</v>
          </cell>
          <cell r="F159">
            <v>13.76</v>
          </cell>
          <cell r="G159">
            <v>0</v>
          </cell>
          <cell r="H159">
            <v>13.76</v>
          </cell>
          <cell r="I159">
            <v>1120608</v>
          </cell>
        </row>
        <row r="160">
          <cell r="A160" t="str">
            <v>CONDTHH4/0</v>
          </cell>
          <cell r="B160">
            <v>123</v>
          </cell>
          <cell r="C160" t="str">
            <v>Cable de Cu. Cableado 600V, THHN,4 /0 AWG, 7 Hilos</v>
          </cell>
          <cell r="D160">
            <v>0</v>
          </cell>
          <cell r="E160" t="str">
            <v>m</v>
          </cell>
          <cell r="F160">
            <v>16.3</v>
          </cell>
          <cell r="G160">
            <v>0</v>
          </cell>
          <cell r="H160">
            <v>16.3</v>
          </cell>
          <cell r="I160">
            <v>1120608</v>
          </cell>
        </row>
        <row r="161">
          <cell r="A161" t="str">
            <v>MC2X4</v>
          </cell>
          <cell r="B161">
            <v>124</v>
          </cell>
          <cell r="C161" t="str">
            <v xml:space="preserve">Multicable de Cu. Cableado 600V, XLPE, 2 X 4 AWG </v>
          </cell>
          <cell r="D161">
            <v>0</v>
          </cell>
          <cell r="E161" t="str">
            <v>m</v>
          </cell>
          <cell r="F161">
            <v>5.65</v>
          </cell>
          <cell r="G161">
            <v>0</v>
          </cell>
          <cell r="H161">
            <v>5.65</v>
          </cell>
          <cell r="I161">
            <v>1120608</v>
          </cell>
        </row>
        <row r="162">
          <cell r="A162" t="str">
            <v>MC2X6</v>
          </cell>
          <cell r="B162">
            <v>125</v>
          </cell>
          <cell r="C162" t="str">
            <v xml:space="preserve">Multicable de Cu. Cableado 600V, XLPE, 2 X 6 AWG </v>
          </cell>
          <cell r="D162">
            <v>0</v>
          </cell>
          <cell r="E162" t="str">
            <v>m</v>
          </cell>
          <cell r="F162">
            <v>4.17</v>
          </cell>
          <cell r="G162">
            <v>0</v>
          </cell>
          <cell r="H162">
            <v>4.17</v>
          </cell>
          <cell r="I162">
            <v>1120608</v>
          </cell>
        </row>
        <row r="164">
          <cell r="B164" t="str">
            <v>M</v>
          </cell>
          <cell r="C164" t="str">
            <v>CONDUCTORES DESNUDOS</v>
          </cell>
        </row>
        <row r="165">
          <cell r="A165" t="str">
            <v>ACSR4</v>
          </cell>
          <cell r="B165">
            <v>126</v>
          </cell>
          <cell r="C165" t="str">
            <v xml:space="preserve">Comductor de aluminio desnudo  cableado ACSR  # 4 </v>
          </cell>
          <cell r="D165">
            <v>0</v>
          </cell>
          <cell r="E165" t="str">
            <v>m</v>
          </cell>
          <cell r="F165">
            <v>0.41</v>
          </cell>
          <cell r="G165">
            <v>0</v>
          </cell>
          <cell r="H165">
            <v>0.41</v>
          </cell>
          <cell r="I165">
            <v>1120604</v>
          </cell>
        </row>
        <row r="166">
          <cell r="A166" t="str">
            <v>ACSR2</v>
          </cell>
          <cell r="B166">
            <v>127</v>
          </cell>
          <cell r="C166" t="str">
            <v>Comductor de aluminio desnudo  cableado ACSR  # 2</v>
          </cell>
          <cell r="D166">
            <v>0</v>
          </cell>
          <cell r="E166" t="str">
            <v>m</v>
          </cell>
          <cell r="F166">
            <v>0.69</v>
          </cell>
          <cell r="G166">
            <v>0</v>
          </cell>
          <cell r="H166">
            <v>0.69</v>
          </cell>
          <cell r="I166">
            <v>1120604</v>
          </cell>
        </row>
        <row r="167">
          <cell r="A167" t="str">
            <v>ACSR1/0</v>
          </cell>
          <cell r="B167">
            <v>128</v>
          </cell>
          <cell r="C167" t="str">
            <v>Comductor de aluminio desnudo  cableado ACSR  # 1/0</v>
          </cell>
          <cell r="D167">
            <v>0</v>
          </cell>
          <cell r="E167" t="str">
            <v>m</v>
          </cell>
          <cell r="F167">
            <v>0.94</v>
          </cell>
          <cell r="G167">
            <v>0</v>
          </cell>
          <cell r="H167">
            <v>0.94</v>
          </cell>
          <cell r="I167">
            <v>1120604</v>
          </cell>
        </row>
        <row r="168">
          <cell r="A168" t="str">
            <v>ACSR2/0</v>
          </cell>
          <cell r="B168">
            <v>129</v>
          </cell>
          <cell r="C168" t="str">
            <v>Comductor de aluminio desnudo  cableado ACSR  #  2/0</v>
          </cell>
          <cell r="D168">
            <v>0</v>
          </cell>
          <cell r="E168" t="str">
            <v>m</v>
          </cell>
          <cell r="F168">
            <v>1.25</v>
          </cell>
          <cell r="G168">
            <v>0</v>
          </cell>
          <cell r="H168">
            <v>1.25</v>
          </cell>
          <cell r="I168">
            <v>1120604</v>
          </cell>
        </row>
        <row r="169">
          <cell r="A169" t="str">
            <v>ACSR3/0</v>
          </cell>
          <cell r="B169">
            <v>130</v>
          </cell>
          <cell r="C169" t="str">
            <v>Comductor de aluminio desnudo  cableado ACSR  #  3/0</v>
          </cell>
          <cell r="D169">
            <v>0</v>
          </cell>
          <cell r="E169" t="str">
            <v>m</v>
          </cell>
          <cell r="F169">
            <v>1.66</v>
          </cell>
          <cell r="G169">
            <v>0</v>
          </cell>
          <cell r="H169">
            <v>1.66</v>
          </cell>
          <cell r="I169">
            <v>1120604</v>
          </cell>
        </row>
        <row r="170">
          <cell r="A170" t="str">
            <v>ACSR4/0</v>
          </cell>
          <cell r="B170">
            <v>131</v>
          </cell>
          <cell r="C170" t="str">
            <v>Comductor de aluminio desnudo  cableado ACSR  #  4/0</v>
          </cell>
          <cell r="D170">
            <v>0</v>
          </cell>
          <cell r="E170" t="str">
            <v>m</v>
          </cell>
          <cell r="F170">
            <v>1.97</v>
          </cell>
          <cell r="G170">
            <v>0</v>
          </cell>
          <cell r="H170">
            <v>1.97</v>
          </cell>
          <cell r="I170">
            <v>1120604</v>
          </cell>
        </row>
        <row r="171">
          <cell r="A171" t="str">
            <v>ACSR266.8</v>
          </cell>
          <cell r="B171">
            <v>132</v>
          </cell>
          <cell r="C171" t="str">
            <v>Cable de Al desnudo cableado ACSR 26/7, No. 266,8 MCM, 33 hilos</v>
          </cell>
          <cell r="D171">
            <v>0</v>
          </cell>
          <cell r="E171" t="str">
            <v>m</v>
          </cell>
          <cell r="F171">
            <v>2.68</v>
          </cell>
          <cell r="G171">
            <v>0</v>
          </cell>
          <cell r="H171">
            <v>2.68</v>
          </cell>
          <cell r="I171">
            <v>1120604</v>
          </cell>
        </row>
        <row r="172">
          <cell r="A172" t="str">
            <v>ACSR336.4</v>
          </cell>
          <cell r="B172">
            <v>133</v>
          </cell>
          <cell r="C172" t="str">
            <v>Cable de Al desnudo cableado ACSR 18/1, No. 336,4 MCM, 19 hilos</v>
          </cell>
          <cell r="D172">
            <v>0</v>
          </cell>
          <cell r="E172" t="str">
            <v>m</v>
          </cell>
          <cell r="F172">
            <v>3.49</v>
          </cell>
          <cell r="G172">
            <v>0</v>
          </cell>
          <cell r="H172">
            <v>3.49</v>
          </cell>
          <cell r="I172">
            <v>1120604</v>
          </cell>
        </row>
        <row r="173">
          <cell r="A173" t="str">
            <v>ACSR477</v>
          </cell>
          <cell r="B173">
            <v>134</v>
          </cell>
          <cell r="C173" t="str">
            <v>Cable de Al desnudo cableado ACSR 24/7, No. 477 MCM, 31 hilos</v>
          </cell>
          <cell r="D173">
            <v>0</v>
          </cell>
          <cell r="E173" t="str">
            <v>m</v>
          </cell>
          <cell r="F173">
            <v>5.19</v>
          </cell>
          <cell r="G173">
            <v>0</v>
          </cell>
          <cell r="H173">
            <v>5.19</v>
          </cell>
          <cell r="I173">
            <v>1120604</v>
          </cell>
        </row>
        <row r="174">
          <cell r="A174" t="str">
            <v>ACSR26/7 477</v>
          </cell>
          <cell r="B174">
            <v>135</v>
          </cell>
          <cell r="C174" t="str">
            <v>Cable de Al desnudo cableado ACSR 26/7, No. 477 MCM, 33 hilos</v>
          </cell>
          <cell r="D174">
            <v>0</v>
          </cell>
          <cell r="E174" t="str">
            <v>m</v>
          </cell>
          <cell r="F174">
            <v>5.44</v>
          </cell>
          <cell r="G174">
            <v>0</v>
          </cell>
          <cell r="H174">
            <v>5.44</v>
          </cell>
          <cell r="I174">
            <v>1120604</v>
          </cell>
        </row>
        <row r="175">
          <cell r="A175" t="str">
            <v>AAC4</v>
          </cell>
          <cell r="B175">
            <v>136</v>
          </cell>
          <cell r="C175" t="str">
            <v>Cable de Al desnudo cableado suave, AAC, No. 4 AWG, 7 hilos</v>
          </cell>
          <cell r="D175">
            <v>0</v>
          </cell>
          <cell r="E175" t="str">
            <v>m</v>
          </cell>
          <cell r="F175">
            <v>0.43</v>
          </cell>
          <cell r="G175">
            <v>0</v>
          </cell>
          <cell r="H175">
            <v>0.43</v>
          </cell>
          <cell r="I175">
            <v>1120604</v>
          </cell>
        </row>
        <row r="176">
          <cell r="A176" t="str">
            <v>AAC2</v>
          </cell>
          <cell r="B176">
            <v>137</v>
          </cell>
          <cell r="C176" t="str">
            <v>Cable de Al desnudo cableado suave, AAC, No. 2 AWG, 7 hilos</v>
          </cell>
          <cell r="D176">
            <v>0</v>
          </cell>
          <cell r="E176" t="str">
            <v>m</v>
          </cell>
          <cell r="F176">
            <v>0.56000000000000005</v>
          </cell>
          <cell r="G176">
            <v>0</v>
          </cell>
          <cell r="H176">
            <v>0.56000000000000005</v>
          </cell>
          <cell r="I176">
            <v>1120604</v>
          </cell>
        </row>
        <row r="177">
          <cell r="A177" t="str">
            <v>AAC1/0</v>
          </cell>
          <cell r="B177">
            <v>138</v>
          </cell>
          <cell r="C177" t="str">
            <v>Cable de Al desnudo cableado suave, AAC, No. 1/0 AWG, 7 hilos</v>
          </cell>
          <cell r="D177">
            <v>0</v>
          </cell>
          <cell r="E177" t="str">
            <v>m</v>
          </cell>
          <cell r="F177">
            <v>0.79</v>
          </cell>
          <cell r="G177">
            <v>0</v>
          </cell>
          <cell r="H177">
            <v>0.79</v>
          </cell>
          <cell r="I177">
            <v>1120604</v>
          </cell>
        </row>
        <row r="178">
          <cell r="A178" t="str">
            <v>AAC2/0</v>
          </cell>
          <cell r="B178">
            <v>139</v>
          </cell>
          <cell r="C178" t="str">
            <v>Cable de Al desnudo cableado suave, AAC, No. 2/0 AWG, 7 hilos</v>
          </cell>
          <cell r="D178">
            <v>0</v>
          </cell>
          <cell r="E178" t="str">
            <v>m</v>
          </cell>
          <cell r="F178">
            <v>1.01</v>
          </cell>
          <cell r="G178">
            <v>0</v>
          </cell>
          <cell r="H178">
            <v>1.01</v>
          </cell>
          <cell r="I178">
            <v>1120604</v>
          </cell>
        </row>
        <row r="179">
          <cell r="A179" t="str">
            <v>AAC3/0</v>
          </cell>
          <cell r="B179">
            <v>140</v>
          </cell>
          <cell r="C179" t="str">
            <v>Cable de Al desnudo cableado suave, AAC, No. 3/0 AWG, 7 hilos</v>
          </cell>
          <cell r="D179">
            <v>0</v>
          </cell>
          <cell r="E179" t="str">
            <v>m</v>
          </cell>
          <cell r="F179">
            <v>1.3</v>
          </cell>
          <cell r="G179">
            <v>0</v>
          </cell>
          <cell r="H179">
            <v>1.3</v>
          </cell>
          <cell r="I179">
            <v>1120604</v>
          </cell>
        </row>
        <row r="180">
          <cell r="A180" t="str">
            <v>AAC4/0</v>
          </cell>
          <cell r="B180">
            <v>141</v>
          </cell>
          <cell r="C180" t="str">
            <v>Cable de Al desnudo cableado suave, AAC, No. 4/0 AWG, 7 hilos</v>
          </cell>
          <cell r="D180">
            <v>0</v>
          </cell>
          <cell r="E180" t="str">
            <v>m</v>
          </cell>
          <cell r="F180">
            <v>1.64</v>
          </cell>
          <cell r="G180">
            <v>0</v>
          </cell>
          <cell r="H180">
            <v>1.64</v>
          </cell>
          <cell r="I180">
            <v>1120604</v>
          </cell>
        </row>
        <row r="181">
          <cell r="A181" t="str">
            <v>AAC266.8</v>
          </cell>
          <cell r="B181">
            <v>142</v>
          </cell>
          <cell r="C181" t="str">
            <v>Cable de Al desnudo cableado suave, AAC, No. 266,8 MCM, 19 hilos</v>
          </cell>
          <cell r="D181">
            <v>0</v>
          </cell>
          <cell r="E181" t="str">
            <v>m</v>
          </cell>
          <cell r="F181">
            <v>2.21</v>
          </cell>
          <cell r="G181">
            <v>0</v>
          </cell>
          <cell r="H181">
            <v>2.21</v>
          </cell>
          <cell r="I181">
            <v>1120604</v>
          </cell>
        </row>
        <row r="182">
          <cell r="A182" t="str">
            <v>AAC336.4</v>
          </cell>
          <cell r="B182">
            <v>143</v>
          </cell>
          <cell r="C182" t="str">
            <v>Cable de Al desnudo cableado suave, AAC, No. 336,4 MCM, 19 hilos</v>
          </cell>
          <cell r="D182">
            <v>0</v>
          </cell>
          <cell r="E182" t="str">
            <v>m</v>
          </cell>
          <cell r="F182">
            <v>2.77</v>
          </cell>
          <cell r="G182">
            <v>0</v>
          </cell>
          <cell r="H182">
            <v>2.77</v>
          </cell>
          <cell r="I182">
            <v>1120604</v>
          </cell>
        </row>
        <row r="183">
          <cell r="A183" t="str">
            <v>ACAR2</v>
          </cell>
          <cell r="B183">
            <v>144</v>
          </cell>
          <cell r="C183" t="str">
            <v>Cable de Al desnudo Tipo ACAR , calbre Nro. 2 AWG</v>
          </cell>
          <cell r="D183">
            <v>0</v>
          </cell>
          <cell r="E183" t="str">
            <v>m</v>
          </cell>
          <cell r="F183">
            <v>0.56999999999999995</v>
          </cell>
          <cell r="G183">
            <v>0</v>
          </cell>
          <cell r="H183">
            <v>0.56999999999999995</v>
          </cell>
          <cell r="I183">
            <v>1120604</v>
          </cell>
        </row>
        <row r="184">
          <cell r="A184" t="str">
            <v>ACAR1/0</v>
          </cell>
          <cell r="B184">
            <v>145</v>
          </cell>
          <cell r="C184" t="str">
            <v>Cable de Al desnudo Tipo ACAR , calbre Nro. 1/0 AWG</v>
          </cell>
          <cell r="D184">
            <v>0</v>
          </cell>
          <cell r="E184" t="str">
            <v>m</v>
          </cell>
          <cell r="F184">
            <v>0.92</v>
          </cell>
          <cell r="G184">
            <v>0</v>
          </cell>
          <cell r="H184">
            <v>0.92</v>
          </cell>
          <cell r="I184">
            <v>1120604</v>
          </cell>
        </row>
        <row r="185">
          <cell r="A185" t="str">
            <v>ACAR2/0</v>
          </cell>
          <cell r="B185">
            <v>146</v>
          </cell>
          <cell r="C185" t="str">
            <v>Cable de Al desnudo Tipo ACAR , calbre Nro. 2/0 AWG</v>
          </cell>
          <cell r="D185">
            <v>0</v>
          </cell>
          <cell r="E185" t="str">
            <v>m</v>
          </cell>
          <cell r="F185">
            <v>1.1599999999999999</v>
          </cell>
          <cell r="G185">
            <v>0</v>
          </cell>
          <cell r="H185">
            <v>1.1599999999999999</v>
          </cell>
          <cell r="I185">
            <v>1120604</v>
          </cell>
        </row>
        <row r="186">
          <cell r="A186" t="str">
            <v>ACAR3/0</v>
          </cell>
          <cell r="B186">
            <v>147</v>
          </cell>
          <cell r="C186" t="str">
            <v>Cable de Al desnudo Tipo ACAR , calbre Nro. 3/0 AWG</v>
          </cell>
          <cell r="D186">
            <v>0</v>
          </cell>
          <cell r="E186" t="str">
            <v>m</v>
          </cell>
          <cell r="F186">
            <v>1.46</v>
          </cell>
          <cell r="G186">
            <v>0</v>
          </cell>
          <cell r="H186">
            <v>1.46</v>
          </cell>
          <cell r="I186">
            <v>1120604</v>
          </cell>
        </row>
        <row r="187">
          <cell r="A187" t="str">
            <v>ACAR4/0</v>
          </cell>
          <cell r="B187">
            <v>148</v>
          </cell>
          <cell r="C187" t="str">
            <v>Cable de Al desnudo Tipo ACAR , calbre Nro. 4/0 AWG</v>
          </cell>
          <cell r="D187">
            <v>0</v>
          </cell>
          <cell r="E187" t="str">
            <v>m</v>
          </cell>
          <cell r="F187">
            <v>1.85</v>
          </cell>
          <cell r="G187">
            <v>0</v>
          </cell>
          <cell r="H187">
            <v>1.85</v>
          </cell>
          <cell r="I187">
            <v>1120604</v>
          </cell>
        </row>
        <row r="188">
          <cell r="A188" t="str">
            <v>AL4</v>
          </cell>
          <cell r="B188">
            <v>149</v>
          </cell>
          <cell r="C188" t="str">
            <v>Conductor desnudo sólido de Al, para ataduras, No. 4 AWG</v>
          </cell>
          <cell r="D188">
            <v>0</v>
          </cell>
          <cell r="E188" t="str">
            <v>m</v>
          </cell>
          <cell r="F188">
            <v>0.87</v>
          </cell>
          <cell r="G188">
            <v>0</v>
          </cell>
          <cell r="H188">
            <v>0.87</v>
          </cell>
          <cell r="I188">
            <v>1120604</v>
          </cell>
        </row>
        <row r="189">
          <cell r="A189" t="str">
            <v>CU8</v>
          </cell>
          <cell r="B189">
            <v>150</v>
          </cell>
          <cell r="C189" t="str">
            <v>Cable de Cu, desnudo, cableado suave, 8 AWG, 7 hilos</v>
          </cell>
          <cell r="D189">
            <v>0</v>
          </cell>
          <cell r="E189" t="str">
            <v>m</v>
          </cell>
          <cell r="F189">
            <v>0.91</v>
          </cell>
          <cell r="G189">
            <v>0</v>
          </cell>
          <cell r="H189">
            <v>0.91</v>
          </cell>
          <cell r="I189">
            <v>1120604</v>
          </cell>
        </row>
        <row r="190">
          <cell r="A190" t="str">
            <v>CU6</v>
          </cell>
          <cell r="B190">
            <v>151</v>
          </cell>
          <cell r="C190" t="str">
            <v>Cable de Cu, desnudo, cableado suave, 6 AWG, 7 hilos</v>
          </cell>
          <cell r="D190">
            <v>0</v>
          </cell>
          <cell r="E190" t="str">
            <v>m</v>
          </cell>
          <cell r="F190">
            <v>1.6</v>
          </cell>
          <cell r="G190">
            <v>0</v>
          </cell>
          <cell r="H190">
            <v>1.6</v>
          </cell>
          <cell r="I190">
            <v>1120604</v>
          </cell>
        </row>
        <row r="191">
          <cell r="A191" t="str">
            <v>CU4</v>
          </cell>
          <cell r="B191">
            <v>152</v>
          </cell>
          <cell r="C191" t="str">
            <v>Cable de Cu, desnudo, cableado suave, 4 AWG, 7 hilos</v>
          </cell>
          <cell r="D191">
            <v>44</v>
          </cell>
          <cell r="E191" t="str">
            <v>m</v>
          </cell>
          <cell r="F191">
            <v>2.4</v>
          </cell>
          <cell r="G191">
            <v>105.6</v>
          </cell>
          <cell r="H191">
            <v>2.4</v>
          </cell>
          <cell r="I191">
            <v>1120604</v>
          </cell>
        </row>
        <row r="192">
          <cell r="A192" t="str">
            <v>CU2</v>
          </cell>
          <cell r="B192">
            <v>153</v>
          </cell>
          <cell r="C192" t="str">
            <v>Cable de Cu, desnudo, cableado suave, 2 AWG, 19 hilos</v>
          </cell>
          <cell r="D192">
            <v>0</v>
          </cell>
          <cell r="E192" t="str">
            <v>m</v>
          </cell>
          <cell r="F192">
            <v>3.48</v>
          </cell>
          <cell r="G192">
            <v>0</v>
          </cell>
          <cell r="H192">
            <v>3.48</v>
          </cell>
          <cell r="I192">
            <v>1120604</v>
          </cell>
        </row>
        <row r="193">
          <cell r="A193" t="str">
            <v>CU1/0</v>
          </cell>
          <cell r="B193">
            <v>154</v>
          </cell>
          <cell r="C193" t="str">
            <v>Cable de Cu, desnudo, cableado suave, 1/0 AWG, 19 hilos</v>
          </cell>
          <cell r="D193">
            <v>0</v>
          </cell>
          <cell r="E193" t="str">
            <v>m</v>
          </cell>
          <cell r="F193">
            <v>6.35</v>
          </cell>
          <cell r="G193">
            <v>0</v>
          </cell>
          <cell r="H193">
            <v>6.35</v>
          </cell>
          <cell r="I193">
            <v>1120604</v>
          </cell>
        </row>
        <row r="194">
          <cell r="A194" t="str">
            <v>CU2/0</v>
          </cell>
          <cell r="B194">
            <v>155</v>
          </cell>
          <cell r="C194" t="str">
            <v>Cable de Cu, desnudo, cableado suave, 2/0 AWG, 19 hilos</v>
          </cell>
          <cell r="D194">
            <v>0</v>
          </cell>
          <cell r="E194" t="str">
            <v>m</v>
          </cell>
          <cell r="F194">
            <v>7.81</v>
          </cell>
          <cell r="G194">
            <v>0</v>
          </cell>
          <cell r="H194">
            <v>7.81</v>
          </cell>
          <cell r="I194">
            <v>1120604</v>
          </cell>
        </row>
        <row r="195">
          <cell r="A195" t="str">
            <v>CU3/0</v>
          </cell>
          <cell r="B195">
            <v>156</v>
          </cell>
          <cell r="C195" t="str">
            <v>Cable de Cu, desnudo, cableado suave, 3/0 AWG, 19 hilos</v>
          </cell>
          <cell r="D195">
            <v>0</v>
          </cell>
          <cell r="E195" t="str">
            <v>m</v>
          </cell>
          <cell r="F195">
            <v>10.029999999999999</v>
          </cell>
          <cell r="G195">
            <v>0</v>
          </cell>
          <cell r="H195">
            <v>10.029999999999999</v>
          </cell>
          <cell r="I195">
            <v>1120604</v>
          </cell>
        </row>
        <row r="196">
          <cell r="A196" t="str">
            <v>CU4/0</v>
          </cell>
          <cell r="B196">
            <v>157</v>
          </cell>
          <cell r="C196" t="str">
            <v>Cable de Cu, desnudo, cableado suave, 4/0 AWG, 19 hilos</v>
          </cell>
          <cell r="D196">
            <v>0</v>
          </cell>
          <cell r="E196" t="str">
            <v>m</v>
          </cell>
          <cell r="F196">
            <v>12.29</v>
          </cell>
          <cell r="G196">
            <v>0</v>
          </cell>
          <cell r="H196">
            <v>12.29</v>
          </cell>
          <cell r="I196">
            <v>1120604</v>
          </cell>
        </row>
        <row r="198">
          <cell r="B198" t="str">
            <v>N</v>
          </cell>
          <cell r="C198" t="str">
            <v xml:space="preserve">CONDUCTORES AISLADOS </v>
          </cell>
        </row>
        <row r="199">
          <cell r="A199" t="str">
            <v>TW14</v>
          </cell>
          <cell r="B199">
            <v>158</v>
          </cell>
          <cell r="C199" t="str">
            <v>Conductor de Cu, aislado PVC 600V, Tipo TW, No.14 AWG,  SOLIDO</v>
          </cell>
          <cell r="D199">
            <v>0</v>
          </cell>
          <cell r="E199" t="str">
            <v>m</v>
          </cell>
          <cell r="F199">
            <v>0.26</v>
          </cell>
          <cell r="G199">
            <v>0</v>
          </cell>
          <cell r="H199">
            <v>0.26</v>
          </cell>
          <cell r="I199">
            <v>112064</v>
          </cell>
        </row>
        <row r="200">
          <cell r="A200" t="str">
            <v>THHN6</v>
          </cell>
          <cell r="B200">
            <v>159</v>
          </cell>
          <cell r="C200" t="str">
            <v>Conductor de Cu, aislado PVC 600V, Tipo THHN, No. 6 AWG, 7 hilos</v>
          </cell>
          <cell r="D200">
            <v>0</v>
          </cell>
          <cell r="E200" t="str">
            <v>m</v>
          </cell>
          <cell r="F200">
            <v>1.84</v>
          </cell>
          <cell r="G200">
            <v>0</v>
          </cell>
          <cell r="H200">
            <v>1.84</v>
          </cell>
          <cell r="I200">
            <v>112064</v>
          </cell>
        </row>
        <row r="201">
          <cell r="A201" t="str">
            <v>THHN4</v>
          </cell>
          <cell r="B201">
            <v>160</v>
          </cell>
          <cell r="C201" t="str">
            <v>Conductor de Cu, aislado PVC 600V, Tipo THHN, No. 4 AWG, 7 hilos</v>
          </cell>
          <cell r="D201">
            <v>0</v>
          </cell>
          <cell r="E201" t="str">
            <v>m</v>
          </cell>
          <cell r="F201">
            <v>2.46</v>
          </cell>
          <cell r="G201">
            <v>0</v>
          </cell>
          <cell r="H201">
            <v>2.46</v>
          </cell>
          <cell r="I201">
            <v>112064</v>
          </cell>
        </row>
        <row r="202">
          <cell r="A202" t="str">
            <v>THHN2</v>
          </cell>
          <cell r="B202">
            <v>161</v>
          </cell>
          <cell r="C202" t="str">
            <v>Conductor de Cu, aislado PVC 600V, Tipo THHN, No. 2 AWG, 19 hilos</v>
          </cell>
          <cell r="D202">
            <v>0</v>
          </cell>
          <cell r="E202" t="str">
            <v>m</v>
          </cell>
          <cell r="F202">
            <v>4.03</v>
          </cell>
          <cell r="G202">
            <v>0</v>
          </cell>
          <cell r="H202">
            <v>4.03</v>
          </cell>
          <cell r="I202">
            <v>112064</v>
          </cell>
        </row>
        <row r="203">
          <cell r="A203" t="str">
            <v>THHN1/0</v>
          </cell>
          <cell r="B203">
            <v>162</v>
          </cell>
          <cell r="C203" t="str">
            <v>Conductor de Cu, aislado PVC 600V, Tipo THHN, No. 1/0 AWG, 19 hilos</v>
          </cell>
          <cell r="D203">
            <v>0</v>
          </cell>
          <cell r="E203" t="str">
            <v>m</v>
          </cell>
          <cell r="F203">
            <v>8.44</v>
          </cell>
          <cell r="G203">
            <v>0</v>
          </cell>
          <cell r="H203">
            <v>8.44</v>
          </cell>
          <cell r="I203">
            <v>112064</v>
          </cell>
        </row>
        <row r="204">
          <cell r="A204" t="str">
            <v>THHN2/0</v>
          </cell>
          <cell r="B204">
            <v>163</v>
          </cell>
          <cell r="C204" t="str">
            <v>Conductor de Cu, aislado PVC 600V, Tipo THHN, No. 2/0 AWG, 19 hilos</v>
          </cell>
          <cell r="D204">
            <v>0</v>
          </cell>
          <cell r="E204" t="str">
            <v>m</v>
          </cell>
          <cell r="F204">
            <v>9.7899999999999991</v>
          </cell>
          <cell r="G204">
            <v>0</v>
          </cell>
          <cell r="H204">
            <v>9.7899999999999991</v>
          </cell>
          <cell r="I204">
            <v>112064</v>
          </cell>
        </row>
        <row r="205">
          <cell r="A205" t="str">
            <v>THHN3/0</v>
          </cell>
          <cell r="B205">
            <v>164</v>
          </cell>
          <cell r="C205" t="str">
            <v>Conductor de Cu, aislado PVC 600V, Tipo THHN, No. 3/0 AWG, 19 hilos</v>
          </cell>
          <cell r="D205">
            <v>0</v>
          </cell>
          <cell r="E205" t="str">
            <v>m</v>
          </cell>
          <cell r="F205">
            <v>11.81</v>
          </cell>
          <cell r="G205">
            <v>0</v>
          </cell>
          <cell r="H205">
            <v>11.81</v>
          </cell>
          <cell r="I205">
            <v>112064</v>
          </cell>
        </row>
        <row r="206">
          <cell r="A206" t="str">
            <v>THHN4/0</v>
          </cell>
          <cell r="B206">
            <v>165</v>
          </cell>
          <cell r="C206" t="str">
            <v>Conductor de Cu, aislado PVC 600V, Tipo THHN, No. 4/0 AWG, 19 hilos</v>
          </cell>
          <cell r="D206">
            <v>0</v>
          </cell>
          <cell r="E206" t="str">
            <v>m</v>
          </cell>
          <cell r="F206">
            <v>15.32</v>
          </cell>
          <cell r="G206">
            <v>0</v>
          </cell>
          <cell r="H206">
            <v>15.32</v>
          </cell>
          <cell r="I206">
            <v>112064</v>
          </cell>
        </row>
        <row r="207">
          <cell r="A207" t="str">
            <v>PREE3X50</v>
          </cell>
          <cell r="B207">
            <v>166</v>
          </cell>
          <cell r="C207" t="str">
            <v>Conductor preensamblado de Al 3 x 50 + 1 x 50 mm2, (Similar a: 3 x 1/0 + 1 x 1/0 AWG)</v>
          </cell>
          <cell r="D207">
            <v>0</v>
          </cell>
          <cell r="E207" t="str">
            <v>m</v>
          </cell>
          <cell r="F207">
            <v>4.22</v>
          </cell>
          <cell r="G207">
            <v>0</v>
          </cell>
          <cell r="H207">
            <v>4.22</v>
          </cell>
          <cell r="I207">
            <v>112064</v>
          </cell>
        </row>
        <row r="208">
          <cell r="A208" t="str">
            <v>PREE3X70</v>
          </cell>
          <cell r="B208">
            <v>167</v>
          </cell>
          <cell r="C208" t="str">
            <v>Conductor preensamblado de Al 3 x 70 + 1 x 50 mm2, (Similar a: 3 x 2/0 + 1 x 1/0 AWG)</v>
          </cell>
          <cell r="D208">
            <v>0</v>
          </cell>
          <cell r="E208" t="str">
            <v>m</v>
          </cell>
          <cell r="F208">
            <v>5.8</v>
          </cell>
          <cell r="G208">
            <v>0</v>
          </cell>
          <cell r="H208">
            <v>5.15</v>
          </cell>
          <cell r="I208">
            <v>112064</v>
          </cell>
        </row>
        <row r="209">
          <cell r="A209" t="str">
            <v>PREE3X95</v>
          </cell>
          <cell r="B209">
            <v>168</v>
          </cell>
          <cell r="C209" t="str">
            <v>Conductor preensamblado de Al 3 x 95 + 1 x 50 mm2, (Similar a: 3 x 3/0 + 1 x 1/0 AWG)</v>
          </cell>
          <cell r="D209">
            <v>0</v>
          </cell>
          <cell r="E209" t="str">
            <v>m</v>
          </cell>
          <cell r="F209">
            <v>5.31</v>
          </cell>
          <cell r="G209">
            <v>0</v>
          </cell>
          <cell r="H209">
            <v>5.31</v>
          </cell>
          <cell r="I209">
            <v>112064</v>
          </cell>
        </row>
        <row r="210">
          <cell r="A210" t="str">
            <v>PREE2X35</v>
          </cell>
          <cell r="B210">
            <v>169</v>
          </cell>
          <cell r="C210" t="str">
            <v>Conductor preensamblado de Al 2 x 35 + 1 x 50 mm2 (Similar a: 2 x 2 + 1 x 1/0 AWG)</v>
          </cell>
          <cell r="D210">
            <v>0</v>
          </cell>
          <cell r="E210" t="str">
            <v>m</v>
          </cell>
          <cell r="F210">
            <v>2.88</v>
          </cell>
          <cell r="G210">
            <v>0</v>
          </cell>
          <cell r="H210">
            <v>2.88</v>
          </cell>
          <cell r="I210">
            <v>112064</v>
          </cell>
        </row>
        <row r="211">
          <cell r="A211" t="str">
            <v>PREE2X50</v>
          </cell>
          <cell r="B211">
            <v>170</v>
          </cell>
          <cell r="C211" t="str">
            <v>Conductor preensamblado de Al 2 x 50 + 1 x 50 mm2 (Similar a: 2 x 1/0 + 1 x 1/0 AWG)</v>
          </cell>
          <cell r="D211">
            <v>0</v>
          </cell>
          <cell r="E211" t="str">
            <v>m</v>
          </cell>
          <cell r="F211">
            <v>3.33</v>
          </cell>
          <cell r="G211">
            <v>0</v>
          </cell>
          <cell r="H211">
            <v>3.33</v>
          </cell>
          <cell r="I211">
            <v>112064</v>
          </cell>
        </row>
        <row r="212">
          <cell r="A212" t="str">
            <v>PREE2X70</v>
          </cell>
          <cell r="B212">
            <v>171</v>
          </cell>
          <cell r="C212" t="str">
            <v>Conductor preensamblado de Al 2 x 70 + 1 x 50 mm2 (Similar a: 2 x 2/0 + 1 x 1/0 AWG)</v>
          </cell>
          <cell r="D212">
            <v>200</v>
          </cell>
          <cell r="E212" t="str">
            <v>m</v>
          </cell>
          <cell r="F212">
            <v>4.32</v>
          </cell>
          <cell r="G212">
            <v>864</v>
          </cell>
          <cell r="H212">
            <v>4.32</v>
          </cell>
          <cell r="I212">
            <v>112064</v>
          </cell>
        </row>
        <row r="213">
          <cell r="A213" t="str">
            <v>PREE2X95</v>
          </cell>
          <cell r="B213">
            <v>172</v>
          </cell>
          <cell r="C213" t="str">
            <v>Conductor preensamblado de Al 2 x 95 + 1 x 50 mm2, (Similar a: 2 x 3/0 + 1 x 1/0 AWG)</v>
          </cell>
          <cell r="D213">
            <v>0</v>
          </cell>
          <cell r="E213" t="str">
            <v>m</v>
          </cell>
          <cell r="F213">
            <v>4.88</v>
          </cell>
          <cell r="G213">
            <v>0</v>
          </cell>
          <cell r="H213">
            <v>4.88</v>
          </cell>
          <cell r="I213">
            <v>112064</v>
          </cell>
        </row>
        <row r="214">
          <cell r="A214" t="str">
            <v>XLPE2</v>
          </cell>
          <cell r="B214">
            <v>173</v>
          </cell>
          <cell r="C214" t="str">
            <v>Conductor de Cobre, XLPE Aislado para 15 kV, No. 2, con apantallamiento, 100%, TS</v>
          </cell>
          <cell r="D214">
            <v>0</v>
          </cell>
          <cell r="E214" t="str">
            <v>m</v>
          </cell>
          <cell r="F214">
            <v>10.99</v>
          </cell>
          <cell r="G214">
            <v>0</v>
          </cell>
          <cell r="H214">
            <v>10.99</v>
          </cell>
          <cell r="I214">
            <v>112064</v>
          </cell>
        </row>
        <row r="215">
          <cell r="A215" t="str">
            <v>XLPE1/0</v>
          </cell>
          <cell r="B215">
            <v>174</v>
          </cell>
          <cell r="C215" t="str">
            <v>Conductor de Cobre, XLPE Aislado para 15 kV, No. 1/0, con apantallamiento, 100%, TS</v>
          </cell>
          <cell r="D215">
            <v>0</v>
          </cell>
          <cell r="E215" t="str">
            <v>m</v>
          </cell>
          <cell r="F215">
            <v>14.48</v>
          </cell>
          <cell r="G215">
            <v>0</v>
          </cell>
          <cell r="H215">
            <v>14.48</v>
          </cell>
          <cell r="I215">
            <v>112064</v>
          </cell>
        </row>
        <row r="216">
          <cell r="A216" t="str">
            <v>XLPE2/0</v>
          </cell>
          <cell r="B216">
            <v>175</v>
          </cell>
          <cell r="C216" t="str">
            <v>Conductor de Cobre, XLPE Aislado para 15 kV, No. 2/0, con apantallamiento, 100%, TS</v>
          </cell>
          <cell r="D216">
            <v>0</v>
          </cell>
          <cell r="E216" t="str">
            <v>m</v>
          </cell>
          <cell r="F216">
            <v>16.399999999999999</v>
          </cell>
          <cell r="G216">
            <v>0</v>
          </cell>
          <cell r="H216">
            <v>16.399999999999999</v>
          </cell>
          <cell r="I216">
            <v>112064</v>
          </cell>
        </row>
        <row r="217">
          <cell r="A217" t="str">
            <v>XLPE4/0</v>
          </cell>
          <cell r="B217">
            <v>176</v>
          </cell>
          <cell r="C217" t="str">
            <v>Conductor de Cobre, XLPE Aislado para 15 kV, No. 4/0, con apantallamiento, 100%, TS</v>
          </cell>
          <cell r="D217">
            <v>0</v>
          </cell>
          <cell r="E217" t="str">
            <v>m</v>
          </cell>
          <cell r="F217">
            <v>22.53</v>
          </cell>
          <cell r="G217">
            <v>0</v>
          </cell>
          <cell r="H217">
            <v>22.53</v>
          </cell>
          <cell r="I217">
            <v>112064</v>
          </cell>
        </row>
        <row r="219">
          <cell r="B219" t="str">
            <v>Ñ</v>
          </cell>
          <cell r="C219" t="str">
            <v xml:space="preserve">ALUMBRADO PUBLICO </v>
          </cell>
        </row>
        <row r="220">
          <cell r="A220" t="str">
            <v>L70A</v>
          </cell>
          <cell r="B220">
            <v>177</v>
          </cell>
          <cell r="C220" t="str">
            <v>Luminaria con lámpara de alta presión Na de 70W potencia constante, con brazo para montaje en poste, 240/120V, autocontrolada</v>
          </cell>
          <cell r="D220">
            <v>0</v>
          </cell>
          <cell r="E220" t="str">
            <v>c/u</v>
          </cell>
          <cell r="F220">
            <v>107.72</v>
          </cell>
          <cell r="G220">
            <v>0</v>
          </cell>
          <cell r="H220">
            <v>107.72</v>
          </cell>
          <cell r="I220">
            <v>1120608</v>
          </cell>
        </row>
        <row r="221">
          <cell r="A221" t="str">
            <v>L100A</v>
          </cell>
          <cell r="B221">
            <v>178</v>
          </cell>
          <cell r="C221" t="str">
            <v>Luminaria con lámpara de alta presión Na de 100W potencia constante, con brazo para montaje en poste, 240/120V, autocontrolada</v>
          </cell>
          <cell r="D221">
            <v>0</v>
          </cell>
          <cell r="E221" t="str">
            <v>c/u</v>
          </cell>
          <cell r="F221">
            <v>122.01</v>
          </cell>
          <cell r="G221">
            <v>0</v>
          </cell>
          <cell r="H221">
            <v>122.01</v>
          </cell>
          <cell r="I221">
            <v>1120608</v>
          </cell>
        </row>
        <row r="222">
          <cell r="A222" t="str">
            <v>L150A</v>
          </cell>
          <cell r="B222">
            <v>179</v>
          </cell>
          <cell r="C222" t="str">
            <v>Luminaria con lámpara de alta presión Na de 150W potencia constante, con brazo para montaje en poste, 240/120V, autocontrolada</v>
          </cell>
          <cell r="D222">
            <v>0</v>
          </cell>
          <cell r="E222" t="str">
            <v>c/u</v>
          </cell>
          <cell r="F222">
            <v>138.47</v>
          </cell>
          <cell r="G222">
            <v>0</v>
          </cell>
          <cell r="H222">
            <v>138.47</v>
          </cell>
          <cell r="I222">
            <v>1120608</v>
          </cell>
        </row>
        <row r="223">
          <cell r="A223" t="str">
            <v>L150</v>
          </cell>
          <cell r="B223">
            <v>180</v>
          </cell>
          <cell r="C223" t="str">
            <v>Luminaria con lámpara de alta presión Na de 150W doble nivel de potencia, con brazo para montaje en poste, 240/120V</v>
          </cell>
          <cell r="D223">
            <v>0</v>
          </cell>
          <cell r="E223" t="str">
            <v>c/u</v>
          </cell>
          <cell r="F223">
            <v>157.22</v>
          </cell>
          <cell r="G223">
            <v>0</v>
          </cell>
          <cell r="H223">
            <v>157.22</v>
          </cell>
          <cell r="I223">
            <v>1120608</v>
          </cell>
        </row>
        <row r="224">
          <cell r="A224" t="str">
            <v>L250</v>
          </cell>
          <cell r="B224">
            <v>181</v>
          </cell>
          <cell r="C224" t="str">
            <v>Luminaria con lámpara de alta presión Na de 250W doble nivel de potencia, con brazo para montaje en poste, 240/120V</v>
          </cell>
          <cell r="D224">
            <v>0</v>
          </cell>
          <cell r="E224" t="str">
            <v>c/u</v>
          </cell>
          <cell r="F224">
            <v>165.95</v>
          </cell>
          <cell r="G224">
            <v>0</v>
          </cell>
          <cell r="H224">
            <v>165.95</v>
          </cell>
          <cell r="I224">
            <v>1120608</v>
          </cell>
        </row>
        <row r="225">
          <cell r="A225" t="str">
            <v>L400</v>
          </cell>
          <cell r="B225">
            <v>182</v>
          </cell>
          <cell r="C225" t="str">
            <v>Luminaria con lámpara de alta presión Na de 400W doble nivel de potencia, con brazo para montaje en poste, 240/120V.</v>
          </cell>
          <cell r="D225">
            <v>0</v>
          </cell>
          <cell r="E225" t="str">
            <v>c/u</v>
          </cell>
          <cell r="F225">
            <v>188.5</v>
          </cell>
          <cell r="G225">
            <v>0</v>
          </cell>
          <cell r="H225">
            <v>188.5</v>
          </cell>
          <cell r="I225">
            <v>1120608</v>
          </cell>
        </row>
        <row r="226">
          <cell r="A226" t="str">
            <v>CONT2X14</v>
          </cell>
          <cell r="B226">
            <v>183</v>
          </cell>
          <cell r="C226" t="str">
            <v>Cable concéntrico para luminaria 2x14 AWG Cu, 600 V</v>
          </cell>
          <cell r="D226">
            <v>0</v>
          </cell>
          <cell r="E226" t="str">
            <v>m</v>
          </cell>
          <cell r="F226">
            <v>0.79</v>
          </cell>
          <cell r="G226">
            <v>0</v>
          </cell>
          <cell r="H226">
            <v>0.79</v>
          </cell>
          <cell r="I226">
            <v>1120608</v>
          </cell>
        </row>
        <row r="227">
          <cell r="A227" t="str">
            <v>CC3X14</v>
          </cell>
          <cell r="B227">
            <v>184</v>
          </cell>
          <cell r="C227" t="str">
            <v>Cable de cobre aislado 3x14 AWG, 600V</v>
          </cell>
          <cell r="D227">
            <v>0</v>
          </cell>
          <cell r="E227" t="str">
            <v>m</v>
          </cell>
          <cell r="F227">
            <v>1.79</v>
          </cell>
          <cell r="G227">
            <v>0</v>
          </cell>
          <cell r="H227">
            <v>1.79</v>
          </cell>
          <cell r="I227">
            <v>1120608</v>
          </cell>
        </row>
        <row r="228">
          <cell r="A228" t="str">
            <v>RELE30</v>
          </cell>
          <cell r="B228">
            <v>185</v>
          </cell>
          <cell r="C228" t="str">
            <v>Relé de Alumbrado Público 30 A, 240 V (Kit de alumbrado)</v>
          </cell>
          <cell r="D228">
            <v>0</v>
          </cell>
          <cell r="E228" t="str">
            <v>c/u</v>
          </cell>
          <cell r="F228">
            <v>71.790000000000006</v>
          </cell>
          <cell r="G228">
            <v>0</v>
          </cell>
          <cell r="H228">
            <v>71.790000000000006</v>
          </cell>
          <cell r="I228">
            <v>1120608</v>
          </cell>
        </row>
        <row r="229">
          <cell r="A229" t="str">
            <v>FOTO</v>
          </cell>
          <cell r="B229">
            <v>186</v>
          </cell>
          <cell r="C229" t="str">
            <v>FOTOCELULA 105/305 V</v>
          </cell>
          <cell r="D229">
            <v>0</v>
          </cell>
          <cell r="E229" t="str">
            <v>c/u</v>
          </cell>
          <cell r="F229">
            <v>6.76</v>
          </cell>
          <cell r="G229">
            <v>0</v>
          </cell>
          <cell r="H229">
            <v>6.76</v>
          </cell>
          <cell r="I229">
            <v>1120608</v>
          </cell>
        </row>
        <row r="230">
          <cell r="A230" t="str">
            <v>F250</v>
          </cell>
          <cell r="B230">
            <v>187</v>
          </cell>
          <cell r="C230" t="str">
            <v>FOCO 250W/240V Na</v>
          </cell>
          <cell r="D230">
            <v>0</v>
          </cell>
          <cell r="E230" t="str">
            <v>c/u</v>
          </cell>
          <cell r="F230">
            <v>19.46</v>
          </cell>
          <cell r="G230">
            <v>0</v>
          </cell>
          <cell r="H230">
            <v>19.46</v>
          </cell>
          <cell r="I230">
            <v>1120608</v>
          </cell>
        </row>
        <row r="231">
          <cell r="A231" t="str">
            <v>F150</v>
          </cell>
          <cell r="B231">
            <v>188</v>
          </cell>
          <cell r="C231" t="str">
            <v>FOCO 150W/240V Na</v>
          </cell>
          <cell r="D231">
            <v>0</v>
          </cell>
          <cell r="E231" t="str">
            <v>c/u</v>
          </cell>
          <cell r="F231">
            <v>13.07</v>
          </cell>
          <cell r="G231">
            <v>0</v>
          </cell>
          <cell r="H231">
            <v>13.07</v>
          </cell>
          <cell r="I231">
            <v>1120608</v>
          </cell>
        </row>
        <row r="232">
          <cell r="A232" t="str">
            <v>F100</v>
          </cell>
          <cell r="B232">
            <v>189</v>
          </cell>
          <cell r="C232" t="str">
            <v>FOCO 100W/240 OSRAM</v>
          </cell>
          <cell r="D232">
            <v>0</v>
          </cell>
          <cell r="E232" t="str">
            <v>c/u</v>
          </cell>
          <cell r="F232">
            <v>11.84</v>
          </cell>
          <cell r="G232">
            <v>0</v>
          </cell>
          <cell r="H232">
            <v>11.84</v>
          </cell>
          <cell r="I232">
            <v>1120608</v>
          </cell>
        </row>
        <row r="233">
          <cell r="A233" t="str">
            <v>BALAS250</v>
          </cell>
          <cell r="B233">
            <v>190</v>
          </cell>
          <cell r="C233" t="str">
            <v>BALASTRO 250W/240V</v>
          </cell>
          <cell r="D233">
            <v>0</v>
          </cell>
          <cell r="E233" t="str">
            <v>c/u</v>
          </cell>
          <cell r="F233">
            <v>31.11</v>
          </cell>
          <cell r="G233">
            <v>0</v>
          </cell>
          <cell r="H233">
            <v>31.11</v>
          </cell>
          <cell r="I233">
            <v>1120608</v>
          </cell>
        </row>
        <row r="234">
          <cell r="A234" t="str">
            <v>INJ35-70</v>
          </cell>
          <cell r="B234">
            <v>191</v>
          </cell>
          <cell r="C234" t="str">
            <v>INJECTORES DE SUPERPOSICIÓN 35-70W</v>
          </cell>
          <cell r="D234">
            <v>0</v>
          </cell>
          <cell r="E234" t="str">
            <v>c/u</v>
          </cell>
          <cell r="F234">
            <v>9.3800000000000008</v>
          </cell>
          <cell r="G234">
            <v>0</v>
          </cell>
          <cell r="H234">
            <v>9.3800000000000008</v>
          </cell>
          <cell r="I234">
            <v>1120608</v>
          </cell>
        </row>
        <row r="235">
          <cell r="A235" t="str">
            <v>INJ70-100</v>
          </cell>
          <cell r="B235">
            <v>192</v>
          </cell>
          <cell r="C235" t="str">
            <v>INJECTORES DE SUPERPOSICIÓN 70-100W</v>
          </cell>
          <cell r="D235">
            <v>0</v>
          </cell>
          <cell r="E235" t="str">
            <v>c/u</v>
          </cell>
          <cell r="F235">
            <v>10.28</v>
          </cell>
          <cell r="G235">
            <v>0</v>
          </cell>
          <cell r="H235">
            <v>10.28</v>
          </cell>
          <cell r="I235">
            <v>1120608</v>
          </cell>
        </row>
        <row r="236">
          <cell r="A236" t="str">
            <v>INJ100-150</v>
          </cell>
          <cell r="B236">
            <v>193</v>
          </cell>
          <cell r="C236" t="str">
            <v>INJECTORES DE SUPERPOSICIÓN 100-150W</v>
          </cell>
          <cell r="D236">
            <v>0</v>
          </cell>
          <cell r="E236" t="str">
            <v>c/u</v>
          </cell>
          <cell r="F236">
            <v>16.07</v>
          </cell>
          <cell r="G236">
            <v>0</v>
          </cell>
          <cell r="H236">
            <v>16.07</v>
          </cell>
          <cell r="I236">
            <v>1120608</v>
          </cell>
        </row>
        <row r="237">
          <cell r="A237" t="str">
            <v>BASEFOTO</v>
          </cell>
          <cell r="B237">
            <v>194</v>
          </cell>
          <cell r="C237" t="str">
            <v xml:space="preserve">BASE PARA FOTOCELULA </v>
          </cell>
          <cell r="D237">
            <v>0</v>
          </cell>
          <cell r="E237" t="str">
            <v>c/u</v>
          </cell>
          <cell r="F237">
            <v>3.9</v>
          </cell>
          <cell r="G237">
            <v>0</v>
          </cell>
          <cell r="H237">
            <v>3.9</v>
          </cell>
          <cell r="I237">
            <v>1120608</v>
          </cell>
        </row>
        <row r="239">
          <cell r="B239" t="str">
            <v>O</v>
          </cell>
          <cell r="C239" t="str">
            <v>AISLADORES</v>
          </cell>
        </row>
        <row r="240">
          <cell r="A240" t="str">
            <v>APOST6945</v>
          </cell>
          <cell r="B240">
            <v>195</v>
          </cell>
          <cell r="C240" t="str">
            <v>Aislador LINE POST 69 kV Porcelana 45 inch</v>
          </cell>
          <cell r="D240">
            <v>0</v>
          </cell>
          <cell r="E240" t="str">
            <v>c/u</v>
          </cell>
          <cell r="F240">
            <v>343.51</v>
          </cell>
          <cell r="G240">
            <v>0</v>
          </cell>
          <cell r="H240">
            <v>343.51</v>
          </cell>
          <cell r="I240">
            <v>1120604</v>
          </cell>
        </row>
        <row r="241">
          <cell r="A241" t="str">
            <v>APOST6953</v>
          </cell>
          <cell r="B241">
            <v>196</v>
          </cell>
          <cell r="C241" t="str">
            <v>Aislador LINE POST 69 kV Porcelana 53 inch</v>
          </cell>
          <cell r="D241">
            <v>0</v>
          </cell>
          <cell r="E241" t="str">
            <v>c/u</v>
          </cell>
          <cell r="F241">
            <v>348.85</v>
          </cell>
          <cell r="G241">
            <v>0</v>
          </cell>
          <cell r="H241">
            <v>348.85</v>
          </cell>
          <cell r="I241">
            <v>1120604</v>
          </cell>
        </row>
        <row r="242">
          <cell r="A242" t="str">
            <v>APOST6971</v>
          </cell>
          <cell r="B242">
            <v>197</v>
          </cell>
          <cell r="C242" t="str">
            <v>Aislador LINE POST 69 kV Porcelana 71 inch</v>
          </cell>
          <cell r="D242">
            <v>0</v>
          </cell>
          <cell r="E242" t="str">
            <v>c/u</v>
          </cell>
          <cell r="F242">
            <v>360.25</v>
          </cell>
          <cell r="G242">
            <v>0</v>
          </cell>
          <cell r="H242">
            <v>360.25</v>
          </cell>
          <cell r="I242">
            <v>1120604</v>
          </cell>
        </row>
        <row r="243">
          <cell r="A243" t="str">
            <v>APOST6968P</v>
          </cell>
          <cell r="B243">
            <v>198</v>
          </cell>
          <cell r="C243" t="str">
            <v>Aislador LINE POST 69 kV Polímero 68 inch</v>
          </cell>
          <cell r="D243">
            <v>0</v>
          </cell>
          <cell r="E243" t="str">
            <v>c/u</v>
          </cell>
          <cell r="F243">
            <v>370.77</v>
          </cell>
          <cell r="G243">
            <v>0</v>
          </cell>
          <cell r="H243">
            <v>370.77</v>
          </cell>
          <cell r="I243">
            <v>1120604</v>
          </cell>
        </row>
        <row r="244">
          <cell r="A244" t="str">
            <v>APOST6971P</v>
          </cell>
          <cell r="B244">
            <v>199</v>
          </cell>
          <cell r="C244" t="str">
            <v>Aislador LINE POST 69 kV Polímero 71 inch</v>
          </cell>
          <cell r="D244">
            <v>0</v>
          </cell>
          <cell r="E244" t="str">
            <v>c/u</v>
          </cell>
          <cell r="F244">
            <v>391.79</v>
          </cell>
          <cell r="G244">
            <v>0</v>
          </cell>
          <cell r="H244">
            <v>391.79</v>
          </cell>
          <cell r="I244">
            <v>1120604</v>
          </cell>
        </row>
        <row r="245">
          <cell r="A245" t="str">
            <v>APOST6975P</v>
          </cell>
          <cell r="B245">
            <v>200</v>
          </cell>
          <cell r="C245" t="str">
            <v>Aislador LINE POST 69 kV Polímero 75 inch</v>
          </cell>
          <cell r="D245">
            <v>0</v>
          </cell>
          <cell r="E245" t="str">
            <v>c/u</v>
          </cell>
          <cell r="F245">
            <v>424.62</v>
          </cell>
          <cell r="G245">
            <v>0</v>
          </cell>
          <cell r="H245">
            <v>424.62</v>
          </cell>
          <cell r="I245">
            <v>1120604</v>
          </cell>
        </row>
        <row r="246">
          <cell r="A246" t="str">
            <v>APIN55-5</v>
          </cell>
          <cell r="B246">
            <v>201</v>
          </cell>
          <cell r="C246" t="str">
            <v>Aislador tipo espiga (pin), de porcelana, clase ANSI 55-5, 15 kV</v>
          </cell>
          <cell r="D246">
            <v>57</v>
          </cell>
          <cell r="E246" t="str">
            <v>c/u</v>
          </cell>
          <cell r="F246">
            <v>6.46</v>
          </cell>
          <cell r="G246">
            <v>368.21999999999997</v>
          </cell>
          <cell r="H246">
            <v>6.46</v>
          </cell>
          <cell r="I246">
            <v>1120604</v>
          </cell>
        </row>
        <row r="247">
          <cell r="A247" t="str">
            <v>APIN55-4</v>
          </cell>
          <cell r="B247">
            <v>202</v>
          </cell>
          <cell r="C247" t="str">
            <v>Aislador tipo espiga (pin), de porcelana, clase ANSI 55-4, 15 kV</v>
          </cell>
          <cell r="D247">
            <v>0</v>
          </cell>
          <cell r="E247" t="str">
            <v>c/u</v>
          </cell>
          <cell r="F247">
            <v>5.17</v>
          </cell>
          <cell r="G247">
            <v>0</v>
          </cell>
          <cell r="H247">
            <v>5.17</v>
          </cell>
          <cell r="I247">
            <v>1120604</v>
          </cell>
        </row>
        <row r="248">
          <cell r="A248" t="str">
            <v>AROLLO53-2</v>
          </cell>
          <cell r="B248">
            <v>203</v>
          </cell>
          <cell r="C248" t="str">
            <v>Aislador tipo rollo, de porcelana, clase ANSI 53-2, 0,25 kV</v>
          </cell>
          <cell r="D248">
            <v>206</v>
          </cell>
          <cell r="E248" t="str">
            <v>c/u</v>
          </cell>
          <cell r="F248">
            <v>1.39</v>
          </cell>
          <cell r="G248">
            <v>286.33999999999997</v>
          </cell>
          <cell r="H248">
            <v>1.39</v>
          </cell>
          <cell r="I248">
            <v>1120604</v>
          </cell>
        </row>
        <row r="249">
          <cell r="A249" t="str">
            <v>AR54-2</v>
          </cell>
          <cell r="B249">
            <v>204</v>
          </cell>
          <cell r="C249" t="str">
            <v>Aislador de retenida, de porcelana, clase ANSI 54-2</v>
          </cell>
          <cell r="D249">
            <v>0</v>
          </cell>
          <cell r="E249" t="str">
            <v>c/u</v>
          </cell>
          <cell r="F249">
            <v>3.51</v>
          </cell>
          <cell r="G249">
            <v>0</v>
          </cell>
          <cell r="H249">
            <v>3.51</v>
          </cell>
          <cell r="I249">
            <v>1120604</v>
          </cell>
        </row>
        <row r="250">
          <cell r="A250" t="str">
            <v>APIN56-1</v>
          </cell>
          <cell r="B250">
            <v>205</v>
          </cell>
          <cell r="C250" t="str">
            <v>Aislador tipo espiga (pin), de porcelana, clase ANSI 56-1, 25 kV</v>
          </cell>
          <cell r="D250">
            <v>0</v>
          </cell>
          <cell r="E250" t="str">
            <v>c/u</v>
          </cell>
          <cell r="F250">
            <v>14.36</v>
          </cell>
          <cell r="G250">
            <v>0</v>
          </cell>
          <cell r="H250">
            <v>9.1</v>
          </cell>
          <cell r="I250">
            <v>1120604</v>
          </cell>
        </row>
        <row r="251">
          <cell r="A251" t="str">
            <v>APIN56-2</v>
          </cell>
          <cell r="B251">
            <v>206</v>
          </cell>
          <cell r="C251" t="str">
            <v xml:space="preserve">Aislador tipo espiga (pin), de porcelana, clase ANSI 56-2, 25 Kv </v>
          </cell>
          <cell r="D251">
            <v>0</v>
          </cell>
          <cell r="E251" t="str">
            <v>c/u</v>
          </cell>
          <cell r="F251">
            <v>19.22</v>
          </cell>
          <cell r="G251">
            <v>0</v>
          </cell>
          <cell r="H251">
            <v>18.45</v>
          </cell>
          <cell r="I251">
            <v>1120604</v>
          </cell>
        </row>
        <row r="252">
          <cell r="A252" t="str">
            <v>APIN56-3</v>
          </cell>
          <cell r="B252">
            <v>207</v>
          </cell>
          <cell r="C252" t="str">
            <v>Aislador tipo espiga (pin), de porcelana, clase ANSI 56-3, 25 kV</v>
          </cell>
          <cell r="D252">
            <v>0</v>
          </cell>
          <cell r="E252" t="str">
            <v>c/u</v>
          </cell>
          <cell r="F252">
            <v>19.329999999999998</v>
          </cell>
          <cell r="G252">
            <v>0</v>
          </cell>
          <cell r="H252">
            <v>19.329999999999998</v>
          </cell>
          <cell r="I252">
            <v>1120604</v>
          </cell>
        </row>
        <row r="253">
          <cell r="A253" t="str">
            <v>APINPD</v>
          </cell>
          <cell r="B253">
            <v>208</v>
          </cell>
          <cell r="C253" t="str">
            <v xml:space="preserve">Aislador tipo espiga (pin), punta de poste doble, de acero galvanizado </v>
          </cell>
          <cell r="D253">
            <v>0</v>
          </cell>
          <cell r="E253" t="str">
            <v>c/u</v>
          </cell>
          <cell r="F253">
            <v>17.14</v>
          </cell>
          <cell r="G253">
            <v>0</v>
          </cell>
          <cell r="H253">
            <v>17.14</v>
          </cell>
          <cell r="I253">
            <v>1120604</v>
          </cell>
        </row>
        <row r="254">
          <cell r="A254" t="str">
            <v>ASDS-15</v>
          </cell>
          <cell r="B254">
            <v>209</v>
          </cell>
          <cell r="C254" t="str">
            <v>Aislador tipo suspensión, de caucho siliconado, clase ANSI DS-15, 15 kV</v>
          </cell>
          <cell r="D254">
            <v>0</v>
          </cell>
          <cell r="E254" t="str">
            <v>c/u</v>
          </cell>
          <cell r="F254">
            <v>12.86</v>
          </cell>
          <cell r="G254">
            <v>0</v>
          </cell>
          <cell r="H254">
            <v>12.86</v>
          </cell>
          <cell r="I254">
            <v>1120604</v>
          </cell>
        </row>
        <row r="255">
          <cell r="A255" t="str">
            <v>AS52-1 15KV</v>
          </cell>
          <cell r="B255">
            <v>210</v>
          </cell>
          <cell r="C255" t="str">
            <v>Aislador de suspensión, de porcelana, clase ANSI 52-1, 15 KV</v>
          </cell>
          <cell r="D255">
            <v>146</v>
          </cell>
          <cell r="E255" t="str">
            <v>c/u</v>
          </cell>
          <cell r="F255">
            <v>10.59</v>
          </cell>
          <cell r="G255">
            <v>1546.1399999999999</v>
          </cell>
          <cell r="H255">
            <v>10.59</v>
          </cell>
          <cell r="I255">
            <v>1120604</v>
          </cell>
        </row>
        <row r="256">
          <cell r="A256" t="str">
            <v>AS52-1 7.5KV</v>
          </cell>
          <cell r="B256">
            <v>211</v>
          </cell>
          <cell r="C256" t="str">
            <v>Aislador de suspensión, de porcelana,  7,5 KV, ANSI 52-1</v>
          </cell>
          <cell r="D256">
            <v>0</v>
          </cell>
          <cell r="E256" t="str">
            <v>c/u</v>
          </cell>
          <cell r="F256">
            <v>8.01</v>
          </cell>
          <cell r="G256">
            <v>0</v>
          </cell>
          <cell r="H256">
            <v>7.84</v>
          </cell>
          <cell r="I256">
            <v>1120604</v>
          </cell>
        </row>
        <row r="257">
          <cell r="A257" t="str">
            <v>ASDS-28</v>
          </cell>
          <cell r="B257">
            <v>212</v>
          </cell>
          <cell r="C257" t="str">
            <v xml:space="preserve">Aislador tipo suspensión, polímero ANSI DS - 28 (550 mm) </v>
          </cell>
          <cell r="D257">
            <v>0</v>
          </cell>
          <cell r="E257" t="str">
            <v>c/u</v>
          </cell>
          <cell r="F257">
            <v>17.420000000000002</v>
          </cell>
          <cell r="G257">
            <v>0</v>
          </cell>
          <cell r="H257">
            <v>17.420000000000002</v>
          </cell>
          <cell r="I257">
            <v>1120604</v>
          </cell>
        </row>
        <row r="258">
          <cell r="A258" t="str">
            <v>AR54-3</v>
          </cell>
          <cell r="B258">
            <v>213</v>
          </cell>
          <cell r="C258" t="str">
            <v>Aislador de retenida, de porcelana, clase ANSI 54-3</v>
          </cell>
          <cell r="D258">
            <v>0</v>
          </cell>
          <cell r="E258" t="str">
            <v>c/u</v>
          </cell>
          <cell r="F258">
            <v>4.1900000000000004</v>
          </cell>
          <cell r="G258">
            <v>0</v>
          </cell>
          <cell r="H258">
            <v>4.1900000000000004</v>
          </cell>
          <cell r="I258">
            <v>1120604</v>
          </cell>
        </row>
        <row r="260">
          <cell r="B260" t="str">
            <v>P</v>
          </cell>
          <cell r="C260" t="str">
            <v>HERRAJES   GALVANIZADOS  Y RACK</v>
          </cell>
        </row>
        <row r="261">
          <cell r="A261" t="str">
            <v>GHGA</v>
          </cell>
          <cell r="B261">
            <v>214</v>
          </cell>
          <cell r="C261" t="str">
            <v>Grapa - horquilla - guardacabo, de acero galvanizado</v>
          </cell>
          <cell r="D261">
            <v>0</v>
          </cell>
          <cell r="E261" t="str">
            <v>c/u</v>
          </cell>
          <cell r="F261">
            <v>2.2999999999999998</v>
          </cell>
          <cell r="G261">
            <v>0</v>
          </cell>
          <cell r="H261">
            <v>2.2999999999999998</v>
          </cell>
          <cell r="I261">
            <v>1120604</v>
          </cell>
        </row>
        <row r="262">
          <cell r="A262" t="str">
            <v>GB</v>
          </cell>
          <cell r="B262">
            <v>215</v>
          </cell>
          <cell r="C262" t="str">
            <v xml:space="preserve">Grapa  Bulunada </v>
          </cell>
          <cell r="D262">
            <v>0</v>
          </cell>
          <cell r="E262" t="str">
            <v>c/u</v>
          </cell>
          <cell r="F262">
            <v>4.6500000000000004</v>
          </cell>
          <cell r="G262">
            <v>0</v>
          </cell>
          <cell r="H262">
            <v>4.6500000000000004</v>
          </cell>
          <cell r="I262">
            <v>1120604</v>
          </cell>
        </row>
        <row r="263">
          <cell r="A263" t="str">
            <v>BRZV</v>
          </cell>
          <cell r="B263">
            <v>216</v>
          </cell>
          <cell r="C263" t="str">
            <v>Brazo volado 1.2 m de angulo de hierro negro y tirantes de 12 mm</v>
          </cell>
          <cell r="D263">
            <v>0</v>
          </cell>
          <cell r="E263" t="str">
            <v>c/u</v>
          </cell>
          <cell r="F263">
            <v>81.61</v>
          </cell>
          <cell r="G263">
            <v>0</v>
          </cell>
          <cell r="H263">
            <v>81.61</v>
          </cell>
          <cell r="I263">
            <v>1120604</v>
          </cell>
        </row>
        <row r="264">
          <cell r="A264" t="str">
            <v>BR1</v>
          </cell>
          <cell r="B264">
            <v>217</v>
          </cell>
          <cell r="C264" t="str">
            <v>Bastidor (rack) de acero galvanizado, 1 vía, 38 x 4 mm (1 1/2 x 11/64") con Base</v>
          </cell>
          <cell r="D264">
            <v>206</v>
          </cell>
          <cell r="E264" t="str">
            <v>c/u</v>
          </cell>
          <cell r="F264">
            <v>2.77</v>
          </cell>
          <cell r="G264">
            <v>570.62</v>
          </cell>
          <cell r="H264">
            <v>2.77</v>
          </cell>
          <cell r="I264">
            <v>1120605</v>
          </cell>
        </row>
        <row r="265">
          <cell r="A265" t="str">
            <v>BR2</v>
          </cell>
          <cell r="B265">
            <v>218</v>
          </cell>
          <cell r="C265" t="str">
            <v>Bastidor (rack) de acero galvanizado, 2 vías, 38 x 4 mm (1 1/2 x 11/64")</v>
          </cell>
          <cell r="D265">
            <v>0</v>
          </cell>
          <cell r="E265" t="str">
            <v>c/u</v>
          </cell>
          <cell r="F265">
            <v>4.08</v>
          </cell>
          <cell r="G265">
            <v>0</v>
          </cell>
          <cell r="H265">
            <v>4.08</v>
          </cell>
          <cell r="I265">
            <v>1120605</v>
          </cell>
        </row>
        <row r="266">
          <cell r="A266" t="str">
            <v>BR3</v>
          </cell>
          <cell r="B266">
            <v>219</v>
          </cell>
          <cell r="C266" t="str">
            <v>Bastidor (rack) de acero galvanizado, 3 vías, 38 x 4 mm (1 1/2 x 11/64")</v>
          </cell>
          <cell r="D266">
            <v>0</v>
          </cell>
          <cell r="E266" t="str">
            <v>c/u</v>
          </cell>
          <cell r="F266">
            <v>10.98</v>
          </cell>
          <cell r="G266">
            <v>0</v>
          </cell>
          <cell r="H266">
            <v>10.98</v>
          </cell>
          <cell r="I266">
            <v>1120605</v>
          </cell>
        </row>
        <row r="267">
          <cell r="A267" t="str">
            <v>BR4</v>
          </cell>
          <cell r="B267">
            <v>220</v>
          </cell>
          <cell r="C267" t="str">
            <v>Bastidor (rack) de acero galvanizado, 4 vías, 38 x 4 mm (1 1/2 x 11/64")</v>
          </cell>
          <cell r="D267">
            <v>0</v>
          </cell>
          <cell r="E267" t="str">
            <v>c/u</v>
          </cell>
          <cell r="F267">
            <v>15.15</v>
          </cell>
          <cell r="G267">
            <v>0</v>
          </cell>
          <cell r="H267">
            <v>13.74</v>
          </cell>
          <cell r="I267">
            <v>1120605</v>
          </cell>
        </row>
        <row r="268">
          <cell r="A268" t="str">
            <v>BR5 5/64</v>
          </cell>
          <cell r="B268">
            <v>221</v>
          </cell>
          <cell r="C268" t="str">
            <v>Bastidor (rack) de acero galvanizado, 5 vías, 38 x 4 mm (1 1/2 x 5/64")</v>
          </cell>
          <cell r="D268">
            <v>0</v>
          </cell>
          <cell r="E268" t="str">
            <v>c/u</v>
          </cell>
          <cell r="F268">
            <v>16.47</v>
          </cell>
          <cell r="G268">
            <v>0</v>
          </cell>
          <cell r="H268">
            <v>16.47</v>
          </cell>
          <cell r="I268">
            <v>1120605</v>
          </cell>
        </row>
        <row r="269">
          <cell r="A269" t="str">
            <v>BRV4</v>
          </cell>
          <cell r="B269">
            <v>222</v>
          </cell>
          <cell r="C269" t="str">
            <v>Bastidor (rack) en volado de acero galvanizado, 4 vías, 38 x 4 mm (1 1/2 x 11/64") con abrazadera incorporada</v>
          </cell>
          <cell r="D269">
            <v>0</v>
          </cell>
          <cell r="E269" t="str">
            <v>c/u</v>
          </cell>
          <cell r="F269">
            <v>21.24</v>
          </cell>
          <cell r="G269">
            <v>0</v>
          </cell>
          <cell r="H269">
            <v>21.24</v>
          </cell>
          <cell r="I269">
            <v>1120605</v>
          </cell>
        </row>
        <row r="270">
          <cell r="A270" t="str">
            <v>BR5 11/64</v>
          </cell>
          <cell r="B270">
            <v>223</v>
          </cell>
          <cell r="C270" t="str">
            <v>Bastidor (rack) de acero galvanizado, 5 vías, 38 x 4 mm (1 1/2 x 11/64")</v>
          </cell>
          <cell r="D270">
            <v>0</v>
          </cell>
          <cell r="E270" t="str">
            <v>c/u</v>
          </cell>
          <cell r="F270">
            <v>17.649999999999999</v>
          </cell>
          <cell r="G270">
            <v>0</v>
          </cell>
          <cell r="H270">
            <v>17.649999999999999</v>
          </cell>
          <cell r="I270">
            <v>1120605</v>
          </cell>
        </row>
        <row r="272">
          <cell r="B272" t="str">
            <v>Q</v>
          </cell>
          <cell r="C272" t="str">
            <v xml:space="preserve">PUESTA    A   TIERRA </v>
          </cell>
        </row>
        <row r="273">
          <cell r="A273" t="str">
            <v>VTC</v>
          </cell>
          <cell r="B273">
            <v>224</v>
          </cell>
          <cell r="C273" t="str">
            <v>Varilla para puesta a tierra tipo copperweld, 16 mm (5/8") de diám. x 1800 mm (71") de long.</v>
          </cell>
          <cell r="D273">
            <v>0</v>
          </cell>
          <cell r="E273" t="str">
            <v>c/u</v>
          </cell>
          <cell r="F273">
            <v>8.14</v>
          </cell>
          <cell r="G273">
            <v>0</v>
          </cell>
          <cell r="H273">
            <v>8.08</v>
          </cell>
          <cell r="I273">
            <v>1120606</v>
          </cell>
        </row>
        <row r="274">
          <cell r="A274" t="str">
            <v>VTCA</v>
          </cell>
          <cell r="B274">
            <v>225</v>
          </cell>
          <cell r="C274" t="str">
            <v>Varilla para puesta a tierra tipo copperweld, 16 mm (5/8") de diám. x 1800 mm (71") de long., de alta camada</v>
          </cell>
          <cell r="D274">
            <v>0</v>
          </cell>
          <cell r="E274" t="str">
            <v>c/u</v>
          </cell>
          <cell r="F274">
            <v>10.86</v>
          </cell>
          <cell r="G274">
            <v>0</v>
          </cell>
          <cell r="H274">
            <v>10.86</v>
          </cell>
          <cell r="I274">
            <v>1120606</v>
          </cell>
        </row>
        <row r="275">
          <cell r="A275" t="str">
            <v>CT</v>
          </cell>
          <cell r="B275">
            <v>226</v>
          </cell>
          <cell r="C275" t="str">
            <v>Conector de Cu de (5/8") , para sistemas de puesta a tierra</v>
          </cell>
          <cell r="D275">
            <v>0</v>
          </cell>
          <cell r="E275" t="str">
            <v>c/u</v>
          </cell>
          <cell r="F275">
            <v>2.0499999999999998</v>
          </cell>
          <cell r="G275">
            <v>0</v>
          </cell>
          <cell r="H275">
            <v>2.0499999999999998</v>
          </cell>
          <cell r="I275">
            <v>1120606</v>
          </cell>
        </row>
        <row r="276">
          <cell r="A276" t="str">
            <v>CGT</v>
          </cell>
          <cell r="B276">
            <v>227</v>
          </cell>
          <cell r="C276" t="str">
            <v>Conector de Cu a golpe de martillo para sistemas de puesta a tierra</v>
          </cell>
          <cell r="D276">
            <v>0</v>
          </cell>
          <cell r="E276" t="str">
            <v>c/u</v>
          </cell>
          <cell r="F276">
            <v>8.67</v>
          </cell>
          <cell r="G276">
            <v>0</v>
          </cell>
          <cell r="H276">
            <v>8.67</v>
          </cell>
          <cell r="I276">
            <v>1120606</v>
          </cell>
        </row>
        <row r="277">
          <cell r="A277" t="str">
            <v>SE</v>
          </cell>
          <cell r="C277" t="str">
            <v>Suelta exotermica</v>
          </cell>
          <cell r="D277">
            <v>0</v>
          </cell>
          <cell r="E277" t="str">
            <v>c/u</v>
          </cell>
          <cell r="F277">
            <v>12.61</v>
          </cell>
          <cell r="G277">
            <v>0</v>
          </cell>
          <cell r="H277">
            <v>12.61</v>
          </cell>
          <cell r="I277">
            <v>1120606</v>
          </cell>
        </row>
        <row r="279">
          <cell r="B279" t="str">
            <v>R</v>
          </cell>
          <cell r="C279" t="str">
            <v>ACCESORIOS PARA REDES PREENSAMBLADAS</v>
          </cell>
        </row>
        <row r="280">
          <cell r="A280" t="str">
            <v>KITRET</v>
          </cell>
          <cell r="B280">
            <v>228</v>
          </cell>
          <cell r="C280" t="str">
            <v>KIT PARA RETENCIÓN (INCLUYE PINZA DE RETENCION Y TUERCA DE OJO)</v>
          </cell>
          <cell r="D280">
            <v>0</v>
          </cell>
          <cell r="E280" t="str">
            <v>c/u</v>
          </cell>
          <cell r="F280">
            <v>20</v>
          </cell>
          <cell r="G280">
            <v>0</v>
          </cell>
          <cell r="H280">
            <v>20</v>
          </cell>
          <cell r="I280">
            <v>1120604</v>
          </cell>
        </row>
        <row r="281">
          <cell r="A281" t="str">
            <v>TM</v>
          </cell>
          <cell r="B281">
            <v>229</v>
          </cell>
          <cell r="C281" t="str">
            <v xml:space="preserve">Tensor mecanico con perno de ojo, perno con grillete y tuerca de seguridad </v>
          </cell>
          <cell r="D281">
            <v>0</v>
          </cell>
          <cell r="E281" t="str">
            <v>c/u</v>
          </cell>
          <cell r="F281">
            <v>4.29</v>
          </cell>
          <cell r="G281">
            <v>0</v>
          </cell>
          <cell r="H281">
            <v>4.29</v>
          </cell>
          <cell r="I281">
            <v>1120604</v>
          </cell>
        </row>
        <row r="282">
          <cell r="A282" t="str">
            <v>KITSUSP</v>
          </cell>
          <cell r="B282">
            <v>230</v>
          </cell>
          <cell r="C282" t="str">
            <v>KIT PARA SUSPENCIÓN (INCLUYE PINZA DE SUSPENSION Y MENSULA DE SUSPENSION)</v>
          </cell>
          <cell r="D282">
            <v>0</v>
          </cell>
          <cell r="E282" t="str">
            <v>c/u</v>
          </cell>
          <cell r="F282">
            <v>7.34</v>
          </cell>
          <cell r="G282">
            <v>0</v>
          </cell>
          <cell r="H282">
            <v>7.34</v>
          </cell>
          <cell r="I282">
            <v>1120604</v>
          </cell>
        </row>
        <row r="283">
          <cell r="A283" t="str">
            <v>PZA</v>
          </cell>
          <cell r="B283">
            <v>231</v>
          </cell>
          <cell r="C283" t="str">
            <v>Pinza de anclaje, termoplástica, ajustable para acometidas</v>
          </cell>
          <cell r="D283">
            <v>0</v>
          </cell>
          <cell r="E283" t="str">
            <v>c/u</v>
          </cell>
          <cell r="F283">
            <v>1.42</v>
          </cell>
          <cell r="G283">
            <v>0</v>
          </cell>
          <cell r="H283">
            <v>1.42</v>
          </cell>
          <cell r="I283">
            <v>1120604</v>
          </cell>
        </row>
        <row r="284">
          <cell r="A284" t="str">
            <v>PPC</v>
          </cell>
          <cell r="B284">
            <v>232</v>
          </cell>
          <cell r="C284" t="str">
            <v xml:space="preserve">Protector de punta de cable, para red Preensamblada, forma cilindrica  </v>
          </cell>
          <cell r="D284">
            <v>0</v>
          </cell>
          <cell r="E284" t="str">
            <v>c/u</v>
          </cell>
          <cell r="F284">
            <v>0.61</v>
          </cell>
          <cell r="G284">
            <v>0</v>
          </cell>
          <cell r="H284">
            <v>0.61</v>
          </cell>
          <cell r="I284">
            <v>1120604</v>
          </cell>
        </row>
        <row r="285">
          <cell r="A285" t="str">
            <v>PZR</v>
          </cell>
          <cell r="B285">
            <v>233</v>
          </cell>
          <cell r="C285" t="str">
            <v>Pinza de aleación de AL, retención para neutro flotante, rango 25 a 35 mm2 (4 a 2 AWG)</v>
          </cell>
          <cell r="D285">
            <v>0</v>
          </cell>
          <cell r="E285" t="str">
            <v>c/u</v>
          </cell>
          <cell r="F285">
            <v>3.93</v>
          </cell>
          <cell r="G285">
            <v>0</v>
          </cell>
          <cell r="H285">
            <v>3.93</v>
          </cell>
          <cell r="I285">
            <v>1120604</v>
          </cell>
        </row>
        <row r="286">
          <cell r="A286" t="str">
            <v>TU5/8 16mm</v>
          </cell>
          <cell r="B286">
            <v>234</v>
          </cell>
          <cell r="C286" t="str">
            <v>Tuerca de ojo ocvalado de acero galvanizado perno de 16 mm (5/8")</v>
          </cell>
          <cell r="D286">
            <v>0</v>
          </cell>
          <cell r="E286" t="str">
            <v>c/u</v>
          </cell>
          <cell r="F286">
            <v>2.2000000000000002</v>
          </cell>
          <cell r="G286">
            <v>0</v>
          </cell>
          <cell r="H286">
            <v>2.2000000000000002</v>
          </cell>
          <cell r="I286">
            <v>1120604</v>
          </cell>
        </row>
        <row r="287">
          <cell r="A287" t="str">
            <v>R4</v>
          </cell>
          <cell r="B287">
            <v>235</v>
          </cell>
          <cell r="C287" t="str">
            <v>Retención preformada para conductor de Al. No. 4 AWG</v>
          </cell>
          <cell r="D287">
            <v>0</v>
          </cell>
          <cell r="E287" t="str">
            <v>c/u</v>
          </cell>
          <cell r="F287">
            <v>2.0099999999999998</v>
          </cell>
          <cell r="G287">
            <v>0</v>
          </cell>
          <cell r="H287">
            <v>2.0099999999999998</v>
          </cell>
          <cell r="I287">
            <v>1120604</v>
          </cell>
        </row>
        <row r="288">
          <cell r="A288" t="str">
            <v>R2</v>
          </cell>
          <cell r="B288">
            <v>236</v>
          </cell>
          <cell r="C288" t="str">
            <v>Retención preformada para conductor de Al. No. 2 AWG</v>
          </cell>
          <cell r="D288">
            <v>0</v>
          </cell>
          <cell r="E288" t="str">
            <v>c/u</v>
          </cell>
          <cell r="F288">
            <v>2.71</v>
          </cell>
          <cell r="G288">
            <v>0</v>
          </cell>
          <cell r="H288">
            <v>2.71</v>
          </cell>
          <cell r="I288">
            <v>1120604</v>
          </cell>
        </row>
        <row r="289">
          <cell r="A289" t="str">
            <v>R1/0</v>
          </cell>
          <cell r="B289">
            <v>237</v>
          </cell>
          <cell r="C289" t="str">
            <v>Retención preformada para conductor de Al. No. 1/0 AWG</v>
          </cell>
          <cell r="D289">
            <v>0</v>
          </cell>
          <cell r="E289" t="str">
            <v>c/u</v>
          </cell>
          <cell r="F289">
            <v>3.91</v>
          </cell>
          <cell r="G289">
            <v>0</v>
          </cell>
          <cell r="H289">
            <v>3.91</v>
          </cell>
          <cell r="I289">
            <v>1120604</v>
          </cell>
        </row>
        <row r="290">
          <cell r="A290" t="str">
            <v>R2/0</v>
          </cell>
          <cell r="B290">
            <v>238</v>
          </cell>
          <cell r="C290" t="str">
            <v>Retención preformada para conductor de Al. No. 2/0 AWG</v>
          </cell>
          <cell r="D290">
            <v>0</v>
          </cell>
          <cell r="E290" t="str">
            <v>c/u</v>
          </cell>
          <cell r="F290">
            <v>4.09</v>
          </cell>
          <cell r="G290">
            <v>0</v>
          </cell>
          <cell r="H290">
            <v>4.09</v>
          </cell>
          <cell r="I290">
            <v>1120604</v>
          </cell>
        </row>
        <row r="291">
          <cell r="A291" t="str">
            <v>R3/0</v>
          </cell>
          <cell r="B291">
            <v>239</v>
          </cell>
          <cell r="C291" t="str">
            <v>Retención preformada para conductor de Al. No. 3/0 AWG</v>
          </cell>
          <cell r="D291">
            <v>0</v>
          </cell>
          <cell r="E291" t="str">
            <v>c/u</v>
          </cell>
          <cell r="F291">
            <v>5.0999999999999996</v>
          </cell>
          <cell r="G291">
            <v>0</v>
          </cell>
          <cell r="H291">
            <v>5.0999999999999996</v>
          </cell>
          <cell r="I291">
            <v>1120604</v>
          </cell>
        </row>
        <row r="292">
          <cell r="A292" t="str">
            <v>R4/0</v>
          </cell>
          <cell r="B292">
            <v>240</v>
          </cell>
          <cell r="C292" t="str">
            <v>Retención preformada para conductor de Al. No. 4/0 AWG</v>
          </cell>
          <cell r="D292">
            <v>0</v>
          </cell>
          <cell r="E292" t="str">
            <v>c/u</v>
          </cell>
          <cell r="F292">
            <v>6.53</v>
          </cell>
          <cell r="G292">
            <v>0</v>
          </cell>
          <cell r="H292">
            <v>6.53</v>
          </cell>
          <cell r="I292">
            <v>1120604</v>
          </cell>
        </row>
        <row r="293">
          <cell r="A293" t="str">
            <v>RC3/8</v>
          </cell>
          <cell r="B293">
            <v>241</v>
          </cell>
          <cell r="C293" t="str">
            <v>Retención preformada para cable de acero galvanizado de 9,51 mm (3/8") de diám.</v>
          </cell>
          <cell r="D293">
            <v>0</v>
          </cell>
          <cell r="E293" t="str">
            <v>c/u</v>
          </cell>
          <cell r="F293">
            <v>5.4</v>
          </cell>
          <cell r="G293">
            <v>0</v>
          </cell>
          <cell r="H293">
            <v>5.4</v>
          </cell>
          <cell r="I293">
            <v>1120604</v>
          </cell>
        </row>
        <row r="294">
          <cell r="A294" t="str">
            <v>PZRN1/0</v>
          </cell>
          <cell r="B294">
            <v>242</v>
          </cell>
          <cell r="C294" t="str">
            <v>PINZA RETENCION AUTO AJUSTABLE PARA NEUTRO PORTANTE Nº 1/0 AWG (50 MM2)</v>
          </cell>
          <cell r="D294">
            <v>0</v>
          </cell>
          <cell r="E294" t="str">
            <v>c/u</v>
          </cell>
          <cell r="F294">
            <v>8.26</v>
          </cell>
          <cell r="G294">
            <v>0</v>
          </cell>
          <cell r="H294">
            <v>8.26</v>
          </cell>
          <cell r="I294">
            <v>1120604</v>
          </cell>
        </row>
        <row r="295">
          <cell r="A295" t="str">
            <v>PZRN2/0</v>
          </cell>
          <cell r="B295">
            <v>243</v>
          </cell>
          <cell r="C295" t="str">
            <v>PINZA RETENCION AUTO AJUSTABLE PARA NEUTRO PORTANTE Nº 2/0 AWG (70 MM2), 1500 KG</v>
          </cell>
          <cell r="D295">
            <v>0</v>
          </cell>
          <cell r="E295" t="str">
            <v>c/u</v>
          </cell>
          <cell r="F295">
            <v>8.81</v>
          </cell>
          <cell r="G295">
            <v>0</v>
          </cell>
          <cell r="H295">
            <v>8.81</v>
          </cell>
          <cell r="I295">
            <v>1120604</v>
          </cell>
        </row>
        <row r="296">
          <cell r="A296" t="str">
            <v>PZSN1/0</v>
          </cell>
          <cell r="B296">
            <v>244</v>
          </cell>
          <cell r="C296" t="str">
            <v>PINZA SUSPENSION AUTO AJUSTABLE PARA NEUTRO PORTANTE Nº 1/0 AWG (50 MM2)</v>
          </cell>
          <cell r="D296">
            <v>0</v>
          </cell>
          <cell r="E296" t="str">
            <v>c/u</v>
          </cell>
          <cell r="F296">
            <v>3.87</v>
          </cell>
          <cell r="G296">
            <v>0</v>
          </cell>
          <cell r="H296">
            <v>3.87</v>
          </cell>
          <cell r="I296">
            <v>1120604</v>
          </cell>
        </row>
        <row r="297">
          <cell r="A297" t="str">
            <v>PZSN2/0</v>
          </cell>
          <cell r="B297">
            <v>245</v>
          </cell>
          <cell r="C297" t="str">
            <v>PINZA SUSPENSION AUTO AJUSTABLE PARA NEUTRO PORTANTE Nº 2/0 AWG (70 MM2)</v>
          </cell>
          <cell r="D297">
            <v>0</v>
          </cell>
          <cell r="E297" t="str">
            <v>c/u</v>
          </cell>
          <cell r="F297">
            <v>4.47</v>
          </cell>
          <cell r="G297">
            <v>0</v>
          </cell>
          <cell r="H297">
            <v>4.47</v>
          </cell>
          <cell r="I297">
            <v>1120604</v>
          </cell>
        </row>
        <row r="298">
          <cell r="A298" t="str">
            <v>PZTSN35-95</v>
          </cell>
          <cell r="B298">
            <v>246</v>
          </cell>
          <cell r="C298" t="str">
            <v>PINZA TERMOPLASTICA, SUSPENSION PARA NEUTRO PORTANTE  RANGO 35 a 95 mm2 (2- 4/0 AWG)</v>
          </cell>
          <cell r="D298">
            <v>206</v>
          </cell>
          <cell r="E298" t="str">
            <v>c/u</v>
          </cell>
          <cell r="F298">
            <v>3.09</v>
          </cell>
          <cell r="G298">
            <v>636.54</v>
          </cell>
          <cell r="H298">
            <v>3.09</v>
          </cell>
          <cell r="I298">
            <v>1120604</v>
          </cell>
        </row>
        <row r="299">
          <cell r="A299" t="str">
            <v>PZARN25-35</v>
          </cell>
          <cell r="B299">
            <v>247</v>
          </cell>
          <cell r="C299" t="str">
            <v>PINZA DE ALEACIÓN DE AL, RETENSIÓN PARA NEUTRO PORTANTE  RANGO 25 a 35 mm2 (4- 2 AWG)</v>
          </cell>
          <cell r="D299">
            <v>0</v>
          </cell>
          <cell r="E299" t="str">
            <v>c/u</v>
          </cell>
          <cell r="F299">
            <v>13.86</v>
          </cell>
          <cell r="G299">
            <v>0</v>
          </cell>
          <cell r="H299">
            <v>13.86</v>
          </cell>
          <cell r="I299">
            <v>1120604</v>
          </cell>
        </row>
        <row r="300">
          <cell r="A300" t="str">
            <v>VRTACSR4</v>
          </cell>
          <cell r="B300">
            <v>248</v>
          </cell>
          <cell r="C300" t="str">
            <v>VARILLA PREFORMADA DE RETENCION TERMINAL PARA COND ACSR # 4 AWG (DG-4541)</v>
          </cell>
          <cell r="D300">
            <v>0</v>
          </cell>
          <cell r="E300" t="str">
            <v>c/u</v>
          </cell>
          <cell r="F300">
            <v>1.83</v>
          </cell>
          <cell r="G300">
            <v>0</v>
          </cell>
          <cell r="H300">
            <v>1.83</v>
          </cell>
          <cell r="I300">
            <v>1120604</v>
          </cell>
        </row>
        <row r="301">
          <cell r="A301" t="str">
            <v>VRTACSR2</v>
          </cell>
          <cell r="B301">
            <v>249</v>
          </cell>
          <cell r="C301" t="str">
            <v>VARILLA PREFORMADA DE RETENCION TERMINAL PARA COND ACSR # 2 AWG (DG-4542)</v>
          </cell>
          <cell r="D301">
            <v>0</v>
          </cell>
          <cell r="E301" t="str">
            <v>c/u</v>
          </cell>
          <cell r="F301">
            <v>1.86</v>
          </cell>
          <cell r="G301">
            <v>0</v>
          </cell>
          <cell r="H301">
            <v>1.86</v>
          </cell>
          <cell r="I301">
            <v>1120604</v>
          </cell>
        </row>
        <row r="302">
          <cell r="A302" t="str">
            <v>VRTACSR1/0</v>
          </cell>
          <cell r="B302">
            <v>250</v>
          </cell>
          <cell r="C302" t="str">
            <v>VARILLA PREFORMADA DE RETENCION TERMINAL PARA COND ACSR # 1/0 AWG (DG-4544)</v>
          </cell>
          <cell r="D302">
            <v>0</v>
          </cell>
          <cell r="E302" t="str">
            <v>c/u</v>
          </cell>
          <cell r="F302">
            <v>2.94</v>
          </cell>
          <cell r="G302">
            <v>0</v>
          </cell>
          <cell r="H302">
            <v>2.94</v>
          </cell>
          <cell r="I302">
            <v>1120604</v>
          </cell>
        </row>
        <row r="303">
          <cell r="A303" t="str">
            <v>VRTACSR2/0</v>
          </cell>
          <cell r="B303">
            <v>251</v>
          </cell>
          <cell r="C303" t="str">
            <v>VARILLA PREFORMADA DE RETENCION TERMINAL PARA COND ACSR # 2/0 AWG (DG-4545)</v>
          </cell>
          <cell r="D303">
            <v>0</v>
          </cell>
          <cell r="E303" t="str">
            <v>c/u</v>
          </cell>
          <cell r="F303">
            <v>3.08</v>
          </cell>
          <cell r="G303">
            <v>0</v>
          </cell>
          <cell r="H303">
            <v>3.08</v>
          </cell>
          <cell r="I303">
            <v>1120604</v>
          </cell>
        </row>
        <row r="304">
          <cell r="A304" t="str">
            <v>VRTACSR3/0</v>
          </cell>
          <cell r="B304">
            <v>252</v>
          </cell>
          <cell r="C304" t="str">
            <v xml:space="preserve">VARILLA PREFORMADA DE RETENCION TERMINAL PARA COND ACSR # 3/0 AWG </v>
          </cell>
          <cell r="D304">
            <v>0</v>
          </cell>
          <cell r="E304" t="str">
            <v>c/u</v>
          </cell>
          <cell r="F304">
            <v>3.51</v>
          </cell>
          <cell r="G304">
            <v>0</v>
          </cell>
          <cell r="H304">
            <v>3.51</v>
          </cell>
          <cell r="I304">
            <v>1120604</v>
          </cell>
        </row>
        <row r="305">
          <cell r="A305" t="str">
            <v>VRTACSR4/0</v>
          </cell>
          <cell r="B305">
            <v>253</v>
          </cell>
          <cell r="C305" t="str">
            <v xml:space="preserve">VARILLA PREFORMADA DE RETENCION TERMINAL PARA COND ACSR # 4/0 AWG </v>
          </cell>
          <cell r="D305">
            <v>0</v>
          </cell>
          <cell r="E305" t="str">
            <v>c/u</v>
          </cell>
          <cell r="F305">
            <v>5.97</v>
          </cell>
          <cell r="G305">
            <v>0</v>
          </cell>
          <cell r="H305">
            <v>5.97</v>
          </cell>
          <cell r="I305">
            <v>1120604</v>
          </cell>
        </row>
        <row r="306">
          <cell r="A306" t="str">
            <v>VRTC3/8</v>
          </cell>
          <cell r="B306">
            <v>254</v>
          </cell>
          <cell r="C306" t="str">
            <v>VARILLA PREFORMADA DE RETENCION TERMINAL P/ CABLE DE ACERO GALV. Ø 3/8" (GDE-1107)</v>
          </cell>
          <cell r="D306">
            <v>0</v>
          </cell>
          <cell r="E306" t="str">
            <v>c/u</v>
          </cell>
          <cell r="F306">
            <v>8.77</v>
          </cell>
          <cell r="G306">
            <v>0</v>
          </cell>
          <cell r="H306">
            <v>8.77</v>
          </cell>
          <cell r="I306">
            <v>1120604</v>
          </cell>
        </row>
        <row r="307">
          <cell r="A307" t="str">
            <v>MEAC</v>
          </cell>
          <cell r="B307">
            <v>255</v>
          </cell>
          <cell r="C307" t="str">
            <v>MENSULA PLASTICA OJAL DE ACOMETIDA PARA POSTE</v>
          </cell>
          <cell r="D307">
            <v>0</v>
          </cell>
          <cell r="E307" t="str">
            <v>c/u</v>
          </cell>
          <cell r="F307">
            <v>0.48</v>
          </cell>
          <cell r="G307">
            <v>0</v>
          </cell>
          <cell r="H307">
            <v>0.48</v>
          </cell>
          <cell r="I307">
            <v>1120604</v>
          </cell>
        </row>
        <row r="308">
          <cell r="A308" t="str">
            <v>MESGALV</v>
          </cell>
          <cell r="B308">
            <v>256</v>
          </cell>
          <cell r="C308" t="str">
            <v>MENSULA DE ACERO GALVANIZADO, SUSPENSIÓN PARA POSTE (Tipo ojal espiralado abierto)</v>
          </cell>
          <cell r="D308">
            <v>206</v>
          </cell>
          <cell r="E308" t="str">
            <v>c/u</v>
          </cell>
          <cell r="F308">
            <v>4.7300000000000004</v>
          </cell>
          <cell r="G308">
            <v>974.38000000000011</v>
          </cell>
          <cell r="H308">
            <v>4.7300000000000004</v>
          </cell>
          <cell r="I308">
            <v>1120604</v>
          </cell>
        </row>
        <row r="309">
          <cell r="A309" t="str">
            <v>MESACF</v>
          </cell>
          <cell r="B309">
            <v>257</v>
          </cell>
          <cell r="C309" t="str">
            <v>MENSULA PLASTICA OJAL DE ACOMETIDA PARA FACHADA</v>
          </cell>
          <cell r="D309">
            <v>0</v>
          </cell>
          <cell r="E309" t="str">
            <v>c/u</v>
          </cell>
          <cell r="F309">
            <v>0.94</v>
          </cell>
          <cell r="G309">
            <v>0</v>
          </cell>
          <cell r="H309">
            <v>0.94</v>
          </cell>
          <cell r="I309">
            <v>1120604</v>
          </cell>
        </row>
        <row r="310">
          <cell r="A310" t="str">
            <v>MESDMS</v>
          </cell>
          <cell r="B310">
            <v>258</v>
          </cell>
          <cell r="C310" t="str">
            <v>MENSULA DE SUSPENSION DE ALUMINIO PARA POSTE (DMS)</v>
          </cell>
          <cell r="D310">
            <v>0</v>
          </cell>
          <cell r="E310" t="str">
            <v>c/u</v>
          </cell>
          <cell r="F310">
            <v>4.5599999999999996</v>
          </cell>
          <cell r="G310">
            <v>0</v>
          </cell>
          <cell r="H310">
            <v>4.5599999999999996</v>
          </cell>
          <cell r="I310">
            <v>1120604</v>
          </cell>
        </row>
        <row r="311">
          <cell r="A311" t="str">
            <v>MESDMR</v>
          </cell>
          <cell r="B311">
            <v>259</v>
          </cell>
          <cell r="C311" t="str">
            <v>MENSULA DE RETENCION ALUMINIO PARA POSTE (DMR)</v>
          </cell>
          <cell r="D311">
            <v>0</v>
          </cell>
          <cell r="E311" t="str">
            <v>c/u</v>
          </cell>
          <cell r="F311">
            <v>4.5599999999999996</v>
          </cell>
          <cell r="G311">
            <v>0</v>
          </cell>
          <cell r="H311">
            <v>4.5599999999999996</v>
          </cell>
          <cell r="I311">
            <v>1120604</v>
          </cell>
        </row>
        <row r="313">
          <cell r="B313" t="str">
            <v>S</v>
          </cell>
          <cell r="C313" t="str">
            <v>PRECINTOS  PVC</v>
          </cell>
        </row>
        <row r="314">
          <cell r="A314" t="str">
            <v>PPLAST8X280</v>
          </cell>
          <cell r="B314">
            <v>260</v>
          </cell>
          <cell r="C314" t="str">
            <v>PRECINTO PLASTICO ANTI U.V DE AMARRE 8X280MM</v>
          </cell>
          <cell r="D314">
            <v>0</v>
          </cell>
          <cell r="E314" t="str">
            <v>c/u</v>
          </cell>
          <cell r="F314">
            <v>0.15</v>
          </cell>
          <cell r="G314">
            <v>0</v>
          </cell>
          <cell r="H314">
            <v>0.15</v>
          </cell>
          <cell r="I314">
            <v>1120604</v>
          </cell>
        </row>
        <row r="315">
          <cell r="A315" t="str">
            <v>PPLAST8X350</v>
          </cell>
          <cell r="B315">
            <v>261</v>
          </cell>
          <cell r="C315" t="str">
            <v>PRECINTO PLASTICO ANTI U.V DE AMARRE 8X350MM</v>
          </cell>
          <cell r="D315">
            <v>0</v>
          </cell>
          <cell r="E315" t="str">
            <v>c/u</v>
          </cell>
          <cell r="F315">
            <v>0.17</v>
          </cell>
          <cell r="G315">
            <v>0</v>
          </cell>
          <cell r="H315">
            <v>0.17</v>
          </cell>
          <cell r="I315">
            <v>1120604</v>
          </cell>
        </row>
        <row r="316">
          <cell r="A316" t="str">
            <v>PPLAST7X350</v>
          </cell>
          <cell r="B316">
            <v>262</v>
          </cell>
          <cell r="C316" t="str">
            <v>Precinto plástico de 7 mm de ancho x 1,8 mm de esp. x 350 mm de long.</v>
          </cell>
          <cell r="D316">
            <v>300</v>
          </cell>
          <cell r="E316" t="str">
            <v>c/u</v>
          </cell>
          <cell r="F316">
            <v>0.16</v>
          </cell>
          <cell r="G316">
            <v>48</v>
          </cell>
          <cell r="H316">
            <v>0.16</v>
          </cell>
          <cell r="I316">
            <v>1120604</v>
          </cell>
        </row>
        <row r="317">
          <cell r="A317" t="str">
            <v>PROT25</v>
          </cell>
          <cell r="B317">
            <v>263</v>
          </cell>
          <cell r="C317" t="str">
            <v>PROTECTOR PLASTICO P/ PUNTA DE CABLE DE  25MM2 DE SECCION (PC25)</v>
          </cell>
          <cell r="D317">
            <v>0</v>
          </cell>
          <cell r="E317" t="str">
            <v>c/u</v>
          </cell>
          <cell r="F317">
            <v>0.59</v>
          </cell>
          <cell r="G317">
            <v>0</v>
          </cell>
          <cell r="H317">
            <v>0.59</v>
          </cell>
          <cell r="I317">
            <v>1120604</v>
          </cell>
        </row>
        <row r="318">
          <cell r="A318" t="str">
            <v>PROT50</v>
          </cell>
          <cell r="B318">
            <v>264</v>
          </cell>
          <cell r="C318" t="str">
            <v>PROTECTOR PLASTICO  PUNTA DE CABLE DE SECCION 50MM2 (#1/0*AWG)(PC50)</v>
          </cell>
          <cell r="D318">
            <v>0</v>
          </cell>
          <cell r="E318" t="str">
            <v>c/u</v>
          </cell>
          <cell r="F318">
            <v>0.7</v>
          </cell>
          <cell r="G318">
            <v>0</v>
          </cell>
          <cell r="H318">
            <v>0.7</v>
          </cell>
          <cell r="I318">
            <v>1120604</v>
          </cell>
        </row>
        <row r="319">
          <cell r="A319" t="str">
            <v>PROT52</v>
          </cell>
          <cell r="B319">
            <v>265</v>
          </cell>
          <cell r="C319" t="str">
            <v>PROTECTOR PLASTICO P/ PUNTA DE CABLE DE  52MM2 DE SECCION (PC52)</v>
          </cell>
          <cell r="D319">
            <v>0</v>
          </cell>
          <cell r="E319" t="str">
            <v>c/u</v>
          </cell>
          <cell r="F319">
            <v>0.72</v>
          </cell>
          <cell r="G319">
            <v>0</v>
          </cell>
          <cell r="H319">
            <v>0.72</v>
          </cell>
          <cell r="I319">
            <v>1120604</v>
          </cell>
        </row>
        <row r="321">
          <cell r="B321" t="str">
            <v>T</v>
          </cell>
          <cell r="C321" t="str">
            <v xml:space="preserve">EMPALMES Y AMORTIGUADORES </v>
          </cell>
        </row>
        <row r="322">
          <cell r="A322" t="str">
            <v>ETPC25</v>
          </cell>
          <cell r="B322">
            <v>266</v>
          </cell>
          <cell r="C322" t="str">
            <v>EMPALME TUBULAR PREAISLADO P/COMPRESION P/CABLE CU/AL DE SECCION 25MM2</v>
          </cell>
          <cell r="D322">
            <v>0</v>
          </cell>
          <cell r="E322" t="str">
            <v>c/u</v>
          </cell>
          <cell r="F322">
            <v>5.35</v>
          </cell>
          <cell r="G322">
            <v>0</v>
          </cell>
          <cell r="H322">
            <v>5.35</v>
          </cell>
          <cell r="I322">
            <v>1120604</v>
          </cell>
        </row>
        <row r="323">
          <cell r="A323" t="str">
            <v>ETPC50</v>
          </cell>
          <cell r="B323">
            <v>267</v>
          </cell>
          <cell r="C323" t="str">
            <v>EMPALME TUBULAR PREAISLADO P/COMPRESION P/CABLE CU/AL DE SECCION 50MM2</v>
          </cell>
          <cell r="D323">
            <v>0</v>
          </cell>
          <cell r="E323" t="str">
            <v>c/u</v>
          </cell>
          <cell r="F323">
            <v>6.75</v>
          </cell>
          <cell r="G323">
            <v>0</v>
          </cell>
          <cell r="H323">
            <v>6.75</v>
          </cell>
          <cell r="I323">
            <v>1120604</v>
          </cell>
        </row>
        <row r="324">
          <cell r="A324" t="str">
            <v>ETPC52</v>
          </cell>
          <cell r="B324">
            <v>268</v>
          </cell>
          <cell r="C324" t="str">
            <v>EMPALME TUBULAR PREAISLADO P/COMPRESION P/CABLE CU/AL DE SECCION 52MM2 (DPB52)</v>
          </cell>
          <cell r="D324">
            <v>0</v>
          </cell>
          <cell r="E324" t="str">
            <v>c/u</v>
          </cell>
          <cell r="F324">
            <v>9.43</v>
          </cell>
          <cell r="G324">
            <v>0</v>
          </cell>
          <cell r="H324">
            <v>9.43</v>
          </cell>
          <cell r="I324">
            <v>1120604</v>
          </cell>
        </row>
        <row r="325">
          <cell r="A325" t="str">
            <v>EPN54</v>
          </cell>
          <cell r="B325">
            <v>269</v>
          </cell>
          <cell r="C325" t="str">
            <v>EMPALME PREAISLADO PARA NEUTRO 54MM2</v>
          </cell>
          <cell r="D325">
            <v>0</v>
          </cell>
          <cell r="E325" t="str">
            <v>c/u</v>
          </cell>
          <cell r="F325">
            <v>9.5399999999999991</v>
          </cell>
          <cell r="G325">
            <v>0</v>
          </cell>
          <cell r="H325">
            <v>9.5399999999999991</v>
          </cell>
          <cell r="I325">
            <v>1120604</v>
          </cell>
        </row>
        <row r="326">
          <cell r="A326" t="str">
            <v>ER2</v>
          </cell>
          <cell r="B326">
            <v>270</v>
          </cell>
          <cell r="C326" t="str">
            <v>EMPALME (UNION) PARA CABLE # 2 DE TENSION</v>
          </cell>
          <cell r="D326">
            <v>0</v>
          </cell>
          <cell r="E326" t="str">
            <v>c/u</v>
          </cell>
          <cell r="F326">
            <v>8.9600000000000009</v>
          </cell>
          <cell r="G326">
            <v>0</v>
          </cell>
          <cell r="H326">
            <v>8.9600000000000009</v>
          </cell>
          <cell r="I326">
            <v>1120604</v>
          </cell>
        </row>
        <row r="327">
          <cell r="A327" t="str">
            <v>ECT8</v>
          </cell>
          <cell r="B327">
            <v>271</v>
          </cell>
          <cell r="C327" t="str">
            <v>EMPALME DE COMPRENSION TUBULAR AL # 8 AWG (ASC8TN)</v>
          </cell>
          <cell r="D327">
            <v>0</v>
          </cell>
          <cell r="E327" t="str">
            <v>c/u</v>
          </cell>
          <cell r="F327">
            <v>0.39</v>
          </cell>
          <cell r="G327">
            <v>0</v>
          </cell>
          <cell r="H327">
            <v>0.39</v>
          </cell>
          <cell r="I327">
            <v>1120604</v>
          </cell>
        </row>
        <row r="328">
          <cell r="A328" t="str">
            <v>ECT6</v>
          </cell>
          <cell r="B328">
            <v>272</v>
          </cell>
          <cell r="C328" t="str">
            <v>EMPALME DE COMPRENSION TUBULAR AL # 6 AWG (ASC6TN)</v>
          </cell>
          <cell r="D328">
            <v>0</v>
          </cell>
          <cell r="E328" t="str">
            <v>c/u</v>
          </cell>
          <cell r="F328">
            <v>0.53</v>
          </cell>
          <cell r="G328">
            <v>0</v>
          </cell>
          <cell r="H328">
            <v>0.53</v>
          </cell>
          <cell r="I328">
            <v>1120604</v>
          </cell>
        </row>
        <row r="329">
          <cell r="A329" t="str">
            <v>ECT4</v>
          </cell>
          <cell r="B329">
            <v>273</v>
          </cell>
          <cell r="C329" t="str">
            <v>EMPALME DE COMPRENSION TUBULAR AL # 4 AWG (ASC4TN)</v>
          </cell>
          <cell r="D329">
            <v>0</v>
          </cell>
          <cell r="E329" t="str">
            <v>c/u</v>
          </cell>
          <cell r="F329">
            <v>0.63</v>
          </cell>
          <cell r="G329">
            <v>0</v>
          </cell>
          <cell r="H329">
            <v>0.63</v>
          </cell>
          <cell r="I329">
            <v>1120604</v>
          </cell>
        </row>
        <row r="330">
          <cell r="A330" t="str">
            <v>AVACSR2</v>
          </cell>
          <cell r="B330">
            <v>274</v>
          </cell>
          <cell r="C330" t="str">
            <v>AMORTIGUADOR DE VIBRACION PREFORMADO CONDUCTOR ACSR 2</v>
          </cell>
          <cell r="D330">
            <v>0</v>
          </cell>
          <cell r="E330" t="str">
            <v>c/u</v>
          </cell>
          <cell r="F330">
            <v>8.5299999999999994</v>
          </cell>
          <cell r="G330">
            <v>0</v>
          </cell>
          <cell r="H330">
            <v>8.5299999999999994</v>
          </cell>
          <cell r="I330">
            <v>1120604</v>
          </cell>
        </row>
        <row r="331">
          <cell r="A331" t="str">
            <v>AVACSR1/0</v>
          </cell>
          <cell r="B331">
            <v>275</v>
          </cell>
          <cell r="C331" t="str">
            <v>AMORTIGUADOR DE VIBRACION PREFORMADO CONDUCTOR ACSR 1/0</v>
          </cell>
          <cell r="D331">
            <v>0</v>
          </cell>
          <cell r="E331" t="str">
            <v>c/u</v>
          </cell>
          <cell r="F331">
            <v>10.46</v>
          </cell>
          <cell r="G331">
            <v>0</v>
          </cell>
          <cell r="H331">
            <v>10.46</v>
          </cell>
          <cell r="I331">
            <v>1120604</v>
          </cell>
        </row>
        <row r="333">
          <cell r="B333" t="str">
            <v>U</v>
          </cell>
          <cell r="C333" t="str">
            <v xml:space="preserve">ACCESORIOS PARA LINEAS DE DISTRIBUCIÓN </v>
          </cell>
        </row>
        <row r="334">
          <cell r="C334" t="str">
            <v>PERNOS Y TUERCAS  GALVANIZADAS</v>
          </cell>
        </row>
        <row r="335">
          <cell r="A335" t="str">
            <v>TU5/8</v>
          </cell>
          <cell r="B335">
            <v>276</v>
          </cell>
          <cell r="C335" t="str">
            <v>Tuerca de ojo ovalado de acero galvanizado, para perno de 16 mm (5/8") de diám.</v>
          </cell>
          <cell r="D335">
            <v>100</v>
          </cell>
          <cell r="E335" t="str">
            <v>c/u</v>
          </cell>
          <cell r="F335">
            <v>2.2999999999999998</v>
          </cell>
          <cell r="G335">
            <v>229.99999999999997</v>
          </cell>
          <cell r="H335">
            <v>2.25</v>
          </cell>
          <cell r="I335">
            <v>1120605</v>
          </cell>
        </row>
        <row r="336">
          <cell r="A336" t="str">
            <v>PP18</v>
          </cell>
          <cell r="B336">
            <v>277</v>
          </cell>
          <cell r="C336" t="str">
            <v>Perno punta de poste de acero galvanizado (tacho), 70 mm (2 3/4") de ancho x 450 mm (18") de long.</v>
          </cell>
          <cell r="D336">
            <v>0</v>
          </cell>
          <cell r="E336" t="str">
            <v>c/u</v>
          </cell>
          <cell r="F336">
            <v>15.4</v>
          </cell>
          <cell r="G336">
            <v>0</v>
          </cell>
          <cell r="H336">
            <v>15.4</v>
          </cell>
          <cell r="I336">
            <v>1120605</v>
          </cell>
        </row>
        <row r="337">
          <cell r="A337" t="str">
            <v>PPINTOPE18</v>
          </cell>
          <cell r="B337">
            <v>278</v>
          </cell>
          <cell r="C337" t="str">
            <v>Perno espiga (pin) tope de poste simple de acero galvanizado, 19 mm (3/4") de diám. x 450 mm (18") de long., con accesorios de sujeción</v>
          </cell>
          <cell r="D337">
            <v>57</v>
          </cell>
          <cell r="E337" t="str">
            <v>c/u</v>
          </cell>
          <cell r="F337">
            <v>14.22</v>
          </cell>
          <cell r="G337">
            <v>810.54000000000008</v>
          </cell>
          <cell r="H337">
            <v>14.22</v>
          </cell>
          <cell r="I337">
            <v>1120605</v>
          </cell>
        </row>
        <row r="338">
          <cell r="A338" t="str">
            <v>PPINCORTO12</v>
          </cell>
          <cell r="B338">
            <v>279</v>
          </cell>
          <cell r="C338" t="str">
            <v>Perno espiga (pin) corto de acero galvanizado, 19 mm (3/4") de diám. x 300 mm (12") de long.(35mm Diametro de la rosca para enroscar el aislador pin)</v>
          </cell>
          <cell r="D338">
            <v>0</v>
          </cell>
          <cell r="E338" t="str">
            <v>c/u</v>
          </cell>
          <cell r="F338">
            <v>4.6399999999999997</v>
          </cell>
          <cell r="G338">
            <v>0</v>
          </cell>
          <cell r="H338">
            <v>4.6399999999999997</v>
          </cell>
          <cell r="I338">
            <v>1120605</v>
          </cell>
        </row>
        <row r="339">
          <cell r="A339" t="str">
            <v>PU5/8</v>
          </cell>
          <cell r="B339">
            <v>280</v>
          </cell>
          <cell r="C339" t="str">
            <v>Perno U de acero galvanizado, 16 mm (5/8") de diám. x 150 mm (6") de ancho dentro de la U, con 2 tuercas, 2 arandelas planas y 2 de presión</v>
          </cell>
          <cell r="D339">
            <v>0</v>
          </cell>
          <cell r="E339" t="str">
            <v>c/u</v>
          </cell>
          <cell r="F339">
            <v>4.76</v>
          </cell>
          <cell r="G339">
            <v>0</v>
          </cell>
          <cell r="H339">
            <v>4.76</v>
          </cell>
          <cell r="I339">
            <v>1120605</v>
          </cell>
        </row>
        <row r="340">
          <cell r="A340" t="str">
            <v>PMAQ5/8x2</v>
          </cell>
          <cell r="B340">
            <v>281</v>
          </cell>
          <cell r="C340" t="str">
            <v>Perno máquina de acero galvanizado, 16 mm (5/8") de diám. x 51 mm (2") de long., con tuerca, arandela plana y de presión</v>
          </cell>
          <cell r="D340">
            <v>0</v>
          </cell>
          <cell r="E340" t="str">
            <v>c/u</v>
          </cell>
          <cell r="F340">
            <v>1.53</v>
          </cell>
          <cell r="G340">
            <v>0</v>
          </cell>
          <cell r="H340">
            <v>1.53</v>
          </cell>
          <cell r="I340">
            <v>1120605</v>
          </cell>
        </row>
        <row r="341">
          <cell r="A341" t="str">
            <v>PR5/8-12</v>
          </cell>
          <cell r="B341">
            <v>282</v>
          </cell>
          <cell r="C341" t="str">
            <v>Perno espárrago o de rosca corrida de acero galvanizado, 16 mm (5/8") de diám. X 300 mm (12") de long., con 4 tuercas, 2 arandelas planas y 2 de presión</v>
          </cell>
          <cell r="D341">
            <v>200</v>
          </cell>
          <cell r="E341" t="str">
            <v>c/u</v>
          </cell>
          <cell r="F341">
            <v>4.96</v>
          </cell>
          <cell r="G341">
            <v>992</v>
          </cell>
          <cell r="H341">
            <v>4.96</v>
          </cell>
          <cell r="I341">
            <v>1120605</v>
          </cell>
        </row>
        <row r="342">
          <cell r="A342" t="str">
            <v>PR5/8-16</v>
          </cell>
          <cell r="B342">
            <v>283</v>
          </cell>
          <cell r="C342" t="str">
            <v>Perno espárrago o de rosca corrida de acero galvanizado, 16 mm (5/8") de diám. X 406 mm (16 ") de long., con 4 tuercas, 2 arandelas planas y 2 de presión</v>
          </cell>
          <cell r="D342">
            <v>0</v>
          </cell>
          <cell r="E342" t="str">
            <v>c/u</v>
          </cell>
          <cell r="F342">
            <v>9.6999999999999993</v>
          </cell>
          <cell r="G342">
            <v>0</v>
          </cell>
          <cell r="H342">
            <v>9.6999999999999993</v>
          </cell>
          <cell r="I342">
            <v>1120605</v>
          </cell>
        </row>
        <row r="343">
          <cell r="A343" t="str">
            <v>PO5/8</v>
          </cell>
          <cell r="B343">
            <v>284</v>
          </cell>
          <cell r="C343" t="str">
            <v>Perno de ojo de acero galvanizado, 16 mm (5/8") de diám. x 254 mm (10") de long., con 4 tuercas, 2 arandelas planas y 2 de presión</v>
          </cell>
          <cell r="D343">
            <v>0</v>
          </cell>
          <cell r="E343" t="str">
            <v>c/u</v>
          </cell>
          <cell r="F343">
            <v>5.79</v>
          </cell>
          <cell r="G343">
            <v>0</v>
          </cell>
          <cell r="H343">
            <v>5.79</v>
          </cell>
          <cell r="I343">
            <v>1120605</v>
          </cell>
        </row>
        <row r="345">
          <cell r="B345" t="str">
            <v>V</v>
          </cell>
          <cell r="C345" t="str">
            <v xml:space="preserve">GRAPAS Y HERRAJES GALVANIZADOS  </v>
          </cell>
        </row>
        <row r="346">
          <cell r="A346" t="str">
            <v>GPD2-2/0</v>
          </cell>
          <cell r="B346">
            <v>285</v>
          </cell>
          <cell r="C346" t="str">
            <v>Grapa de derivación para línea en caliente de aleación de Al, DE 2 A 2/0</v>
          </cell>
          <cell r="D346">
            <v>0</v>
          </cell>
          <cell r="E346" t="str">
            <v>c/u</v>
          </cell>
          <cell r="F346">
            <v>9.7100000000000009</v>
          </cell>
          <cell r="G346">
            <v>0</v>
          </cell>
          <cell r="H346">
            <v>9.7100000000000009</v>
          </cell>
          <cell r="I346">
            <v>1120605</v>
          </cell>
        </row>
        <row r="347">
          <cell r="A347" t="str">
            <v>BTF</v>
          </cell>
          <cell r="B347">
            <v>286</v>
          </cell>
          <cell r="C347" t="str">
            <v>Brazo de acero galvanizado, tubular, para tensor farol, 51 mm (2") de diám. x 1500 mm (59") de long., con accesorios de fijación</v>
          </cell>
          <cell r="D347">
            <v>0</v>
          </cell>
          <cell r="E347" t="str">
            <v>c/u</v>
          </cell>
          <cell r="F347">
            <v>28.18</v>
          </cell>
          <cell r="G347">
            <v>0</v>
          </cell>
          <cell r="H347">
            <v>28.18</v>
          </cell>
          <cell r="I347">
            <v>1120605</v>
          </cell>
        </row>
        <row r="348">
          <cell r="A348" t="str">
            <v>HA</v>
          </cell>
          <cell r="B348">
            <v>287</v>
          </cell>
          <cell r="C348" t="str">
            <v>Horquilla anclaje de acero galvanizado, 16 mm (5/8") de diám. x 75 mm (3") de long. (Eslabon "U" para sujeción)</v>
          </cell>
          <cell r="D348">
            <v>0</v>
          </cell>
          <cell r="E348" t="str">
            <v>c/u</v>
          </cell>
          <cell r="F348">
            <v>7.5</v>
          </cell>
          <cell r="G348">
            <v>0</v>
          </cell>
          <cell r="H348">
            <v>7.5</v>
          </cell>
          <cell r="I348">
            <v>1120605</v>
          </cell>
        </row>
        <row r="349">
          <cell r="A349" t="str">
            <v>HAN</v>
          </cell>
          <cell r="B349">
            <v>288</v>
          </cell>
          <cell r="C349" t="str">
            <v xml:space="preserve">Horquilla de acero galvanizado para ancla, 16x x 75 mm (5/8" x 3") </v>
          </cell>
          <cell r="D349">
            <v>0</v>
          </cell>
          <cell r="E349" t="str">
            <v>c/u</v>
          </cell>
          <cell r="F349">
            <v>6.78</v>
          </cell>
          <cell r="G349">
            <v>0</v>
          </cell>
          <cell r="H349">
            <v>6.78</v>
          </cell>
          <cell r="I349">
            <v>1120605</v>
          </cell>
        </row>
        <row r="350">
          <cell r="A350" t="str">
            <v>GPA6-4/0</v>
          </cell>
          <cell r="B350">
            <v>289</v>
          </cell>
          <cell r="C350" t="str">
            <v>Grapa angular apernada de aleación de Al 5,08 - 15,75 mm (6 - 4/0 AWG)</v>
          </cell>
          <cell r="D350">
            <v>0</v>
          </cell>
          <cell r="E350" t="str">
            <v>c/u</v>
          </cell>
          <cell r="F350">
            <v>13.43</v>
          </cell>
          <cell r="G350">
            <v>0</v>
          </cell>
          <cell r="H350">
            <v>13.43</v>
          </cell>
          <cell r="I350">
            <v>1120605</v>
          </cell>
        </row>
        <row r="351">
          <cell r="A351" t="str">
            <v>GPA1/0-477</v>
          </cell>
          <cell r="B351">
            <v>290</v>
          </cell>
          <cell r="C351" t="str">
            <v>Grapa angular apernada de aleación de Al 10,16 - 21,59 mm  (1/0 - 477 MCM)</v>
          </cell>
          <cell r="D351">
            <v>0</v>
          </cell>
          <cell r="E351" t="str">
            <v>c/u</v>
          </cell>
          <cell r="F351">
            <v>17.23</v>
          </cell>
          <cell r="G351">
            <v>0</v>
          </cell>
          <cell r="H351">
            <v>17.23</v>
          </cell>
          <cell r="I351">
            <v>1120605</v>
          </cell>
        </row>
        <row r="352">
          <cell r="A352" t="str">
            <v>GPA3/0-636</v>
          </cell>
          <cell r="B352">
            <v>288</v>
          </cell>
          <cell r="C352" t="str">
            <v>Grapa angular apernada de aleación de Al 12,7 - 26,42 mm, (3/0 - 636 MCM)</v>
          </cell>
          <cell r="D352">
            <v>0</v>
          </cell>
          <cell r="E352" t="str">
            <v>c/u</v>
          </cell>
          <cell r="F352">
            <v>22.44</v>
          </cell>
          <cell r="G352">
            <v>0</v>
          </cell>
          <cell r="H352">
            <v>22.44</v>
          </cell>
          <cell r="I352">
            <v>1120605</v>
          </cell>
        </row>
        <row r="353">
          <cell r="A353" t="str">
            <v>GPT6-4/0</v>
          </cell>
          <cell r="B353">
            <v>289</v>
          </cell>
          <cell r="C353" t="str">
            <v>Grapa terminal apernada tipo pistola, de aleación de Al, 6 - 4/0 Conductor ACSR</v>
          </cell>
          <cell r="D353">
            <v>0</v>
          </cell>
          <cell r="E353" t="str">
            <v>c/u</v>
          </cell>
          <cell r="F353">
            <v>13.66</v>
          </cell>
          <cell r="G353">
            <v>0</v>
          </cell>
          <cell r="H353">
            <v>13.66</v>
          </cell>
          <cell r="I353">
            <v>1120605</v>
          </cell>
        </row>
        <row r="354">
          <cell r="A354" t="str">
            <v>GPT6-3/0</v>
          </cell>
          <cell r="B354">
            <v>290</v>
          </cell>
          <cell r="C354" t="str">
            <v>Grapa terminal apernada tipo pistola, de aleación de Al 6 - 3/0 Conductor ACSR</v>
          </cell>
          <cell r="D354">
            <v>94</v>
          </cell>
          <cell r="E354" t="str">
            <v>c/u</v>
          </cell>
          <cell r="F354">
            <v>10.65</v>
          </cell>
          <cell r="G354">
            <v>1001.1</v>
          </cell>
          <cell r="H354">
            <v>10.65</v>
          </cell>
          <cell r="I354">
            <v>1120605</v>
          </cell>
        </row>
        <row r="355">
          <cell r="A355" t="str">
            <v>GPT2-336.4</v>
          </cell>
          <cell r="B355">
            <v>291</v>
          </cell>
          <cell r="C355" t="str">
            <v>Grapa terminal apernada tipo pistola, de aleación de Al 2 - 336,4 (26/7) Conductor ACSR</v>
          </cell>
          <cell r="D355">
            <v>0</v>
          </cell>
          <cell r="E355" t="str">
            <v>c/u</v>
          </cell>
          <cell r="F355">
            <v>22.24</v>
          </cell>
          <cell r="G355">
            <v>0</v>
          </cell>
          <cell r="H355">
            <v>21.51</v>
          </cell>
          <cell r="I355">
            <v>1120605</v>
          </cell>
        </row>
        <row r="356">
          <cell r="A356" t="str">
            <v>GPT3/0-556.6</v>
          </cell>
          <cell r="B356">
            <v>292</v>
          </cell>
          <cell r="C356" t="str">
            <v>Grapa terminal apernada tipo pistola, de aleación de Al 3/0 - 556,6 (18/1) Conductor ACSR</v>
          </cell>
          <cell r="D356">
            <v>0</v>
          </cell>
          <cell r="E356" t="str">
            <v>c/u</v>
          </cell>
          <cell r="F356">
            <v>28.01</v>
          </cell>
          <cell r="G356">
            <v>0</v>
          </cell>
          <cell r="H356">
            <v>28.01</v>
          </cell>
          <cell r="I356">
            <v>1120605</v>
          </cell>
        </row>
        <row r="358">
          <cell r="B358" t="str">
            <v>W</v>
          </cell>
          <cell r="C358" t="str">
            <v xml:space="preserve">CONECTORES </v>
          </cell>
        </row>
        <row r="359">
          <cell r="A359" t="str">
            <v>CDE35-150</v>
          </cell>
          <cell r="B359">
            <v>293</v>
          </cell>
          <cell r="C359" t="str">
            <v>Conector dentado estanco de 35 a 150 mm2 (2 - 3/0 AWG) cond. Principal desnudo y 4 a 35 mm2      ( 12 - 2 AWG) cond. Derivado</v>
          </cell>
          <cell r="D359">
            <v>0</v>
          </cell>
          <cell r="E359" t="str">
            <v>c/u</v>
          </cell>
          <cell r="F359">
            <v>3.26</v>
          </cell>
          <cell r="G359">
            <v>0</v>
          </cell>
          <cell r="H359">
            <v>3.26</v>
          </cell>
          <cell r="I359">
            <v>1120604</v>
          </cell>
        </row>
        <row r="360">
          <cell r="A360" t="str">
            <v>CDS10-95</v>
          </cell>
          <cell r="B360">
            <v>294</v>
          </cell>
          <cell r="C360" t="str">
            <v>Conector dentado simple, principal 10 a 95 mm2 (6 - 3/0 AWG), deribado a 1,5 - 10 mm2 (16-6AWG)</v>
          </cell>
          <cell r="D360">
            <v>0</v>
          </cell>
          <cell r="E360" t="str">
            <v>c/u</v>
          </cell>
          <cell r="F360">
            <v>2.7</v>
          </cell>
          <cell r="G360">
            <v>0</v>
          </cell>
          <cell r="H360">
            <v>2.62</v>
          </cell>
          <cell r="I360">
            <v>1120604</v>
          </cell>
        </row>
        <row r="361">
          <cell r="A361" t="str">
            <v>CDED35-150</v>
          </cell>
          <cell r="B361">
            <v>295</v>
          </cell>
          <cell r="C361" t="str">
            <v>Conector dentado estanco, doble cuerpo, de 35 a 150 mm2 (2 AWG - 300 MCM) conductor principal y derivado</v>
          </cell>
          <cell r="D361">
            <v>0</v>
          </cell>
          <cell r="E361" t="str">
            <v>c/u</v>
          </cell>
          <cell r="F361">
            <v>8.76</v>
          </cell>
          <cell r="G361">
            <v>0</v>
          </cell>
          <cell r="H361">
            <v>8.76</v>
          </cell>
          <cell r="I361">
            <v>1120604</v>
          </cell>
        </row>
        <row r="362">
          <cell r="A362" t="str">
            <v>CONH3/0-4/0</v>
          </cell>
          <cell r="B362">
            <v>296</v>
          </cell>
          <cell r="C362" t="str">
            <v>Conector alecion Al, compresion tipo H 3/0-4/0,2-2/0</v>
          </cell>
          <cell r="D362">
            <v>0</v>
          </cell>
          <cell r="E362" t="str">
            <v>c/u</v>
          </cell>
          <cell r="F362">
            <v>1.79</v>
          </cell>
          <cell r="G362">
            <v>0</v>
          </cell>
          <cell r="H362">
            <v>1.79</v>
          </cell>
          <cell r="I362">
            <v>1120604</v>
          </cell>
        </row>
        <row r="363">
          <cell r="A363" t="str">
            <v>CONH3-2/0</v>
          </cell>
          <cell r="B363">
            <v>297</v>
          </cell>
          <cell r="C363" t="str">
            <v>Conector alecion Al, compresion tipo H 3-2/0,6-2</v>
          </cell>
          <cell r="D363">
            <v>0</v>
          </cell>
          <cell r="E363" t="str">
            <v>c/u</v>
          </cell>
          <cell r="F363">
            <v>1.1200000000000001</v>
          </cell>
          <cell r="G363">
            <v>0</v>
          </cell>
          <cell r="H363">
            <v>1.1200000000000001</v>
          </cell>
          <cell r="I363">
            <v>1120604</v>
          </cell>
        </row>
        <row r="364">
          <cell r="A364" t="str">
            <v>CONH336</v>
          </cell>
          <cell r="B364">
            <v>298</v>
          </cell>
          <cell r="C364" t="str">
            <v>Conector compresion 336 MCM</v>
          </cell>
          <cell r="D364">
            <v>0</v>
          </cell>
          <cell r="E364" t="str">
            <v>c/u</v>
          </cell>
          <cell r="F364">
            <v>6.19</v>
          </cell>
          <cell r="G364">
            <v>0</v>
          </cell>
          <cell r="H364">
            <v>6.19</v>
          </cell>
          <cell r="I364">
            <v>1120604</v>
          </cell>
        </row>
        <row r="365">
          <cell r="A365" t="str">
            <v>CONEALUM</v>
          </cell>
          <cell r="B365">
            <v>299</v>
          </cell>
          <cell r="C365" t="str">
            <v>Conector compresion para lampara 2-2/0, 8-14 AWG</v>
          </cell>
          <cell r="D365">
            <v>0</v>
          </cell>
          <cell r="E365" t="str">
            <v>c/u</v>
          </cell>
          <cell r="F365">
            <v>0.62</v>
          </cell>
          <cell r="G365">
            <v>0</v>
          </cell>
          <cell r="H365">
            <v>0.6</v>
          </cell>
          <cell r="I365">
            <v>1120608</v>
          </cell>
        </row>
        <row r="366">
          <cell r="A366" t="str">
            <v>CDE25-95</v>
          </cell>
          <cell r="B366">
            <v>300</v>
          </cell>
          <cell r="C366" t="str">
            <v>Conector dentado estanco de 25 a 95 mm2 (3 - 4/0 AWG) cond. principal y derivado</v>
          </cell>
          <cell r="D366">
            <v>0</v>
          </cell>
          <cell r="E366" t="str">
            <v>c/u</v>
          </cell>
          <cell r="F366">
            <v>2.92</v>
          </cell>
          <cell r="G366">
            <v>0</v>
          </cell>
          <cell r="H366">
            <v>2.92</v>
          </cell>
          <cell r="I366">
            <v>1120604</v>
          </cell>
        </row>
        <row r="367">
          <cell r="A367" t="str">
            <v>CRP3-2/0</v>
          </cell>
          <cell r="B367">
            <v>301</v>
          </cell>
          <cell r="C367" t="str">
            <v>Conector de ranuras paralelas, aleación de Cu, 3-2/0 : 6-2/0 AWG</v>
          </cell>
          <cell r="D367">
            <v>0</v>
          </cell>
          <cell r="E367" t="str">
            <v>c/u</v>
          </cell>
          <cell r="F367">
            <v>6.31</v>
          </cell>
          <cell r="G367">
            <v>0</v>
          </cell>
          <cell r="H367">
            <v>6.31</v>
          </cell>
          <cell r="I367">
            <v>1120604</v>
          </cell>
        </row>
        <row r="368">
          <cell r="A368" t="str">
            <v>CRP1/0-4/0</v>
          </cell>
          <cell r="B368">
            <v>302</v>
          </cell>
          <cell r="C368" t="str">
            <v>Conector de ranuras paralelas, aleación de Cu, 1/0-4/0 : 6-4/0 AWG</v>
          </cell>
          <cell r="D368">
            <v>0</v>
          </cell>
          <cell r="E368" t="str">
            <v>c/u</v>
          </cell>
          <cell r="F368">
            <v>7.87</v>
          </cell>
          <cell r="G368">
            <v>0</v>
          </cell>
          <cell r="H368">
            <v>7.87</v>
          </cell>
          <cell r="I368">
            <v>1120604</v>
          </cell>
        </row>
        <row r="369">
          <cell r="A369" t="str">
            <v>CRP4/0-300</v>
          </cell>
          <cell r="B369">
            <v>303</v>
          </cell>
          <cell r="C369" t="str">
            <v>Conector de ranuras paralelas, aleación de Cu, 4/0-300 : 6-300 AWG</v>
          </cell>
          <cell r="D369">
            <v>0</v>
          </cell>
          <cell r="E369" t="str">
            <v>c/u</v>
          </cell>
          <cell r="F369">
            <v>16.93</v>
          </cell>
          <cell r="G369">
            <v>0</v>
          </cell>
          <cell r="H369">
            <v>16.93</v>
          </cell>
          <cell r="I369">
            <v>1120604</v>
          </cell>
        </row>
        <row r="370">
          <cell r="A370" t="str">
            <v>CP1/0-2/0</v>
          </cell>
          <cell r="B370">
            <v>304</v>
          </cell>
          <cell r="C370" t="str">
            <v>Conector perno hendido, aleación de Cu, 1/0 - 2/0 AWG cond. principal, 8 - 2/0 AWG cond. Derivado</v>
          </cell>
          <cell r="D370">
            <v>0</v>
          </cell>
          <cell r="E370" t="str">
            <v>c/u</v>
          </cell>
          <cell r="F370">
            <v>3.58</v>
          </cell>
          <cell r="G370">
            <v>0</v>
          </cell>
          <cell r="H370">
            <v>3.58</v>
          </cell>
          <cell r="I370">
            <v>1120604</v>
          </cell>
        </row>
        <row r="371">
          <cell r="A371" t="str">
            <v>CRP2-4/0</v>
          </cell>
          <cell r="B371">
            <v>305</v>
          </cell>
          <cell r="C371" t="str">
            <v>CONECTOR RANURA PARALELA CU-AL BURNDY 2-4/0</v>
          </cell>
          <cell r="D371">
            <v>0</v>
          </cell>
          <cell r="E371" t="str">
            <v>c/u</v>
          </cell>
          <cell r="F371">
            <v>6.22</v>
          </cell>
          <cell r="G371">
            <v>0</v>
          </cell>
          <cell r="H371">
            <v>6.22</v>
          </cell>
          <cell r="I371">
            <v>1120604</v>
          </cell>
        </row>
        <row r="372">
          <cell r="A372" t="str">
            <v>CRP4-3/0</v>
          </cell>
          <cell r="B372">
            <v>306</v>
          </cell>
          <cell r="C372" t="str">
            <v>Conector ranura paralela doble dentado,Hermetico, cable  AL/CU aislado 4-3/0 AWG y 4-3/0 AWG TUERCA FUSIBLE</v>
          </cell>
          <cell r="D372">
            <v>0</v>
          </cell>
          <cell r="E372" t="str">
            <v>c/u</v>
          </cell>
          <cell r="F372">
            <v>7.27</v>
          </cell>
          <cell r="G372">
            <v>0</v>
          </cell>
          <cell r="H372">
            <v>7.27</v>
          </cell>
          <cell r="I372">
            <v>1120604</v>
          </cell>
        </row>
        <row r="374">
          <cell r="B374" t="str">
            <v>X</v>
          </cell>
          <cell r="C374" t="str">
            <v xml:space="preserve">ABRAZADERAS </v>
          </cell>
        </row>
        <row r="375">
          <cell r="A375" t="str">
            <v>AB51/2</v>
          </cell>
          <cell r="B375">
            <v>307</v>
          </cell>
          <cell r="C375" t="str">
            <v>Abrazadera de acero galvanizado, pletina, simple (3 pernos), 38 x 4 x 140  (1 1/2 x 5/32 x 5 1/2")</v>
          </cell>
          <cell r="D375">
            <v>206</v>
          </cell>
          <cell r="E375" t="str">
            <v>c/u</v>
          </cell>
          <cell r="F375">
            <v>5.94</v>
          </cell>
          <cell r="G375">
            <v>1223.6400000000001</v>
          </cell>
          <cell r="H375">
            <v>5.94</v>
          </cell>
          <cell r="I375">
            <v>1120605</v>
          </cell>
        </row>
        <row r="376">
          <cell r="A376" t="str">
            <v>ABMTR</v>
          </cell>
          <cell r="B376">
            <v>308</v>
          </cell>
          <cell r="C376" t="str">
            <v xml:space="preserve">Abrazadera de acero galvanizado, pletina (3 pernos, 38 x 6 x 160 reforzada para montaje de transformador </v>
          </cell>
          <cell r="D376">
            <v>0</v>
          </cell>
          <cell r="E376" t="str">
            <v>c/u</v>
          </cell>
          <cell r="F376">
            <v>8.43</v>
          </cell>
          <cell r="G376">
            <v>0</v>
          </cell>
          <cell r="H376">
            <v>8.43</v>
          </cell>
          <cell r="I376">
            <v>1120605</v>
          </cell>
        </row>
        <row r="377">
          <cell r="A377" t="str">
            <v>ABE51/2</v>
          </cell>
          <cell r="B377">
            <v>309</v>
          </cell>
          <cell r="C377" t="str">
            <v>Abrazadera de acero galvanizado, pletina, 2 pernos, extensión simple 50x6x140 mm  (2x1/4x51/2")</v>
          </cell>
          <cell r="D377">
            <v>0</v>
          </cell>
          <cell r="E377" t="str">
            <v>c/u</v>
          </cell>
          <cell r="F377">
            <v>5.46</v>
          </cell>
          <cell r="G377">
            <v>0</v>
          </cell>
          <cell r="H377">
            <v>5.46</v>
          </cell>
          <cell r="I377">
            <v>1120605</v>
          </cell>
        </row>
        <row r="378">
          <cell r="A378" t="str">
            <v>AB61/2</v>
          </cell>
          <cell r="B378">
            <v>310</v>
          </cell>
          <cell r="C378" t="str">
            <v>Abrazadera de acero galvanizado, pletina, simple (3 pernos), 38 x 4 x 140 - 160 mm (1 1/2 x 11/64 x 5 1/2 - 6 1/2")</v>
          </cell>
          <cell r="D378">
            <v>206</v>
          </cell>
          <cell r="E378" t="str">
            <v>c/u</v>
          </cell>
          <cell r="F378">
            <v>6.92</v>
          </cell>
          <cell r="G378">
            <v>1425.52</v>
          </cell>
          <cell r="H378">
            <v>6.72</v>
          </cell>
          <cell r="I378">
            <v>1120605</v>
          </cell>
        </row>
        <row r="379">
          <cell r="A379" t="str">
            <v>AB71/2</v>
          </cell>
          <cell r="B379">
            <v>311</v>
          </cell>
          <cell r="C379" t="str">
            <v>Abrazadera de acero galvanizado, pletina, simple (3 pernos), 38 x 4 x 160 - 190 mm (1 1/ 2 x 11/4 x 6 1/2 - 7 1/2")</v>
          </cell>
          <cell r="D379">
            <v>0</v>
          </cell>
          <cell r="E379" t="str">
            <v>c/u</v>
          </cell>
          <cell r="F379">
            <v>7.1</v>
          </cell>
          <cell r="G379">
            <v>0</v>
          </cell>
          <cell r="H379">
            <v>7.1</v>
          </cell>
          <cell r="I379">
            <v>1120605</v>
          </cell>
        </row>
        <row r="380">
          <cell r="A380" t="str">
            <v>AB61/2 4PR</v>
          </cell>
          <cell r="B380">
            <v>312</v>
          </cell>
          <cell r="C380" t="str">
            <v>Abrazadera de acero galvanizado, pletina, doble (4 pernos), 38 x 4 x 140 - 160 mm (1 1/2 x 11/64 x 5 1/2 - 6 1/2")</v>
          </cell>
          <cell r="D380">
            <v>0</v>
          </cell>
          <cell r="E380" t="str">
            <v>c/u</v>
          </cell>
          <cell r="F380">
            <v>7.71</v>
          </cell>
          <cell r="G380">
            <v>0</v>
          </cell>
          <cell r="H380">
            <v>7.71</v>
          </cell>
          <cell r="I380">
            <v>1120605</v>
          </cell>
        </row>
        <row r="381">
          <cell r="A381" t="str">
            <v>AB51/2 4PR</v>
          </cell>
          <cell r="B381">
            <v>313</v>
          </cell>
          <cell r="C381" t="str">
            <v>Abrazadera de acero galvanizado, pletina, 4 pernos, 38 x 4 x 140 mm (1 1/2 x 5/32 x5/12")</v>
          </cell>
          <cell r="D381">
            <v>206</v>
          </cell>
          <cell r="E381" t="str">
            <v>c/u</v>
          </cell>
          <cell r="F381">
            <v>7.36</v>
          </cell>
          <cell r="G381">
            <v>1516.16</v>
          </cell>
          <cell r="H381">
            <v>7.36</v>
          </cell>
          <cell r="I381">
            <v>1120605</v>
          </cell>
        </row>
        <row r="382">
          <cell r="A382" t="str">
            <v>AB71/2 4PR</v>
          </cell>
          <cell r="B382">
            <v>314</v>
          </cell>
          <cell r="C382" t="str">
            <v>Abrazadera de acero galvanizado, pletina, doble (4 pernos), 38 x 4 x 160 - 190 mm (1 1/2 x 11/64 x 6 1/2 - 7 1/2")</v>
          </cell>
          <cell r="D382">
            <v>0</v>
          </cell>
          <cell r="E382" t="str">
            <v>c/u</v>
          </cell>
          <cell r="F382">
            <v>7.94</v>
          </cell>
          <cell r="G382">
            <v>0</v>
          </cell>
          <cell r="H382">
            <v>7.94</v>
          </cell>
          <cell r="I382">
            <v>1120605</v>
          </cell>
        </row>
        <row r="384">
          <cell r="B384" t="str">
            <v>Y</v>
          </cell>
          <cell r="C384" t="str">
            <v xml:space="preserve">CRUCETAS </v>
          </cell>
        </row>
        <row r="385">
          <cell r="A385" t="str">
            <v>CTL1200</v>
          </cell>
          <cell r="B385">
            <v>315</v>
          </cell>
          <cell r="C385" t="str">
            <v>Cruceta de acero galvanizado, perfil “L”, universal, 75 x 75 x 6 x 1200 mm (2 61/64 x 2 61/64 x 1/4)</v>
          </cell>
          <cell r="D385">
            <v>0</v>
          </cell>
          <cell r="E385" t="str">
            <v>c/u</v>
          </cell>
          <cell r="F385">
            <v>51.24</v>
          </cell>
          <cell r="G385">
            <v>0</v>
          </cell>
          <cell r="H385">
            <v>51.24</v>
          </cell>
          <cell r="I385">
            <v>1120605</v>
          </cell>
        </row>
        <row r="386">
          <cell r="A386" t="str">
            <v>CTL1500</v>
          </cell>
          <cell r="B386">
            <v>316</v>
          </cell>
          <cell r="C386" t="str">
            <v>Cruceta de acero galvanizado, perfil “L”, universal, 75 x 75 x 6 x 1500 mm (2 61/64 x 2 61/64 x 1/4 )</v>
          </cell>
          <cell r="D386">
            <v>0</v>
          </cell>
          <cell r="E386" t="str">
            <v>c/u</v>
          </cell>
          <cell r="F386">
            <v>57.5</v>
          </cell>
          <cell r="G386">
            <v>0</v>
          </cell>
          <cell r="H386">
            <v>57.5</v>
          </cell>
          <cell r="I386">
            <v>1120605</v>
          </cell>
        </row>
        <row r="387">
          <cell r="A387" t="str">
            <v>CTL2000</v>
          </cell>
          <cell r="B387">
            <v>317</v>
          </cell>
          <cell r="C387" t="str">
            <v>Cruceta de acero galvanizado, perfil “L”, universal, 75 x 75 x 6 x 2000 mm (2 61/64 x 2 61/64 x 1/4)</v>
          </cell>
          <cell r="D387">
            <v>0</v>
          </cell>
          <cell r="E387" t="str">
            <v>c/u</v>
          </cell>
          <cell r="F387">
            <v>67.36</v>
          </cell>
          <cell r="G387">
            <v>0</v>
          </cell>
          <cell r="H387">
            <v>67.36</v>
          </cell>
          <cell r="I387">
            <v>1120605</v>
          </cell>
        </row>
        <row r="388">
          <cell r="A388" t="str">
            <v>CTL2400</v>
          </cell>
          <cell r="B388">
            <v>318</v>
          </cell>
          <cell r="C388" t="str">
            <v>Cruceta de acero galvanizado, universal, perfil “L” 75 x 75 x 6 x 2400 mm (2 61/64 x 261/64 x 1/4")</v>
          </cell>
          <cell r="D388">
            <v>87</v>
          </cell>
          <cell r="E388" t="str">
            <v>c/u</v>
          </cell>
          <cell r="F388">
            <v>75.569999999999993</v>
          </cell>
          <cell r="G388">
            <v>6574.5899999999992</v>
          </cell>
          <cell r="H388">
            <v>75.569999999999993</v>
          </cell>
          <cell r="I388">
            <v>1120605</v>
          </cell>
        </row>
        <row r="389">
          <cell r="A389" t="str">
            <v>CTL4300</v>
          </cell>
          <cell r="B389">
            <v>319</v>
          </cell>
          <cell r="C389" t="str">
            <v>Cruceta de acero galvanizado, universal, perfil “L” 75 x 75 x 6 x 4300 mm (2 61/64 x 261/64 x 1/4")</v>
          </cell>
          <cell r="D389">
            <v>0</v>
          </cell>
          <cell r="E389" t="str">
            <v>c/u</v>
          </cell>
          <cell r="F389">
            <v>88.87</v>
          </cell>
          <cell r="G389">
            <v>0</v>
          </cell>
          <cell r="H389">
            <v>88.87</v>
          </cell>
          <cell r="I389">
            <v>1120605</v>
          </cell>
        </row>
        <row r="391">
          <cell r="B391" t="str">
            <v>Z</v>
          </cell>
          <cell r="C391" t="str">
            <v xml:space="preserve">PIE DE AMIGO </v>
          </cell>
        </row>
        <row r="392">
          <cell r="A392" t="str">
            <v>PA700</v>
          </cell>
          <cell r="B392">
            <v>320</v>
          </cell>
          <cell r="C392" t="str">
            <v>Pie de amigo de acero, perfil "L" de 38x38x6x700mm</v>
          </cell>
          <cell r="D392">
            <v>4</v>
          </cell>
          <cell r="E392" t="str">
            <v>c/u</v>
          </cell>
          <cell r="F392">
            <v>6.49</v>
          </cell>
          <cell r="G392">
            <v>25.96</v>
          </cell>
          <cell r="H392">
            <v>6.49</v>
          </cell>
          <cell r="I392">
            <v>1120605</v>
          </cell>
        </row>
        <row r="393">
          <cell r="A393" t="str">
            <v>PA1500</v>
          </cell>
          <cell r="B393">
            <v>321</v>
          </cell>
          <cell r="C393" t="str">
            <v>Pie de amigo de acero, perfil "L" de 38x38x6x1500mm</v>
          </cell>
          <cell r="D393">
            <v>78</v>
          </cell>
          <cell r="E393" t="str">
            <v>c/u</v>
          </cell>
          <cell r="F393">
            <v>13.97</v>
          </cell>
          <cell r="G393">
            <v>1089.6600000000001</v>
          </cell>
          <cell r="H393">
            <v>13.97</v>
          </cell>
          <cell r="I393">
            <v>1120605</v>
          </cell>
        </row>
        <row r="394">
          <cell r="A394" t="str">
            <v>PA1800</v>
          </cell>
          <cell r="B394">
            <v>322</v>
          </cell>
          <cell r="C394" t="str">
            <v>Pie de amigo de acero galvanizado, perfil "L" de 38x38x6x1800mm</v>
          </cell>
          <cell r="D394">
            <v>0</v>
          </cell>
          <cell r="E394" t="str">
            <v>c/u</v>
          </cell>
          <cell r="F394">
            <v>18.77</v>
          </cell>
          <cell r="G394">
            <v>0</v>
          </cell>
          <cell r="H394">
            <v>18.22</v>
          </cell>
          <cell r="I394">
            <v>1120605</v>
          </cell>
        </row>
        <row r="395">
          <cell r="A395" t="str">
            <v>PMAQ5/8</v>
          </cell>
          <cell r="B395">
            <v>323</v>
          </cell>
          <cell r="C395" t="str">
            <v>Perno máquina de acero galvanizado, tuerca,  arandela plana, arandelas de presión, 16x38mm (5/8"x 11/2")</v>
          </cell>
          <cell r="D395">
            <v>196</v>
          </cell>
          <cell r="E395" t="str">
            <v>c/u</v>
          </cell>
          <cell r="F395">
            <v>1.29</v>
          </cell>
          <cell r="G395">
            <v>252.84</v>
          </cell>
          <cell r="H395">
            <v>1.29</v>
          </cell>
          <cell r="I395">
            <v>1120605</v>
          </cell>
        </row>
        <row r="397">
          <cell r="B397" t="str">
            <v>AA</v>
          </cell>
          <cell r="C397" t="str">
            <v xml:space="preserve">POSTES </v>
          </cell>
        </row>
        <row r="398">
          <cell r="A398" t="str">
            <v>PH10-400</v>
          </cell>
          <cell r="B398">
            <v>324</v>
          </cell>
          <cell r="C398" t="str">
            <v>Poste circular de hormigón armado de 10 m, 400 kg</v>
          </cell>
          <cell r="D398">
            <v>0</v>
          </cell>
          <cell r="E398" t="str">
            <v>c/u</v>
          </cell>
          <cell r="F398">
            <v>195.74</v>
          </cell>
          <cell r="G398">
            <v>0</v>
          </cell>
          <cell r="H398">
            <v>185.46</v>
          </cell>
          <cell r="I398">
            <v>1120605</v>
          </cell>
        </row>
        <row r="399">
          <cell r="A399" t="str">
            <v>PH10-500</v>
          </cell>
          <cell r="B399">
            <v>325</v>
          </cell>
          <cell r="C399" t="str">
            <v>Poste circular de hormigón armado de 10 m, 500 kg</v>
          </cell>
          <cell r="D399">
            <v>141</v>
          </cell>
          <cell r="E399" t="str">
            <v>c/u</v>
          </cell>
          <cell r="F399">
            <v>240.71</v>
          </cell>
          <cell r="G399">
            <v>33940.11</v>
          </cell>
          <cell r="H399">
            <v>240.71</v>
          </cell>
          <cell r="I399">
            <v>1120605</v>
          </cell>
        </row>
        <row r="400">
          <cell r="A400" t="str">
            <v>PH12-500</v>
          </cell>
          <cell r="B400">
            <v>326</v>
          </cell>
          <cell r="C400" t="str">
            <v>Poste circular de hormigón armado  de 12 m, 500 kg</v>
          </cell>
          <cell r="D400">
            <v>65</v>
          </cell>
          <cell r="E400" t="str">
            <v>c/u</v>
          </cell>
          <cell r="F400">
            <v>273.48</v>
          </cell>
          <cell r="G400">
            <v>17776.2</v>
          </cell>
          <cell r="H400">
            <v>273.48</v>
          </cell>
          <cell r="I400">
            <v>1120605</v>
          </cell>
        </row>
        <row r="401">
          <cell r="A401" t="str">
            <v>PH14-500</v>
          </cell>
          <cell r="B401">
            <v>327</v>
          </cell>
          <cell r="C401" t="str">
            <v>Poste circular de hormigón armado de 14 m, 500 kg</v>
          </cell>
          <cell r="D401">
            <v>0</v>
          </cell>
          <cell r="E401" t="str">
            <v>c/u</v>
          </cell>
          <cell r="F401">
            <v>383.87</v>
          </cell>
          <cell r="G401">
            <v>0</v>
          </cell>
          <cell r="H401">
            <v>383.87</v>
          </cell>
          <cell r="I401">
            <v>1120605</v>
          </cell>
        </row>
        <row r="402">
          <cell r="A402" t="str">
            <v>PH18</v>
          </cell>
          <cell r="B402">
            <v>328</v>
          </cell>
          <cell r="C402" t="str">
            <v>Poste circular de hormigón armado de 18 m, 600 kg</v>
          </cell>
          <cell r="D402">
            <v>0</v>
          </cell>
          <cell r="E402" t="str">
            <v>c/u</v>
          </cell>
          <cell r="F402">
            <v>623.33000000000004</v>
          </cell>
          <cell r="G402">
            <v>0</v>
          </cell>
          <cell r="H402">
            <v>623.33000000000004</v>
          </cell>
          <cell r="I402">
            <v>1120605</v>
          </cell>
        </row>
        <row r="403">
          <cell r="A403" t="str">
            <v>PH14-700</v>
          </cell>
          <cell r="B403">
            <v>329</v>
          </cell>
          <cell r="C403" t="str">
            <v>Poste circular de hormigón armado de 14 m, 700 kg</v>
          </cell>
          <cell r="D403">
            <v>0</v>
          </cell>
          <cell r="E403" t="str">
            <v>c/u</v>
          </cell>
          <cell r="F403">
            <v>578</v>
          </cell>
          <cell r="G403">
            <v>0</v>
          </cell>
          <cell r="H403">
            <v>569.70000000000005</v>
          </cell>
          <cell r="I403">
            <v>1120605</v>
          </cell>
        </row>
        <row r="404">
          <cell r="A404" t="str">
            <v>PH9-350</v>
          </cell>
          <cell r="B404">
            <v>330</v>
          </cell>
          <cell r="C404" t="str">
            <v>Poste circular de hormigon armado de 9 m, 350 Kg</v>
          </cell>
          <cell r="D404">
            <v>0</v>
          </cell>
          <cell r="E404" t="str">
            <v>c/u</v>
          </cell>
          <cell r="F404">
            <v>141.43</v>
          </cell>
          <cell r="G404">
            <v>0</v>
          </cell>
          <cell r="H404">
            <v>141.43</v>
          </cell>
          <cell r="I404">
            <v>1120605</v>
          </cell>
        </row>
        <row r="405">
          <cell r="A405" t="str">
            <v>PH11-350</v>
          </cell>
          <cell r="B405">
            <v>331</v>
          </cell>
          <cell r="C405" t="str">
            <v>Poste circular de hormigon armado de 11 m, 350 Kg</v>
          </cell>
          <cell r="D405">
            <v>0</v>
          </cell>
          <cell r="E405" t="str">
            <v>c/u</v>
          </cell>
          <cell r="F405">
            <v>209.77</v>
          </cell>
          <cell r="G405">
            <v>0</v>
          </cell>
          <cell r="H405">
            <v>209.77</v>
          </cell>
          <cell r="I405">
            <v>1120605</v>
          </cell>
        </row>
        <row r="406">
          <cell r="A406" t="str">
            <v>PM-10</v>
          </cell>
          <cell r="B406">
            <v>332</v>
          </cell>
          <cell r="C406" t="str">
            <v>Poste metalico 10 mts</v>
          </cell>
          <cell r="D406">
            <v>0</v>
          </cell>
          <cell r="E406" t="str">
            <v>c/u</v>
          </cell>
          <cell r="F406">
            <v>900</v>
          </cell>
          <cell r="G406">
            <v>0</v>
          </cell>
          <cell r="H406">
            <v>900</v>
          </cell>
          <cell r="I406">
            <v>1120605</v>
          </cell>
        </row>
        <row r="407">
          <cell r="A407" t="str">
            <v>PH10-2000</v>
          </cell>
          <cell r="B407">
            <v>333</v>
          </cell>
          <cell r="C407" t="str">
            <v>Poste circular de hormigón armado 10 m, 2000 kg (autosoportante)</v>
          </cell>
          <cell r="D407">
            <v>0</v>
          </cell>
          <cell r="E407" t="str">
            <v>c/u</v>
          </cell>
          <cell r="F407">
            <v>788.26</v>
          </cell>
          <cell r="G407">
            <v>0</v>
          </cell>
          <cell r="H407">
            <v>788.26</v>
          </cell>
          <cell r="I407">
            <v>1120605</v>
          </cell>
        </row>
        <row r="408">
          <cell r="A408" t="str">
            <v>PH12-2000</v>
          </cell>
          <cell r="B408">
            <v>334</v>
          </cell>
          <cell r="C408" t="str">
            <v>Poste circular de hormigón armado 12 m, 2000 kg (autosoportante)</v>
          </cell>
          <cell r="D408">
            <v>0</v>
          </cell>
          <cell r="E408" t="str">
            <v>c/u</v>
          </cell>
          <cell r="F408">
            <v>943.63</v>
          </cell>
          <cell r="G408">
            <v>0</v>
          </cell>
          <cell r="H408">
            <v>943.63</v>
          </cell>
          <cell r="I408">
            <v>1120605</v>
          </cell>
        </row>
        <row r="409">
          <cell r="A409" t="str">
            <v>PH14-2500</v>
          </cell>
          <cell r="B409">
            <v>335</v>
          </cell>
          <cell r="C409" t="str">
            <v>Poste circular de hormigón armado 14 m, 2500 kg (autosoportante)</v>
          </cell>
          <cell r="D409">
            <v>0</v>
          </cell>
          <cell r="E409" t="str">
            <v>c/u</v>
          </cell>
          <cell r="F409">
            <v>1108.1199999999999</v>
          </cell>
          <cell r="G409">
            <v>0</v>
          </cell>
          <cell r="H409">
            <v>1108.1199999999999</v>
          </cell>
          <cell r="I409">
            <v>1120605</v>
          </cell>
        </row>
        <row r="410">
          <cell r="A410" t="str">
            <v>PFV10-400</v>
          </cell>
          <cell r="B410">
            <v>336</v>
          </cell>
          <cell r="C410" t="str">
            <v>Poste circular de plástico reforzado con fibra de vidrio, 10 m, 400 kg</v>
          </cell>
          <cell r="D410">
            <v>0</v>
          </cell>
          <cell r="E410" t="str">
            <v>c/u</v>
          </cell>
          <cell r="F410">
            <v>492.38</v>
          </cell>
          <cell r="G410">
            <v>0</v>
          </cell>
          <cell r="H410">
            <v>492.38</v>
          </cell>
          <cell r="I410">
            <v>1120605</v>
          </cell>
        </row>
        <row r="411">
          <cell r="A411" t="str">
            <v>PFV12-500</v>
          </cell>
          <cell r="B411">
            <v>337</v>
          </cell>
          <cell r="C411" t="str">
            <v>Poste circular de plástico reforzado con fibra de vidrio, 12 m, 500 kg</v>
          </cell>
          <cell r="D411">
            <v>0</v>
          </cell>
          <cell r="E411" t="str">
            <v>c/u</v>
          </cell>
          <cell r="F411">
            <v>596.95000000000005</v>
          </cell>
          <cell r="G411">
            <v>0</v>
          </cell>
          <cell r="H411">
            <v>596.95000000000005</v>
          </cell>
          <cell r="I411">
            <v>1120605</v>
          </cell>
        </row>
        <row r="412">
          <cell r="A412" t="str">
            <v>PFV10-2000</v>
          </cell>
          <cell r="B412">
            <v>338</v>
          </cell>
          <cell r="C412" t="str">
            <v>Poste circular de plástico reforzado con fibra de vidrio, 10 m, 2000 kg  (Autosoportable)</v>
          </cell>
          <cell r="D412">
            <v>0</v>
          </cell>
          <cell r="E412" t="str">
            <v>c/u</v>
          </cell>
          <cell r="F412">
            <v>1164.22</v>
          </cell>
          <cell r="G412">
            <v>0</v>
          </cell>
          <cell r="H412">
            <v>1164.22</v>
          </cell>
          <cell r="I412">
            <v>1120605</v>
          </cell>
        </row>
        <row r="413">
          <cell r="A413" t="str">
            <v>PFV12-2000</v>
          </cell>
          <cell r="B413">
            <v>339</v>
          </cell>
          <cell r="C413" t="str">
            <v>Poste circular de plástico reforzado con fibra de vidrio, 12 m, 2000 kg   (Autosoportable)</v>
          </cell>
          <cell r="D413">
            <v>0</v>
          </cell>
          <cell r="E413" t="str">
            <v>c/u</v>
          </cell>
          <cell r="F413">
            <v>1390.59</v>
          </cell>
          <cell r="G413">
            <v>0</v>
          </cell>
          <cell r="H413">
            <v>1390.59</v>
          </cell>
          <cell r="I413">
            <v>1120605</v>
          </cell>
        </row>
        <row r="414">
          <cell r="A414" t="str">
            <v>PFV14-2000</v>
          </cell>
          <cell r="B414">
            <v>340</v>
          </cell>
          <cell r="C414" t="str">
            <v>Poste circular de plástico reforzado con fibra de vidrio, 14 m, 2000 kg   (Autosoportable)</v>
          </cell>
          <cell r="D414">
            <v>0</v>
          </cell>
          <cell r="E414" t="str">
            <v>c/u</v>
          </cell>
          <cell r="F414">
            <v>1686.06</v>
          </cell>
          <cell r="G414">
            <v>0</v>
          </cell>
          <cell r="H414">
            <v>1686.06</v>
          </cell>
          <cell r="I414">
            <v>1120605</v>
          </cell>
        </row>
        <row r="415">
          <cell r="A415" t="str">
            <v>PFV16-2000</v>
          </cell>
          <cell r="B415">
            <v>341</v>
          </cell>
          <cell r="C415" t="str">
            <v>Poste circular de plástico reforzado con fibra de vidrio, 16m, 2000 kg   (Autosoportable)</v>
          </cell>
          <cell r="D415">
            <v>0</v>
          </cell>
          <cell r="E415" t="str">
            <v>c/u</v>
          </cell>
          <cell r="F415">
            <v>1828.01</v>
          </cell>
          <cell r="G415">
            <v>0</v>
          </cell>
          <cell r="H415">
            <v>1828.01</v>
          </cell>
          <cell r="I415">
            <v>1120605</v>
          </cell>
        </row>
        <row r="416">
          <cell r="A416" t="str">
            <v>PFV24-2000</v>
          </cell>
          <cell r="B416">
            <v>342</v>
          </cell>
          <cell r="C416" t="str">
            <v xml:space="preserve">Poste circular de plástico reforzado con fibra de vidrio, 24 m, 2000 kg  </v>
          </cell>
          <cell r="D416">
            <v>0</v>
          </cell>
          <cell r="E416" t="str">
            <v>c/u</v>
          </cell>
          <cell r="F416">
            <v>3877</v>
          </cell>
          <cell r="G416">
            <v>0</v>
          </cell>
          <cell r="H416">
            <v>3877</v>
          </cell>
          <cell r="I416">
            <v>1120605</v>
          </cell>
        </row>
        <row r="418">
          <cell r="B418" t="str">
            <v>AB</v>
          </cell>
          <cell r="C418" t="str">
            <v>CABLES Y ASESORIOS PARA TENSORES</v>
          </cell>
        </row>
        <row r="419">
          <cell r="A419" t="str">
            <v>CGALV3/8</v>
          </cell>
          <cell r="B419">
            <v>343</v>
          </cell>
          <cell r="C419" t="str">
            <v>Cable de acero galvanizado, grado Siemens Martin, 7 hilos, 9,51 mm (3/8"),  3155 kgf</v>
          </cell>
          <cell r="D419">
            <v>0</v>
          </cell>
          <cell r="E419" t="str">
            <v>m</v>
          </cell>
          <cell r="F419">
            <v>1.33</v>
          </cell>
          <cell r="G419">
            <v>0</v>
          </cell>
          <cell r="H419">
            <v>1.33</v>
          </cell>
          <cell r="I419">
            <v>1120605</v>
          </cell>
        </row>
        <row r="420">
          <cell r="A420" t="str">
            <v>CGALV1/2</v>
          </cell>
          <cell r="B420">
            <v>344</v>
          </cell>
          <cell r="C420" t="str">
            <v>Cable de Acero Galvanizado, clase A gramado comun 7 hilos 12,7mm (1/2"), 500Kgf</v>
          </cell>
          <cell r="D420">
            <v>0</v>
          </cell>
          <cell r="E420" t="str">
            <v>m</v>
          </cell>
          <cell r="F420">
            <v>2.2200000000000002</v>
          </cell>
          <cell r="G420">
            <v>0</v>
          </cell>
          <cell r="H420">
            <v>2.2200000000000002</v>
          </cell>
          <cell r="I420">
            <v>1120605</v>
          </cell>
        </row>
        <row r="421">
          <cell r="A421" t="str">
            <v>RCGALV3/8</v>
          </cell>
          <cell r="B421">
            <v>345</v>
          </cell>
          <cell r="C421" t="str">
            <v xml:space="preserve">Retensión preformada para cable de acero galvanizado de 9,35mm (3/8") </v>
          </cell>
          <cell r="D421">
            <v>0</v>
          </cell>
          <cell r="E421" t="str">
            <v>c/u</v>
          </cell>
          <cell r="F421">
            <v>5.14</v>
          </cell>
          <cell r="G421">
            <v>0</v>
          </cell>
          <cell r="H421">
            <v>5.14</v>
          </cell>
          <cell r="I421">
            <v>1120605</v>
          </cell>
        </row>
        <row r="422">
          <cell r="A422" t="str">
            <v>GC3/8</v>
          </cell>
          <cell r="B422">
            <v>346</v>
          </cell>
          <cell r="C422" t="str">
            <v xml:space="preserve">Guardacabo de acero galvanizado, para cable de acero 9,51mm (3/8") </v>
          </cell>
          <cell r="D422">
            <v>0</v>
          </cell>
          <cell r="E422" t="str">
            <v>c/u</v>
          </cell>
          <cell r="F422">
            <v>0.96</v>
          </cell>
          <cell r="G422">
            <v>0</v>
          </cell>
          <cell r="H422">
            <v>0.96</v>
          </cell>
          <cell r="I422">
            <v>1120605</v>
          </cell>
        </row>
        <row r="423">
          <cell r="A423" t="str">
            <v>TU5/8SP</v>
          </cell>
          <cell r="B423">
            <v>347</v>
          </cell>
          <cell r="C423" t="str">
            <v xml:space="preserve">Tuerca de ojo ovalado de acero galvanizado, para perno de 16 mm (5/8") </v>
          </cell>
          <cell r="D423">
            <v>0</v>
          </cell>
          <cell r="E423" t="str">
            <v>c/u</v>
          </cell>
          <cell r="F423">
            <v>1.93</v>
          </cell>
          <cell r="G423">
            <v>0</v>
          </cell>
          <cell r="H423">
            <v>1.93</v>
          </cell>
          <cell r="I423">
            <v>1120605</v>
          </cell>
        </row>
        <row r="424">
          <cell r="A424" t="str">
            <v>TORNA8</v>
          </cell>
          <cell r="B424">
            <v>348</v>
          </cell>
          <cell r="C424" t="str">
            <v>Tornapunta metalico de 8mts</v>
          </cell>
          <cell r="D424">
            <v>0</v>
          </cell>
          <cell r="E424" t="str">
            <v>c/u</v>
          </cell>
          <cell r="F424">
            <v>296.16000000000003</v>
          </cell>
          <cell r="G424">
            <v>0</v>
          </cell>
          <cell r="H424">
            <v>296.16000000000003</v>
          </cell>
          <cell r="I424">
            <v>1120605</v>
          </cell>
        </row>
        <row r="425">
          <cell r="A425" t="str">
            <v>TORN10</v>
          </cell>
          <cell r="B425">
            <v>349</v>
          </cell>
          <cell r="C425" t="str">
            <v>Tornapunta metalico de 10mts</v>
          </cell>
          <cell r="D425">
            <v>0</v>
          </cell>
          <cell r="E425" t="str">
            <v>c/u</v>
          </cell>
          <cell r="F425">
            <v>348.52</v>
          </cell>
          <cell r="G425">
            <v>0</v>
          </cell>
          <cell r="H425">
            <v>348.52</v>
          </cell>
          <cell r="I425">
            <v>1120605</v>
          </cell>
        </row>
        <row r="426">
          <cell r="A426" t="str">
            <v>VAN5/8</v>
          </cell>
          <cell r="B426">
            <v>350</v>
          </cell>
          <cell r="C426" t="str">
            <v xml:space="preserve">Varilla de ancla de acero galvanizada, tuerca y arandela 16x1800 mm (5/8"x71") </v>
          </cell>
          <cell r="D426">
            <v>0</v>
          </cell>
          <cell r="E426" t="str">
            <v>c/u</v>
          </cell>
          <cell r="F426">
            <v>10.95</v>
          </cell>
          <cell r="G426">
            <v>0</v>
          </cell>
          <cell r="H426">
            <v>10.95</v>
          </cell>
          <cell r="I426">
            <v>1120605</v>
          </cell>
        </row>
        <row r="428">
          <cell r="B428" t="str">
            <v>AC</v>
          </cell>
          <cell r="C428" t="str">
            <v>ANCLAJES PARA TENSOR</v>
          </cell>
        </row>
        <row r="429">
          <cell r="A429" t="str">
            <v>BHAN20</v>
          </cell>
          <cell r="B429">
            <v>351</v>
          </cell>
          <cell r="C429" t="str">
            <v>BLOQUE DE HORMIGON PARA ANCLA, CON AGUJERO DE 20MM, diametro de la base 400mm, altura de la parte cuilindrica 100mm, altura de la parte tronco conica 100mm, diametro de la base superior 150mm</v>
          </cell>
          <cell r="D429">
            <v>0</v>
          </cell>
          <cell r="E429" t="str">
            <v>c/u</v>
          </cell>
          <cell r="F429">
            <v>8.6</v>
          </cell>
          <cell r="G429">
            <v>0</v>
          </cell>
          <cell r="H429">
            <v>8.6</v>
          </cell>
          <cell r="I429">
            <v>1120605</v>
          </cell>
        </row>
        <row r="430">
          <cell r="A430" t="str">
            <v>BHANA30</v>
          </cell>
          <cell r="B430">
            <v>352</v>
          </cell>
          <cell r="C430" t="str">
            <v>BLOQUE DE ANCLAJE DE HORMIGON ARMADO  30 X 30 X 10 CM</v>
          </cell>
          <cell r="D430">
            <v>0</v>
          </cell>
          <cell r="E430" t="str">
            <v>c/u</v>
          </cell>
          <cell r="F430">
            <v>6</v>
          </cell>
          <cell r="G430">
            <v>0</v>
          </cell>
          <cell r="H430">
            <v>6</v>
          </cell>
          <cell r="I430">
            <v>1120605</v>
          </cell>
        </row>
        <row r="431">
          <cell r="A431" t="str">
            <v>lum 175 hg</v>
          </cell>
          <cell r="B431">
            <v>348</v>
          </cell>
          <cell r="C431" t="str">
            <v>Luminaria vapor Hg 175w</v>
          </cell>
          <cell r="D431">
            <v>0</v>
          </cell>
          <cell r="E431" t="str">
            <v>c/u</v>
          </cell>
          <cell r="F431">
            <v>0</v>
          </cell>
          <cell r="G431">
            <v>0</v>
          </cell>
          <cell r="H431">
            <v>0</v>
          </cell>
          <cell r="I431">
            <v>1120608</v>
          </cell>
        </row>
        <row r="432">
          <cell r="A432" t="str">
            <v>GC08</v>
          </cell>
          <cell r="C432" t="str">
            <v>GRAPA/COMPRES YHN 525  HED-GR-CO-08</v>
          </cell>
          <cell r="D432">
            <v>18</v>
          </cell>
          <cell r="E432" t="str">
            <v>c/u</v>
          </cell>
          <cell r="F432">
            <v>6.68</v>
          </cell>
          <cell r="G432">
            <v>120.24</v>
          </cell>
          <cell r="H432">
            <v>6.68</v>
          </cell>
          <cell r="I432">
            <v>1120604</v>
          </cell>
        </row>
        <row r="433">
          <cell r="A433" t="str">
            <v>GC05</v>
          </cell>
          <cell r="C433" t="str">
            <v>GRAPA DE COMPRES. PENN-UNION-350 KOR-05 HED-GR-CO-05</v>
          </cell>
          <cell r="D433">
            <v>8</v>
          </cell>
          <cell r="E433" t="str">
            <v>c/u</v>
          </cell>
          <cell r="F433">
            <v>2</v>
          </cell>
          <cell r="G433">
            <v>16</v>
          </cell>
          <cell r="H433">
            <v>2</v>
          </cell>
          <cell r="I433">
            <v>1120604</v>
          </cell>
        </row>
        <row r="436">
          <cell r="D436" t="str">
            <v>TOTAL MATERIALES:</v>
          </cell>
          <cell r="G436">
            <v>74402.720000000001</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sheetName val="Mano de Obra 1"/>
      <sheetName val="Equipo"/>
      <sheetName val="detalles"/>
      <sheetName val="APU1"/>
      <sheetName val="Presupuesto"/>
      <sheetName val="Presupuesto (2)"/>
    </sheetNames>
    <sheetDataSet>
      <sheetData sheetId="0" refreshError="1">
        <row r="3">
          <cell r="B3" t="str">
            <v>MATERIAL DE AA.PP</v>
          </cell>
        </row>
        <row r="4">
          <cell r="A4">
            <v>200</v>
          </cell>
          <cell r="B4" t="str">
            <v>TUBERIA DE PVC PRESIÓN U/Z  D= 90mm    0.8MPa</v>
          </cell>
          <cell r="C4" t="str">
            <v>MTS</v>
          </cell>
          <cell r="D4">
            <v>32</v>
          </cell>
          <cell r="E4">
            <v>0</v>
          </cell>
          <cell r="F4">
            <v>4.83</v>
          </cell>
        </row>
        <row r="5">
          <cell r="A5">
            <v>300</v>
          </cell>
          <cell r="B5" t="str">
            <v>TUBERIA DE PVC PRESIÓN U/Z  D= 75mm    0.8MPa</v>
          </cell>
          <cell r="C5" t="str">
            <v>MTS</v>
          </cell>
          <cell r="D5">
            <v>8</v>
          </cell>
          <cell r="E5">
            <v>0</v>
          </cell>
          <cell r="F5">
            <v>3.27</v>
          </cell>
        </row>
        <row r="6">
          <cell r="A6">
            <v>400</v>
          </cell>
          <cell r="B6" t="str">
            <v>TUBERIA DE PVC PRESIÓN U/Z  D= 63mm    0.8MPa</v>
          </cell>
          <cell r="C6" t="str">
            <v>MTS</v>
          </cell>
          <cell r="D6">
            <v>178</v>
          </cell>
          <cell r="E6">
            <v>0</v>
          </cell>
          <cell r="F6">
            <v>2.61</v>
          </cell>
        </row>
        <row r="7">
          <cell r="A7">
            <v>500</v>
          </cell>
          <cell r="B7" t="str">
            <v>TUBERIA DE PVC PRESIÓN ROSC. D= 2"</v>
          </cell>
          <cell r="C7" t="str">
            <v>MTS</v>
          </cell>
          <cell r="D7">
            <v>42</v>
          </cell>
          <cell r="E7">
            <v>0</v>
          </cell>
          <cell r="F7">
            <v>5.07</v>
          </cell>
        </row>
        <row r="8">
          <cell r="A8">
            <v>600</v>
          </cell>
          <cell r="B8" t="str">
            <v>TUBERIA DE PVC PRESIÓN ROSC. D= 1 1/2"</v>
          </cell>
          <cell r="C8" t="str">
            <v>MTS</v>
          </cell>
          <cell r="D8">
            <v>212</v>
          </cell>
          <cell r="E8">
            <v>0</v>
          </cell>
          <cell r="F8">
            <v>4.03</v>
          </cell>
        </row>
        <row r="9">
          <cell r="A9">
            <v>800</v>
          </cell>
          <cell r="B9" t="str">
            <v>TUBERIA DE PVC PRESIÓN ROSC. D= 1"</v>
          </cell>
          <cell r="C9" t="str">
            <v>MTS</v>
          </cell>
          <cell r="D9">
            <v>240</v>
          </cell>
          <cell r="E9">
            <v>0</v>
          </cell>
          <cell r="F9">
            <v>2.57</v>
          </cell>
        </row>
        <row r="10">
          <cell r="A10">
            <v>900</v>
          </cell>
          <cell r="B10" t="str">
            <v>TUBERIA DE PVC PRESIÓN ROSC. D= 3/4"</v>
          </cell>
          <cell r="C10" t="str">
            <v>MTS</v>
          </cell>
          <cell r="D10">
            <v>160</v>
          </cell>
          <cell r="E10">
            <v>0</v>
          </cell>
          <cell r="F10">
            <v>1.1499999999999999</v>
          </cell>
        </row>
        <row r="11">
          <cell r="A11">
            <v>1000</v>
          </cell>
          <cell r="B11" t="str">
            <v>TUBERIA DE PVC PRESIÓN ROSC. D= 1/2"</v>
          </cell>
          <cell r="C11" t="str">
            <v>MTS</v>
          </cell>
          <cell r="D11">
            <v>42</v>
          </cell>
          <cell r="E11">
            <v>0</v>
          </cell>
          <cell r="F11">
            <v>0.84</v>
          </cell>
        </row>
        <row r="12">
          <cell r="D12">
            <v>914</v>
          </cell>
        </row>
        <row r="14">
          <cell r="B14" t="str">
            <v>ACCESORIOS  TUBERÍA U/Z</v>
          </cell>
        </row>
        <row r="15">
          <cell r="A15">
            <v>102</v>
          </cell>
          <cell r="B15" t="str">
            <v>CODO PVC  EC    D=90mm x 90O</v>
          </cell>
          <cell r="C15" t="str">
            <v>U</v>
          </cell>
          <cell r="D15">
            <v>2</v>
          </cell>
          <cell r="E15">
            <v>0</v>
          </cell>
          <cell r="F15">
            <v>6.9</v>
          </cell>
        </row>
        <row r="16">
          <cell r="A16">
            <v>103</v>
          </cell>
          <cell r="B16" t="str">
            <v>CODO PVC  EC    D=75mm x 90O</v>
          </cell>
          <cell r="C16" t="str">
            <v>U</v>
          </cell>
          <cell r="D16">
            <v>2</v>
          </cell>
          <cell r="E16">
            <v>0</v>
          </cell>
          <cell r="F16">
            <v>5.19</v>
          </cell>
        </row>
        <row r="17">
          <cell r="A17">
            <v>104</v>
          </cell>
          <cell r="B17" t="str">
            <v>CODO PVC  EC    D=63mm x 90O</v>
          </cell>
          <cell r="C17" t="str">
            <v>U</v>
          </cell>
          <cell r="D17">
            <v>3</v>
          </cell>
          <cell r="E17">
            <v>0</v>
          </cell>
          <cell r="F17">
            <v>1.67</v>
          </cell>
        </row>
        <row r="18">
          <cell r="A18">
            <v>105</v>
          </cell>
          <cell r="B18" t="str">
            <v>REDUCTOR 1  BUJE  EC  90mm A 75mm</v>
          </cell>
          <cell r="C18" t="str">
            <v>U</v>
          </cell>
          <cell r="D18">
            <v>2</v>
          </cell>
          <cell r="E18">
            <v>0</v>
          </cell>
          <cell r="F18">
            <v>5.0599999999999996</v>
          </cell>
        </row>
        <row r="19">
          <cell r="A19">
            <v>106</v>
          </cell>
          <cell r="B19" t="str">
            <v>REDUCTOR 1  BUJE  EC  90mm A 63mm</v>
          </cell>
          <cell r="C19" t="str">
            <v>U</v>
          </cell>
          <cell r="D19">
            <v>4</v>
          </cell>
          <cell r="E19">
            <v>0</v>
          </cell>
          <cell r="F19">
            <v>5.0599999999999996</v>
          </cell>
        </row>
        <row r="20">
          <cell r="A20">
            <v>107</v>
          </cell>
          <cell r="B20" t="str">
            <v>REDUCTOR 1  BUJE EC  75mm A 63mm</v>
          </cell>
          <cell r="C20" t="str">
            <v>U</v>
          </cell>
          <cell r="D20">
            <v>0</v>
          </cell>
          <cell r="E20">
            <v>0</v>
          </cell>
          <cell r="F20">
            <v>1.86</v>
          </cell>
        </row>
        <row r="21">
          <cell r="A21">
            <v>108</v>
          </cell>
          <cell r="B21" t="str">
            <v>ADAPTADOR   1   H   CR   EC   63mm x 2"</v>
          </cell>
          <cell r="C21" t="str">
            <v>U</v>
          </cell>
          <cell r="D21">
            <v>3</v>
          </cell>
          <cell r="E21">
            <v>0</v>
          </cell>
          <cell r="F21">
            <v>2.34</v>
          </cell>
        </row>
        <row r="22">
          <cell r="A22">
            <v>109</v>
          </cell>
          <cell r="B22" t="str">
            <v>CODO PVC  EC    D=90mm x 45O</v>
          </cell>
          <cell r="C22" t="str">
            <v>U</v>
          </cell>
          <cell r="D22">
            <v>2</v>
          </cell>
          <cell r="E22">
            <v>0</v>
          </cell>
          <cell r="F22">
            <v>6.86</v>
          </cell>
        </row>
        <row r="23">
          <cell r="A23">
            <v>110</v>
          </cell>
          <cell r="B23" t="str">
            <v>CODO PVC  EC    D=75mm x 45O</v>
          </cell>
          <cell r="C23" t="str">
            <v>U</v>
          </cell>
          <cell r="D23">
            <v>2</v>
          </cell>
          <cell r="E23">
            <v>0</v>
          </cell>
          <cell r="F23">
            <v>2.66</v>
          </cell>
        </row>
        <row r="24">
          <cell r="A24">
            <v>111</v>
          </cell>
          <cell r="B24" t="str">
            <v>CODO PVC  EC    D=63mm x 45O</v>
          </cell>
          <cell r="C24" t="str">
            <v>U</v>
          </cell>
          <cell r="D24">
            <v>4</v>
          </cell>
          <cell r="E24">
            <v>0</v>
          </cell>
          <cell r="F24">
            <v>2.12</v>
          </cell>
        </row>
        <row r="25">
          <cell r="A25">
            <v>112</v>
          </cell>
          <cell r="B25" t="str">
            <v>ADAPTADOR   M   CR   EC   110mm x 4"</v>
          </cell>
          <cell r="C25" t="str">
            <v>U</v>
          </cell>
          <cell r="D25">
            <v>0</v>
          </cell>
          <cell r="E25">
            <v>0</v>
          </cell>
          <cell r="F25">
            <v>6.61</v>
          </cell>
        </row>
        <row r="26">
          <cell r="A26">
            <v>113</v>
          </cell>
          <cell r="B26" t="str">
            <v>ADAPTADOR   M   CR   EC   75mm x 3"</v>
          </cell>
          <cell r="C26" t="str">
            <v>U</v>
          </cell>
          <cell r="D26">
            <v>8</v>
          </cell>
          <cell r="E26">
            <v>0</v>
          </cell>
          <cell r="F26">
            <v>6.15</v>
          </cell>
        </row>
        <row r="27">
          <cell r="A27">
            <v>114</v>
          </cell>
          <cell r="B27" t="str">
            <v>ADAPTADOR   M   CR   EC   75mm x 2"</v>
          </cell>
          <cell r="C27" t="str">
            <v>U</v>
          </cell>
          <cell r="D27">
            <v>2</v>
          </cell>
          <cell r="E27">
            <v>0</v>
          </cell>
          <cell r="F27">
            <v>3.82</v>
          </cell>
        </row>
        <row r="28">
          <cell r="A28">
            <v>115</v>
          </cell>
          <cell r="B28" t="str">
            <v>ADAPTADOR   M   CR   EC   63mm x 2"</v>
          </cell>
          <cell r="C28" t="str">
            <v>U</v>
          </cell>
          <cell r="D28">
            <v>2</v>
          </cell>
          <cell r="E28">
            <v>0</v>
          </cell>
          <cell r="F28">
            <v>2.4700000000000002</v>
          </cell>
        </row>
        <row r="29">
          <cell r="A29">
            <v>116</v>
          </cell>
          <cell r="B29" t="str">
            <v>ADAPTADOR   ASTM-ISO  1  EC   3" x 90mm</v>
          </cell>
          <cell r="C29" t="str">
            <v>U</v>
          </cell>
          <cell r="D29">
            <v>2</v>
          </cell>
          <cell r="E29">
            <v>0</v>
          </cell>
          <cell r="F29">
            <v>2.1800000000000002</v>
          </cell>
        </row>
        <row r="30">
          <cell r="A30">
            <v>117</v>
          </cell>
          <cell r="B30" t="str">
            <v>ADAPTADOR   ASTM-ISO  1  EC   2" x 63mm</v>
          </cell>
          <cell r="C30" t="str">
            <v>U</v>
          </cell>
          <cell r="D30">
            <v>2</v>
          </cell>
          <cell r="E30">
            <v>0</v>
          </cell>
          <cell r="F30">
            <v>1.96</v>
          </cell>
        </row>
        <row r="31">
          <cell r="A31">
            <v>118</v>
          </cell>
          <cell r="B31" t="str">
            <v>TEE   1     EC  90mm</v>
          </cell>
          <cell r="C31" t="str">
            <v>U</v>
          </cell>
          <cell r="D31">
            <v>1</v>
          </cell>
          <cell r="E31">
            <v>0</v>
          </cell>
          <cell r="F31">
            <v>9.27</v>
          </cell>
        </row>
        <row r="32">
          <cell r="A32">
            <v>119</v>
          </cell>
          <cell r="B32" t="str">
            <v>TEE   1     EC  75mm</v>
          </cell>
          <cell r="C32" t="str">
            <v>U</v>
          </cell>
          <cell r="D32">
            <v>0</v>
          </cell>
          <cell r="E32">
            <v>0</v>
          </cell>
          <cell r="F32">
            <v>3.83</v>
          </cell>
        </row>
        <row r="33">
          <cell r="A33">
            <v>120</v>
          </cell>
          <cell r="B33" t="str">
            <v>TEE   1     EC  63mm</v>
          </cell>
          <cell r="C33" t="str">
            <v>U</v>
          </cell>
          <cell r="D33">
            <v>5</v>
          </cell>
          <cell r="E33">
            <v>0</v>
          </cell>
          <cell r="F33">
            <v>3.53</v>
          </cell>
        </row>
        <row r="34">
          <cell r="A34">
            <v>121</v>
          </cell>
          <cell r="B34" t="str">
            <v>TEE  REDUCTORA   EC  90  A  63 mm</v>
          </cell>
          <cell r="C34" t="str">
            <v>U</v>
          </cell>
          <cell r="D34">
            <v>1</v>
          </cell>
          <cell r="E34">
            <v>0</v>
          </cell>
          <cell r="F34">
            <v>12.6</v>
          </cell>
        </row>
        <row r="35">
          <cell r="A35">
            <v>122</v>
          </cell>
          <cell r="B35" t="str">
            <v>TEE  REDUCTORA   EC  63  A  20 mm</v>
          </cell>
          <cell r="C35" t="str">
            <v>U</v>
          </cell>
          <cell r="D35">
            <v>6</v>
          </cell>
          <cell r="E35">
            <v>0</v>
          </cell>
          <cell r="F35">
            <v>3.53</v>
          </cell>
        </row>
        <row r="36">
          <cell r="A36">
            <v>123</v>
          </cell>
          <cell r="B36" t="str">
            <v>UNIÓN  CC   EC  75mm</v>
          </cell>
          <cell r="C36" t="str">
            <v>U</v>
          </cell>
          <cell r="D36">
            <v>2</v>
          </cell>
          <cell r="E36">
            <v>0</v>
          </cell>
          <cell r="F36">
            <v>1.94</v>
          </cell>
        </row>
        <row r="37">
          <cell r="A37">
            <v>124</v>
          </cell>
          <cell r="B37" t="str">
            <v>UNIÓN  CC   EC  63mm</v>
          </cell>
          <cell r="C37" t="str">
            <v>U</v>
          </cell>
          <cell r="D37">
            <v>2</v>
          </cell>
          <cell r="E37">
            <v>0</v>
          </cell>
          <cell r="F37">
            <v>2.83</v>
          </cell>
        </row>
        <row r="39">
          <cell r="B39" t="str">
            <v>ACCESORIOS DE RED E/C</v>
          </cell>
        </row>
        <row r="40">
          <cell r="A40">
            <v>140</v>
          </cell>
          <cell r="B40" t="str">
            <v>ACCESORIOS DE  PVC DE U/Z  90mm</v>
          </cell>
          <cell r="C40" t="str">
            <v>U</v>
          </cell>
          <cell r="D40">
            <v>32</v>
          </cell>
          <cell r="E40">
            <v>0</v>
          </cell>
          <cell r="F40">
            <v>0.97</v>
          </cell>
        </row>
        <row r="41">
          <cell r="A41">
            <v>150</v>
          </cell>
          <cell r="B41" t="str">
            <v>ACCESORIOS DE  PVC DE U/Z  75mm</v>
          </cell>
          <cell r="C41" t="str">
            <v>U</v>
          </cell>
          <cell r="D41">
            <v>8</v>
          </cell>
          <cell r="E41">
            <v>0</v>
          </cell>
          <cell r="F41">
            <v>0.97</v>
          </cell>
        </row>
        <row r="42">
          <cell r="A42">
            <v>160</v>
          </cell>
          <cell r="B42" t="str">
            <v>ACCESORIOS DE  PVC DE U/Z  63mm</v>
          </cell>
          <cell r="C42" t="str">
            <v>U</v>
          </cell>
          <cell r="D42">
            <v>178</v>
          </cell>
          <cell r="E42">
            <v>0</v>
          </cell>
          <cell r="F42">
            <v>0.97</v>
          </cell>
        </row>
        <row r="43">
          <cell r="D43">
            <v>218</v>
          </cell>
        </row>
        <row r="45">
          <cell r="A45" t="str">
            <v>400-05</v>
          </cell>
          <cell r="B45" t="str">
            <v>TUBERÍA  ACOMETIDA</v>
          </cell>
          <cell r="C45" t="str">
            <v>glb</v>
          </cell>
          <cell r="D45">
            <v>1</v>
          </cell>
          <cell r="E45">
            <v>0</v>
          </cell>
          <cell r="F45">
            <v>622.62</v>
          </cell>
        </row>
        <row r="46">
          <cell r="A46">
            <v>400</v>
          </cell>
          <cell r="B46" t="str">
            <v>TUBERIA DE PVC PRESIÓN U/Z  D= 63mm    0.8MPa</v>
          </cell>
          <cell r="C46" t="str">
            <v>MTS</v>
          </cell>
          <cell r="D46">
            <v>194</v>
          </cell>
          <cell r="E46">
            <v>0</v>
          </cell>
          <cell r="F46">
            <v>2.61</v>
          </cell>
        </row>
        <row r="47">
          <cell r="A47">
            <v>500</v>
          </cell>
          <cell r="B47" t="str">
            <v>TUBERIA DE PVC PRESIÓN ROSC. D= 2"</v>
          </cell>
          <cell r="C47" t="str">
            <v>MTS</v>
          </cell>
          <cell r="D47">
            <v>18</v>
          </cell>
          <cell r="E47">
            <v>0</v>
          </cell>
          <cell r="F47">
            <v>5.07</v>
          </cell>
        </row>
        <row r="48">
          <cell r="A48">
            <v>800</v>
          </cell>
          <cell r="B48" t="str">
            <v>TUBERIA DE PVC PRESIÓN ROSC. D= 1"</v>
          </cell>
          <cell r="C48" t="str">
            <v>MTS</v>
          </cell>
          <cell r="D48">
            <v>36</v>
          </cell>
          <cell r="E48">
            <v>0</v>
          </cell>
          <cell r="F48">
            <v>2.57</v>
          </cell>
        </row>
        <row r="49">
          <cell r="A49">
            <v>1000</v>
          </cell>
          <cell r="B49" t="str">
            <v>TUBERIA DE PVC PRESIÓN ROSC. D= 1/2"</v>
          </cell>
          <cell r="C49" t="str">
            <v>MTS</v>
          </cell>
          <cell r="D49">
            <v>2</v>
          </cell>
          <cell r="E49">
            <v>0</v>
          </cell>
          <cell r="F49">
            <v>0.84</v>
          </cell>
        </row>
        <row r="50">
          <cell r="D50">
            <v>250</v>
          </cell>
        </row>
        <row r="52">
          <cell r="A52" t="str">
            <v>1050-01</v>
          </cell>
          <cell r="B52" t="str">
            <v>ACCESORIOS  ACOMETIDA</v>
          </cell>
          <cell r="C52" t="str">
            <v>GLB</v>
          </cell>
          <cell r="D52">
            <v>250</v>
          </cell>
          <cell r="E52">
            <v>0</v>
          </cell>
          <cell r="F52">
            <v>0.92</v>
          </cell>
        </row>
        <row r="53">
          <cell r="B53" t="str">
            <v>CODO PVC  EC    D=63mm x 90O</v>
          </cell>
          <cell r="C53" t="str">
            <v>U</v>
          </cell>
          <cell r="D53">
            <v>4</v>
          </cell>
          <cell r="E53">
            <v>0</v>
          </cell>
          <cell r="F53">
            <v>1.67</v>
          </cell>
        </row>
        <row r="54">
          <cell r="B54" t="str">
            <v>CODO PVC  EC    D=63mm x 45O</v>
          </cell>
          <cell r="C54" t="str">
            <v>U</v>
          </cell>
          <cell r="D54">
            <v>2</v>
          </cell>
          <cell r="E54">
            <v>0</v>
          </cell>
          <cell r="F54">
            <v>2.12</v>
          </cell>
        </row>
        <row r="55">
          <cell r="B55" t="str">
            <v>TEE   1     EC  63mm</v>
          </cell>
          <cell r="C55" t="str">
            <v>U</v>
          </cell>
          <cell r="D55">
            <v>1</v>
          </cell>
          <cell r="E55">
            <v>0</v>
          </cell>
          <cell r="F55">
            <v>3.53</v>
          </cell>
        </row>
        <row r="56">
          <cell r="B56" t="str">
            <v>ADAPTADOR   1   H   CR   EC   63mm x 2"</v>
          </cell>
          <cell r="C56" t="str">
            <v>U</v>
          </cell>
          <cell r="D56">
            <v>2</v>
          </cell>
          <cell r="E56">
            <v>0</v>
          </cell>
          <cell r="F56">
            <v>2.34</v>
          </cell>
        </row>
        <row r="57">
          <cell r="B57" t="str">
            <v xml:space="preserve">TEE 1 R/R   POLIPROPILENO  2" </v>
          </cell>
          <cell r="C57" t="str">
            <v>U</v>
          </cell>
          <cell r="D57">
            <v>2</v>
          </cell>
          <cell r="E57">
            <v>0</v>
          </cell>
          <cell r="F57">
            <v>6.72</v>
          </cell>
        </row>
        <row r="58">
          <cell r="B58" t="str">
            <v>UNIÓN   UNIVERSAL  1  R/R    POLIPROPILENO   2"</v>
          </cell>
          <cell r="C58" t="str">
            <v>U</v>
          </cell>
          <cell r="D58">
            <v>1</v>
          </cell>
          <cell r="E58">
            <v>0</v>
          </cell>
          <cell r="F58">
            <v>12.92</v>
          </cell>
        </row>
        <row r="59">
          <cell r="B59" t="str">
            <v>CODO 1 R/R   H   POLIPROPILENO  2" x 90O</v>
          </cell>
          <cell r="C59" t="str">
            <v>U</v>
          </cell>
          <cell r="D59">
            <v>2</v>
          </cell>
          <cell r="E59">
            <v>0</v>
          </cell>
          <cell r="F59">
            <v>4.59</v>
          </cell>
        </row>
        <row r="60">
          <cell r="B60" t="str">
            <v>CODO 1 R/R   H   POLIPROPILENO  1" x 90O</v>
          </cell>
          <cell r="C60" t="str">
            <v>U</v>
          </cell>
          <cell r="D60">
            <v>5</v>
          </cell>
          <cell r="E60">
            <v>0</v>
          </cell>
          <cell r="F60">
            <v>1.33</v>
          </cell>
        </row>
        <row r="61">
          <cell r="B61" t="str">
            <v xml:space="preserve">REDUCTOR  1 BUJE  PP R  2" x 1" </v>
          </cell>
          <cell r="C61" t="str">
            <v>U</v>
          </cell>
          <cell r="D61">
            <v>5</v>
          </cell>
          <cell r="E61">
            <v>0</v>
          </cell>
          <cell r="F61">
            <v>1.2</v>
          </cell>
        </row>
        <row r="62">
          <cell r="B62" t="str">
            <v>REDUCTOR  1  BUJE PP  R  1" x 1/2"</v>
          </cell>
          <cell r="C62" t="str">
            <v>U</v>
          </cell>
          <cell r="D62">
            <v>1</v>
          </cell>
          <cell r="E62">
            <v>0</v>
          </cell>
          <cell r="F62">
            <v>0.68</v>
          </cell>
        </row>
        <row r="63">
          <cell r="B63" t="str">
            <v xml:space="preserve">UNIÓN RED.  1  R/R  POLIPROPILENO  1" x 1/2" </v>
          </cell>
          <cell r="C63" t="str">
            <v>U</v>
          </cell>
          <cell r="D63">
            <v>1</v>
          </cell>
          <cell r="E63">
            <v>0</v>
          </cell>
          <cell r="F63">
            <v>1.19</v>
          </cell>
        </row>
        <row r="64">
          <cell r="B64" t="str">
            <v>UNIÓN   1  R/R    POLIPROPILENO   2"</v>
          </cell>
          <cell r="C64" t="str">
            <v>U</v>
          </cell>
          <cell r="D64">
            <v>3</v>
          </cell>
          <cell r="E64">
            <v>0</v>
          </cell>
          <cell r="F64">
            <v>2.39</v>
          </cell>
        </row>
        <row r="65">
          <cell r="B65" t="str">
            <v>UNIÓN   1  R/R    POLIPROPILENO   1"</v>
          </cell>
          <cell r="C65" t="str">
            <v>U</v>
          </cell>
          <cell r="D65">
            <v>5</v>
          </cell>
          <cell r="E65">
            <v>0</v>
          </cell>
          <cell r="F65">
            <v>1.02</v>
          </cell>
        </row>
        <row r="66">
          <cell r="B66" t="str">
            <v xml:space="preserve">FLOTADOR  D=1" </v>
          </cell>
          <cell r="C66" t="str">
            <v>U</v>
          </cell>
          <cell r="D66">
            <v>2</v>
          </cell>
          <cell r="E66">
            <v>0</v>
          </cell>
          <cell r="F66">
            <v>27.42</v>
          </cell>
        </row>
        <row r="67">
          <cell r="B67" t="str">
            <v xml:space="preserve">FLOTADOR  D=1/2" </v>
          </cell>
          <cell r="C67" t="str">
            <v>U</v>
          </cell>
          <cell r="D67">
            <v>1</v>
          </cell>
          <cell r="E67">
            <v>0</v>
          </cell>
          <cell r="F67">
            <v>15.3</v>
          </cell>
        </row>
        <row r="68">
          <cell r="B68" t="str">
            <v xml:space="preserve">VALVULA DE COMPUERTA  BRONCE ROSC   D : 2 </v>
          </cell>
          <cell r="C68" t="str">
            <v xml:space="preserve">U </v>
          </cell>
          <cell r="D68">
            <v>1</v>
          </cell>
          <cell r="E68">
            <v>0</v>
          </cell>
          <cell r="F68">
            <v>24.85</v>
          </cell>
        </row>
        <row r="69">
          <cell r="B69" t="str">
            <v>VALVULA DE COMPUERTA ROSC BRONCE   D : 1</v>
          </cell>
          <cell r="C69" t="str">
            <v xml:space="preserve">U </v>
          </cell>
          <cell r="D69">
            <v>2</v>
          </cell>
          <cell r="E69">
            <v>0</v>
          </cell>
          <cell r="F69">
            <v>10.49</v>
          </cell>
        </row>
        <row r="70">
          <cell r="B70" t="str">
            <v>KALIPEGA</v>
          </cell>
          <cell r="C70" t="str">
            <v>GALÓN</v>
          </cell>
          <cell r="D70">
            <v>0.25</v>
          </cell>
          <cell r="E70">
            <v>0</v>
          </cell>
          <cell r="F70">
            <v>27.58</v>
          </cell>
        </row>
        <row r="71">
          <cell r="B71" t="str">
            <v>POLILIMPIA</v>
          </cell>
          <cell r="C71" t="str">
            <v>GALÓN</v>
          </cell>
          <cell r="D71">
            <v>0.25</v>
          </cell>
          <cell r="E71">
            <v>0</v>
          </cell>
          <cell r="F71">
            <v>15.95</v>
          </cell>
        </row>
        <row r="72">
          <cell r="B72" t="str">
            <v>PASTA POLIMEX   125cc</v>
          </cell>
          <cell r="C72" t="str">
            <v>UNIDAD</v>
          </cell>
          <cell r="D72">
            <v>5</v>
          </cell>
          <cell r="E72">
            <v>0</v>
          </cell>
          <cell r="F72">
            <v>8.08</v>
          </cell>
        </row>
        <row r="73">
          <cell r="B73" t="str">
            <v>TEFLON EN CINTA (ROJO)</v>
          </cell>
          <cell r="C73" t="str">
            <v>UNIDAD</v>
          </cell>
          <cell r="D73">
            <v>25</v>
          </cell>
          <cell r="E73">
            <v>0</v>
          </cell>
          <cell r="F73">
            <v>0.23</v>
          </cell>
        </row>
        <row r="75">
          <cell r="B75" t="str">
            <v>ACCESORIOS TUBERÍA PRESIÓN ROSCADA</v>
          </cell>
        </row>
        <row r="76">
          <cell r="A76">
            <v>1100</v>
          </cell>
          <cell r="B76" t="str">
            <v>CODO  1  ROSCABLE CED.40  D: 2 " x 90</v>
          </cell>
          <cell r="C76" t="str">
            <v>UNIDAD</v>
          </cell>
          <cell r="D76">
            <v>1</v>
          </cell>
          <cell r="E76">
            <v>0</v>
          </cell>
          <cell r="F76">
            <v>4.55</v>
          </cell>
        </row>
        <row r="77">
          <cell r="A77">
            <v>1200</v>
          </cell>
          <cell r="B77" t="str">
            <v>CODO  1  ROSCABLE CED.40  D: 1-1/2 " x 90</v>
          </cell>
          <cell r="C77" t="str">
            <v>UNIDAD</v>
          </cell>
          <cell r="D77">
            <v>0</v>
          </cell>
          <cell r="E77">
            <v>0</v>
          </cell>
          <cell r="F77">
            <v>3.75</v>
          </cell>
        </row>
        <row r="78">
          <cell r="A78">
            <v>1300</v>
          </cell>
          <cell r="B78" t="str">
            <v>CODO  1  ROSCABLE CED.40  D: 1-1/4 " x 90</v>
          </cell>
          <cell r="C78" t="str">
            <v>UNIDAD</v>
          </cell>
          <cell r="D78">
            <v>0</v>
          </cell>
          <cell r="E78">
            <v>0</v>
          </cell>
          <cell r="F78">
            <v>2.5099999999999998</v>
          </cell>
        </row>
        <row r="79">
          <cell r="A79">
            <v>1400</v>
          </cell>
          <cell r="B79" t="str">
            <v>CODO  1  ROSCABLE CED.40  D: 1 " x 90</v>
          </cell>
          <cell r="C79" t="str">
            <v>UNIDAD</v>
          </cell>
          <cell r="D79">
            <v>1</v>
          </cell>
          <cell r="E79">
            <v>0</v>
          </cell>
          <cell r="F79">
            <v>2.34</v>
          </cell>
        </row>
        <row r="80">
          <cell r="A80">
            <v>1500</v>
          </cell>
          <cell r="B80" t="str">
            <v>CODO  1  ROSCABLE CED.40  D: 3/4 " x 90</v>
          </cell>
          <cell r="C80" t="str">
            <v>UNIDAD</v>
          </cell>
          <cell r="D80">
            <v>0</v>
          </cell>
          <cell r="E80">
            <v>0</v>
          </cell>
          <cell r="F80">
            <v>0.93</v>
          </cell>
        </row>
        <row r="81">
          <cell r="A81">
            <v>1600</v>
          </cell>
          <cell r="B81" t="str">
            <v>CODO  1  ROSCABLE CED.40  D: 1/2 " x 90</v>
          </cell>
          <cell r="C81" t="str">
            <v>UNIDAD</v>
          </cell>
          <cell r="D81">
            <v>0</v>
          </cell>
          <cell r="E81">
            <v>0</v>
          </cell>
          <cell r="F81">
            <v>0.48</v>
          </cell>
        </row>
        <row r="82">
          <cell r="A82">
            <v>1700</v>
          </cell>
          <cell r="B82" t="str">
            <v>REDUCTOR  1  ROSCABLE CED.40  D: 2 " x 1-1/2"</v>
          </cell>
          <cell r="C82" t="str">
            <v>UNIDAD</v>
          </cell>
          <cell r="D82">
            <v>2</v>
          </cell>
          <cell r="E82">
            <v>0</v>
          </cell>
          <cell r="F82">
            <v>2.75</v>
          </cell>
        </row>
        <row r="83">
          <cell r="A83">
            <v>1800</v>
          </cell>
          <cell r="B83" t="str">
            <v>REDUCTOR  1  ROSCABLE CED.40  D: 2 " x 1"</v>
          </cell>
          <cell r="C83" t="str">
            <v>UNIDAD</v>
          </cell>
          <cell r="D83">
            <v>3</v>
          </cell>
          <cell r="E83">
            <v>0</v>
          </cell>
          <cell r="F83">
            <v>2.75</v>
          </cell>
        </row>
        <row r="84">
          <cell r="A84">
            <v>1900</v>
          </cell>
          <cell r="B84" t="str">
            <v>REDUCTOR  1  ROSCABLE CED.40  D: 1-1/2 " x 1-1/4"</v>
          </cell>
          <cell r="C84" t="str">
            <v>UNIDAD</v>
          </cell>
          <cell r="D84">
            <v>2</v>
          </cell>
          <cell r="E84">
            <v>0</v>
          </cell>
          <cell r="F84">
            <v>2.48</v>
          </cell>
        </row>
        <row r="85">
          <cell r="A85">
            <v>2000</v>
          </cell>
          <cell r="B85" t="str">
            <v>UNIÓN UNIVERSAL PVC  D=4"</v>
          </cell>
          <cell r="C85" t="str">
            <v>UNIDAD</v>
          </cell>
          <cell r="D85">
            <v>0</v>
          </cell>
          <cell r="E85">
            <v>0</v>
          </cell>
          <cell r="F85">
            <v>28.13</v>
          </cell>
        </row>
        <row r="86">
          <cell r="A86">
            <v>2100</v>
          </cell>
          <cell r="B86" t="str">
            <v>UNIÓN UNIVERSAL PVC  D=3"</v>
          </cell>
          <cell r="C86" t="str">
            <v>UNIDAD</v>
          </cell>
          <cell r="D86">
            <v>2</v>
          </cell>
          <cell r="E86">
            <v>0</v>
          </cell>
          <cell r="F86">
            <v>25.52</v>
          </cell>
        </row>
        <row r="87">
          <cell r="A87">
            <v>2200</v>
          </cell>
          <cell r="B87" t="str">
            <v>TEE  1  ROSCABLE  CED. 40  D=2"</v>
          </cell>
          <cell r="C87" t="str">
            <v>UNIDAD</v>
          </cell>
          <cell r="D87">
            <v>2</v>
          </cell>
          <cell r="E87">
            <v>0</v>
          </cell>
          <cell r="F87">
            <v>6.72</v>
          </cell>
        </row>
        <row r="88">
          <cell r="A88">
            <v>2300</v>
          </cell>
          <cell r="B88" t="str">
            <v>UNIÓN ROSCABLE  CED.80  D=2"</v>
          </cell>
          <cell r="C88" t="str">
            <v>UNIDAD</v>
          </cell>
          <cell r="D88">
            <v>3</v>
          </cell>
          <cell r="E88">
            <v>0</v>
          </cell>
          <cell r="F88">
            <v>12.57</v>
          </cell>
        </row>
        <row r="89">
          <cell r="A89">
            <v>2400</v>
          </cell>
          <cell r="B89" t="str">
            <v>CODO 1 R/R   H   POLIPROPILENO  2" x 90O</v>
          </cell>
          <cell r="C89" t="str">
            <v>UNIDAD</v>
          </cell>
          <cell r="D89">
            <v>22</v>
          </cell>
          <cell r="E89">
            <v>0</v>
          </cell>
          <cell r="F89">
            <v>4.59</v>
          </cell>
        </row>
        <row r="90">
          <cell r="A90">
            <v>2500</v>
          </cell>
          <cell r="B90" t="str">
            <v>CODO 1 R/R   H   POLIPROPILENO  1-1/2" x 90O</v>
          </cell>
          <cell r="C90" t="str">
            <v>UNIDAD</v>
          </cell>
          <cell r="D90">
            <v>24</v>
          </cell>
          <cell r="E90">
            <v>0</v>
          </cell>
          <cell r="F90">
            <v>3.09</v>
          </cell>
        </row>
        <row r="91">
          <cell r="A91">
            <v>2600</v>
          </cell>
          <cell r="B91" t="str">
            <v>CODO 1 R/R   H   POLIPROPILENO  1-1/4" x 90O</v>
          </cell>
          <cell r="C91" t="str">
            <v>UNIDAD</v>
          </cell>
          <cell r="D91">
            <v>1</v>
          </cell>
          <cell r="E91">
            <v>0</v>
          </cell>
          <cell r="F91">
            <v>3.52</v>
          </cell>
        </row>
        <row r="92">
          <cell r="A92">
            <v>2700</v>
          </cell>
          <cell r="B92" t="str">
            <v>CODO 1 R/R   H   POLIPROPILENO  1" x 90O</v>
          </cell>
          <cell r="C92" t="str">
            <v>UNIDAD</v>
          </cell>
          <cell r="D92">
            <v>40</v>
          </cell>
          <cell r="E92">
            <v>0</v>
          </cell>
          <cell r="F92">
            <v>1.33</v>
          </cell>
        </row>
        <row r="93">
          <cell r="A93">
            <v>2800</v>
          </cell>
          <cell r="B93" t="str">
            <v>CODO 1 R/R   H   POLIPROPILENO  3/4" x 90O</v>
          </cell>
          <cell r="C93" t="str">
            <v>UNIDAD</v>
          </cell>
          <cell r="D93">
            <v>34</v>
          </cell>
          <cell r="E93">
            <v>0</v>
          </cell>
          <cell r="F93">
            <v>0.68</v>
          </cell>
        </row>
        <row r="94">
          <cell r="A94">
            <v>2900</v>
          </cell>
          <cell r="B94" t="str">
            <v>CODO 1 R/R   H   POLIPROPILENO  1/2" x 90O</v>
          </cell>
          <cell r="C94" t="str">
            <v>UNIDAD</v>
          </cell>
          <cell r="D94">
            <v>28</v>
          </cell>
          <cell r="E94">
            <v>0</v>
          </cell>
          <cell r="F94">
            <v>0.37</v>
          </cell>
        </row>
        <row r="95">
          <cell r="A95">
            <v>3000</v>
          </cell>
          <cell r="B95" t="str">
            <v xml:space="preserve">TEE 1 R/R   POLIPROPILENO  2" </v>
          </cell>
          <cell r="C95" t="str">
            <v>UNIDAD</v>
          </cell>
          <cell r="D95">
            <v>6</v>
          </cell>
          <cell r="E95">
            <v>0</v>
          </cell>
          <cell r="F95">
            <v>5.89</v>
          </cell>
        </row>
        <row r="96">
          <cell r="A96">
            <v>3100</v>
          </cell>
          <cell r="B96" t="str">
            <v xml:space="preserve">TEE 1 R/R   POLIPROPILENO  1-1/2" </v>
          </cell>
          <cell r="C96" t="str">
            <v>UNIDAD</v>
          </cell>
          <cell r="D96">
            <v>34</v>
          </cell>
          <cell r="E96">
            <v>0</v>
          </cell>
          <cell r="F96">
            <v>3.34</v>
          </cell>
        </row>
        <row r="97">
          <cell r="A97">
            <v>3200</v>
          </cell>
          <cell r="B97" t="str">
            <v xml:space="preserve">TEE 1 R/R   POLIPROPILENO  1" </v>
          </cell>
          <cell r="C97" t="str">
            <v>UNIDAD</v>
          </cell>
          <cell r="D97">
            <v>9</v>
          </cell>
          <cell r="E97">
            <v>0</v>
          </cell>
          <cell r="F97">
            <v>1.5</v>
          </cell>
        </row>
        <row r="98">
          <cell r="A98">
            <v>3300</v>
          </cell>
          <cell r="B98" t="str">
            <v xml:space="preserve">TEE 1 R/R   POLIPROPILENO  3/4" </v>
          </cell>
          <cell r="C98" t="str">
            <v>UNIDAD</v>
          </cell>
          <cell r="D98">
            <v>4</v>
          </cell>
          <cell r="E98">
            <v>0</v>
          </cell>
          <cell r="F98">
            <v>0.76</v>
          </cell>
        </row>
        <row r="99">
          <cell r="A99">
            <v>3400</v>
          </cell>
          <cell r="B99" t="str">
            <v xml:space="preserve">REDUCTOR  1 BUJE  PP R  2" x 1-1/2" </v>
          </cell>
          <cell r="C99" t="str">
            <v>UNIDAD</v>
          </cell>
          <cell r="D99">
            <v>6</v>
          </cell>
          <cell r="E99">
            <v>0</v>
          </cell>
          <cell r="F99">
            <v>2.85</v>
          </cell>
        </row>
        <row r="100">
          <cell r="A100">
            <v>3500</v>
          </cell>
          <cell r="B100" t="str">
            <v xml:space="preserve">REDUCTOR  1 BUJE  PP R  2" x 1-1/4" </v>
          </cell>
          <cell r="C100" t="str">
            <v>UNIDAD</v>
          </cell>
          <cell r="D100">
            <v>0</v>
          </cell>
          <cell r="E100">
            <v>0</v>
          </cell>
          <cell r="F100">
            <v>2.12</v>
          </cell>
        </row>
        <row r="101">
          <cell r="A101">
            <v>3600</v>
          </cell>
          <cell r="B101" t="str">
            <v xml:space="preserve">REDUCTOR  1 BUJE  PP R  2" x 1" </v>
          </cell>
          <cell r="C101" t="str">
            <v>UNIDAD</v>
          </cell>
          <cell r="D101">
            <v>4</v>
          </cell>
          <cell r="E101">
            <v>0</v>
          </cell>
          <cell r="F101">
            <v>1.2</v>
          </cell>
        </row>
        <row r="102">
          <cell r="A102">
            <v>3700</v>
          </cell>
          <cell r="B102" t="str">
            <v xml:space="preserve">REDUCTOR  1 BUJE  PP R  2" x 1/2" </v>
          </cell>
          <cell r="C102" t="str">
            <v>UNIDAD</v>
          </cell>
          <cell r="D102">
            <v>0</v>
          </cell>
          <cell r="E102">
            <v>0</v>
          </cell>
          <cell r="F102">
            <v>1.94</v>
          </cell>
        </row>
        <row r="103">
          <cell r="A103">
            <v>3800</v>
          </cell>
          <cell r="B103" t="str">
            <v xml:space="preserve">REDUCTOR  1 BUJE  PP R 1-1/ 2" x 1-1/4" </v>
          </cell>
          <cell r="C103" t="str">
            <v>UNIDAD</v>
          </cell>
          <cell r="D103">
            <v>0</v>
          </cell>
          <cell r="E103">
            <v>0</v>
          </cell>
          <cell r="F103">
            <v>0.62</v>
          </cell>
        </row>
        <row r="104">
          <cell r="A104">
            <v>3900</v>
          </cell>
          <cell r="B104" t="str">
            <v xml:space="preserve">REDUCTOR  1 BUJE  PP R 1-1/ 2" x 1" </v>
          </cell>
          <cell r="C104" t="str">
            <v>UNIDAD</v>
          </cell>
          <cell r="D104">
            <v>15</v>
          </cell>
          <cell r="E104">
            <v>0</v>
          </cell>
          <cell r="F104">
            <v>0.76</v>
          </cell>
        </row>
        <row r="105">
          <cell r="A105">
            <v>4000</v>
          </cell>
          <cell r="B105" t="str">
            <v xml:space="preserve">REDUCTOR  1 BUJE  PP R 1-1/ 2" x 3/4" </v>
          </cell>
          <cell r="C105" t="str">
            <v>UNIDAD</v>
          </cell>
          <cell r="D105">
            <v>2</v>
          </cell>
          <cell r="E105">
            <v>0</v>
          </cell>
          <cell r="F105">
            <v>0.94</v>
          </cell>
        </row>
        <row r="106">
          <cell r="A106">
            <v>4100</v>
          </cell>
          <cell r="B106" t="str">
            <v xml:space="preserve">REDUCTOR  1 BUJE  PP R 1-1/ 2" x 1/2" </v>
          </cell>
          <cell r="C106" t="str">
            <v>UNIDAD</v>
          </cell>
          <cell r="D106">
            <v>12</v>
          </cell>
          <cell r="E106">
            <v>0</v>
          </cell>
          <cell r="F106">
            <v>0.81</v>
          </cell>
        </row>
        <row r="107">
          <cell r="A107">
            <v>4200</v>
          </cell>
          <cell r="B107" t="str">
            <v xml:space="preserve">UNIÓN RED.  1  R/R  POLIPROPILENO  1" x 3/4" </v>
          </cell>
          <cell r="C107" t="str">
            <v>UNIDAD</v>
          </cell>
          <cell r="D107">
            <v>4</v>
          </cell>
          <cell r="E107">
            <v>0</v>
          </cell>
          <cell r="F107">
            <v>0.68</v>
          </cell>
        </row>
        <row r="108">
          <cell r="A108">
            <v>4300</v>
          </cell>
          <cell r="B108" t="str">
            <v xml:space="preserve">UNIÓN RED.  1  R/R  POLIPROPILENO  1" x 1/2" </v>
          </cell>
          <cell r="C108" t="str">
            <v>UNIDAD</v>
          </cell>
          <cell r="D108">
            <v>6</v>
          </cell>
          <cell r="E108">
            <v>0</v>
          </cell>
          <cell r="F108">
            <v>1.19</v>
          </cell>
        </row>
        <row r="109">
          <cell r="A109">
            <v>4400</v>
          </cell>
          <cell r="B109" t="str">
            <v xml:space="preserve">UNIÓN RED.  1  R/R  POLIPROPILENO  3/4" x 1/2" </v>
          </cell>
          <cell r="C109" t="str">
            <v>UNIDAD</v>
          </cell>
          <cell r="D109">
            <v>12</v>
          </cell>
          <cell r="E109">
            <v>0</v>
          </cell>
          <cell r="F109">
            <v>0.62</v>
          </cell>
        </row>
        <row r="110">
          <cell r="A110">
            <v>4500</v>
          </cell>
          <cell r="B110" t="str">
            <v>REDUCTOR  1  BUJE PP  R  1" x 3/4"</v>
          </cell>
          <cell r="C110" t="str">
            <v>UNIDAD</v>
          </cell>
          <cell r="D110">
            <v>4</v>
          </cell>
          <cell r="E110">
            <v>0</v>
          </cell>
          <cell r="F110">
            <v>0.68</v>
          </cell>
        </row>
        <row r="111">
          <cell r="A111">
            <v>4600</v>
          </cell>
          <cell r="B111" t="str">
            <v>REDUCTOR   BUJE PP  R  3/4" x 1/2"</v>
          </cell>
          <cell r="C111" t="str">
            <v>UNIDAD</v>
          </cell>
          <cell r="D111">
            <v>6</v>
          </cell>
          <cell r="E111">
            <v>0</v>
          </cell>
          <cell r="F111">
            <v>0.16</v>
          </cell>
        </row>
        <row r="112">
          <cell r="A112">
            <v>4700</v>
          </cell>
          <cell r="B112" t="str">
            <v>REDUCTOR  2  BUJE PP  R  1/2" x 1/4"</v>
          </cell>
          <cell r="C112" t="str">
            <v>UNIDAD</v>
          </cell>
          <cell r="D112">
            <v>0</v>
          </cell>
          <cell r="E112">
            <v>0</v>
          </cell>
          <cell r="F112">
            <v>0.52</v>
          </cell>
        </row>
        <row r="113">
          <cell r="A113">
            <v>4800</v>
          </cell>
          <cell r="B113" t="str">
            <v>TAPÓN    M   1   R/R    POLIPROPILENO   2"</v>
          </cell>
          <cell r="C113" t="str">
            <v>UNIDAD</v>
          </cell>
          <cell r="D113">
            <v>0</v>
          </cell>
          <cell r="E113">
            <v>0</v>
          </cell>
          <cell r="F113">
            <v>1.99</v>
          </cell>
        </row>
        <row r="114">
          <cell r="A114">
            <v>4900</v>
          </cell>
          <cell r="B114" t="str">
            <v>TAPÓN    M   1   R/R    POLIPROPILENO   1"</v>
          </cell>
          <cell r="C114" t="str">
            <v>UNIDAD</v>
          </cell>
          <cell r="D114">
            <v>0</v>
          </cell>
          <cell r="E114">
            <v>0</v>
          </cell>
          <cell r="F114">
            <v>0.45</v>
          </cell>
        </row>
        <row r="115">
          <cell r="A115">
            <v>5000</v>
          </cell>
          <cell r="B115" t="str">
            <v>UNIÓN   UNIVERSAL  1  R/R    POLIPROPILENO   2"</v>
          </cell>
          <cell r="C115" t="str">
            <v>UNIDAD</v>
          </cell>
          <cell r="D115">
            <v>5</v>
          </cell>
          <cell r="E115">
            <v>0</v>
          </cell>
          <cell r="F115">
            <v>12.92</v>
          </cell>
        </row>
        <row r="116">
          <cell r="A116">
            <v>5100</v>
          </cell>
          <cell r="B116" t="str">
            <v>UNIÓN   UNIVERSAL  1  R/R    POLIPROPILENO   1-1/2"</v>
          </cell>
          <cell r="C116" t="str">
            <v>UNIDAD</v>
          </cell>
          <cell r="D116">
            <v>0</v>
          </cell>
          <cell r="E116">
            <v>0</v>
          </cell>
          <cell r="F116">
            <v>8.75</v>
          </cell>
        </row>
        <row r="117">
          <cell r="A117">
            <v>5200</v>
          </cell>
          <cell r="B117" t="str">
            <v>UNIÓN   UNIVERSAL  1  R/R    POLIPROPILENO   1-1/4"</v>
          </cell>
          <cell r="C117" t="str">
            <v>UNIDAD</v>
          </cell>
          <cell r="D117">
            <v>2</v>
          </cell>
          <cell r="E117">
            <v>0</v>
          </cell>
          <cell r="F117">
            <v>6.58</v>
          </cell>
        </row>
        <row r="118">
          <cell r="A118">
            <v>5300</v>
          </cell>
          <cell r="B118" t="str">
            <v>UNIÓN   UNIVERSAL  1  R/R    POLIPROPILENO   1"</v>
          </cell>
          <cell r="C118" t="str">
            <v>UNIDAD</v>
          </cell>
          <cell r="D118">
            <v>0</v>
          </cell>
          <cell r="E118">
            <v>0</v>
          </cell>
          <cell r="F118">
            <v>2.91</v>
          </cell>
        </row>
        <row r="119">
          <cell r="A119">
            <v>5400</v>
          </cell>
          <cell r="B119" t="str">
            <v>TEE  REDUCTORA   1  R/R    POLIPROPILENO   1"x3/4"</v>
          </cell>
          <cell r="C119" t="str">
            <v>UNIDAD</v>
          </cell>
          <cell r="D119">
            <v>6</v>
          </cell>
          <cell r="E119">
            <v>0</v>
          </cell>
          <cell r="F119">
            <v>1.54</v>
          </cell>
        </row>
        <row r="120">
          <cell r="A120">
            <v>5500</v>
          </cell>
          <cell r="B120" t="str">
            <v>TEE  REDUCTORA   1  R/R    POLIPROPILENO   1"x1/2"</v>
          </cell>
          <cell r="C120" t="str">
            <v>UNIDAD</v>
          </cell>
          <cell r="D120">
            <v>5</v>
          </cell>
          <cell r="E120">
            <v>0</v>
          </cell>
          <cell r="F120">
            <v>1.59</v>
          </cell>
        </row>
        <row r="121">
          <cell r="A121">
            <v>5600</v>
          </cell>
          <cell r="B121" t="str">
            <v>TEE  REDUCTORA   1  R/R    POLIPROPILENO   3/4"x1/2"</v>
          </cell>
          <cell r="C121" t="str">
            <v>UNIDAD</v>
          </cell>
          <cell r="D121">
            <v>6</v>
          </cell>
          <cell r="E121">
            <v>0</v>
          </cell>
          <cell r="F121">
            <v>0.97</v>
          </cell>
        </row>
        <row r="122">
          <cell r="A122">
            <v>5700</v>
          </cell>
          <cell r="B122" t="str">
            <v>NEPLO   1  R/R    POLIPROPILENO   2" x 10cm</v>
          </cell>
          <cell r="C122" t="str">
            <v>UNIDAD</v>
          </cell>
          <cell r="D122">
            <v>16</v>
          </cell>
          <cell r="E122">
            <v>0</v>
          </cell>
          <cell r="F122">
            <v>4.3600000000000003</v>
          </cell>
        </row>
        <row r="123">
          <cell r="A123">
            <v>5800</v>
          </cell>
          <cell r="B123" t="str">
            <v>NEPLO   1  R/R    POLIPROPILENO   1-1/2" x 10cm</v>
          </cell>
          <cell r="C123" t="str">
            <v>UNIDAD</v>
          </cell>
          <cell r="D123">
            <v>12</v>
          </cell>
          <cell r="E123">
            <v>0</v>
          </cell>
          <cell r="F123">
            <v>3.38</v>
          </cell>
        </row>
        <row r="124">
          <cell r="A124">
            <v>5900</v>
          </cell>
          <cell r="B124" t="str">
            <v>NEPLO   1  R/R    POLIPROPILENO   1-1/4" x 10cm</v>
          </cell>
          <cell r="C124" t="str">
            <v>UNIDAD</v>
          </cell>
          <cell r="D124">
            <v>8</v>
          </cell>
          <cell r="E124">
            <v>0</v>
          </cell>
          <cell r="F124">
            <v>2.39</v>
          </cell>
        </row>
        <row r="125">
          <cell r="A125">
            <v>6000</v>
          </cell>
          <cell r="B125" t="str">
            <v>NEPLO   1  R/R    POLIPROPILENO   1" x 10cm</v>
          </cell>
          <cell r="C125" t="str">
            <v>UNIDAD</v>
          </cell>
          <cell r="D125">
            <v>4</v>
          </cell>
          <cell r="E125">
            <v>0</v>
          </cell>
          <cell r="F125">
            <v>1.24</v>
          </cell>
        </row>
        <row r="126">
          <cell r="A126">
            <v>6100</v>
          </cell>
          <cell r="B126" t="str">
            <v>NEPLO   1  R/R    POLIPROPILENO   1/2" x 10cm</v>
          </cell>
          <cell r="C126" t="str">
            <v>UNIDAD</v>
          </cell>
          <cell r="D126">
            <v>18</v>
          </cell>
          <cell r="E126">
            <v>0</v>
          </cell>
          <cell r="F126">
            <v>0.72</v>
          </cell>
        </row>
        <row r="127">
          <cell r="A127">
            <v>6200</v>
          </cell>
          <cell r="B127" t="str">
            <v>UNIÓN   1  R/R    POLIPROPILENO   2"</v>
          </cell>
          <cell r="C127" t="str">
            <v>UNIDAD</v>
          </cell>
          <cell r="D127">
            <v>10</v>
          </cell>
          <cell r="E127">
            <v>0</v>
          </cell>
          <cell r="F127">
            <v>2.39</v>
          </cell>
        </row>
        <row r="128">
          <cell r="A128">
            <v>6300</v>
          </cell>
          <cell r="B128" t="str">
            <v>UNIÓN   1  R/R    POLIPROPILENO  1-1/ 2"</v>
          </cell>
          <cell r="C128" t="str">
            <v>UNIDAD</v>
          </cell>
          <cell r="D128">
            <v>34</v>
          </cell>
          <cell r="E128">
            <v>0</v>
          </cell>
          <cell r="F128">
            <v>2.2000000000000002</v>
          </cell>
        </row>
        <row r="129">
          <cell r="A129">
            <v>6400</v>
          </cell>
          <cell r="B129" t="str">
            <v>UNIÓN   1  R/R    POLIPROPILENO   1"</v>
          </cell>
          <cell r="C129" t="str">
            <v>UNIDAD</v>
          </cell>
          <cell r="D129">
            <v>32</v>
          </cell>
          <cell r="E129">
            <v>0</v>
          </cell>
          <cell r="F129">
            <v>1.02</v>
          </cell>
        </row>
        <row r="130">
          <cell r="A130">
            <v>6500</v>
          </cell>
          <cell r="B130" t="str">
            <v>UNIÓN   1  R/R    POLIPROPILENO   3/4"</v>
          </cell>
          <cell r="C130" t="str">
            <v>UNIDAD</v>
          </cell>
          <cell r="D130">
            <v>18</v>
          </cell>
          <cell r="E130">
            <v>0</v>
          </cell>
          <cell r="F130">
            <v>0.5</v>
          </cell>
        </row>
        <row r="131">
          <cell r="A131">
            <v>6600</v>
          </cell>
          <cell r="B131" t="str">
            <v>UNIÓN   1  R/R    POLIPROPILENO  1/2"</v>
          </cell>
          <cell r="C131" t="str">
            <v>UNIDAD</v>
          </cell>
          <cell r="D131">
            <v>6</v>
          </cell>
          <cell r="E131">
            <v>0</v>
          </cell>
          <cell r="F131">
            <v>0.42</v>
          </cell>
        </row>
        <row r="132">
          <cell r="A132">
            <v>6700</v>
          </cell>
          <cell r="B132" t="str">
            <v>CODO  1  R/R   H   PP  INSERTO  METÁLICO  1/2" x 90O</v>
          </cell>
          <cell r="C132" t="str">
            <v>UNIDAD</v>
          </cell>
          <cell r="D132">
            <v>22</v>
          </cell>
          <cell r="E132">
            <v>0</v>
          </cell>
          <cell r="F132">
            <v>2.75</v>
          </cell>
        </row>
        <row r="133">
          <cell r="A133">
            <v>6800</v>
          </cell>
          <cell r="B133" t="str">
            <v>ADAPTADOR   M   CR   EC   20mm x 1/2"</v>
          </cell>
          <cell r="C133" t="str">
            <v>U</v>
          </cell>
          <cell r="D133">
            <v>8</v>
          </cell>
          <cell r="E133">
            <v>0</v>
          </cell>
          <cell r="F133">
            <v>0.24</v>
          </cell>
        </row>
        <row r="134">
          <cell r="A134">
            <v>6900</v>
          </cell>
          <cell r="B134" t="str">
            <v>TAPÓN    H   1   R/R    POLIPROPILENO   1"</v>
          </cell>
          <cell r="C134" t="str">
            <v>UNIDAD</v>
          </cell>
          <cell r="D134">
            <v>8</v>
          </cell>
          <cell r="E134">
            <v>0</v>
          </cell>
          <cell r="F134">
            <v>0.5</v>
          </cell>
        </row>
        <row r="135">
          <cell r="A135">
            <v>7000</v>
          </cell>
          <cell r="B135" t="str">
            <v>TAPÓN    H   1   R/R    POLIPROPILENO   3/4"</v>
          </cell>
          <cell r="C135" t="str">
            <v>UNIDAD</v>
          </cell>
          <cell r="D135">
            <v>4</v>
          </cell>
          <cell r="E135">
            <v>0</v>
          </cell>
          <cell r="F135">
            <v>0.28000000000000003</v>
          </cell>
        </row>
        <row r="136">
          <cell r="A136">
            <v>7950</v>
          </cell>
          <cell r="B136" t="str">
            <v xml:space="preserve">FLOTADOR  D=2" </v>
          </cell>
          <cell r="C136" t="str">
            <v>U</v>
          </cell>
          <cell r="D136">
            <v>1</v>
          </cell>
          <cell r="E136">
            <v>0</v>
          </cell>
          <cell r="F136">
            <v>55.54</v>
          </cell>
        </row>
        <row r="137">
          <cell r="A137">
            <v>7250</v>
          </cell>
          <cell r="B137" t="str">
            <v xml:space="preserve">VALVULA ESFERICA  CROMADA   ROSC. D: 3" </v>
          </cell>
          <cell r="C137" t="str">
            <v xml:space="preserve">U </v>
          </cell>
          <cell r="D137">
            <v>2</v>
          </cell>
          <cell r="E137">
            <v>0</v>
          </cell>
          <cell r="F137">
            <v>85.68</v>
          </cell>
        </row>
        <row r="138">
          <cell r="A138">
            <v>7800</v>
          </cell>
          <cell r="B138" t="str">
            <v>VÁLVULA CHECK  ROSC .  BRONCE   D=3"</v>
          </cell>
          <cell r="C138" t="str">
            <v>U</v>
          </cell>
          <cell r="D138">
            <v>2</v>
          </cell>
          <cell r="E138">
            <v>0</v>
          </cell>
          <cell r="F138">
            <v>176.4</v>
          </cell>
        </row>
        <row r="139">
          <cell r="A139">
            <v>8000</v>
          </cell>
          <cell r="B139" t="str">
            <v>KALIPEGA</v>
          </cell>
          <cell r="C139" t="str">
            <v>GALÓN</v>
          </cell>
          <cell r="D139">
            <v>2</v>
          </cell>
          <cell r="E139">
            <v>0</v>
          </cell>
          <cell r="F139">
            <v>27.58</v>
          </cell>
        </row>
        <row r="140">
          <cell r="A140">
            <v>9000</v>
          </cell>
          <cell r="B140" t="str">
            <v>POLILIMPIA</v>
          </cell>
          <cell r="C140" t="str">
            <v>GALÓN</v>
          </cell>
          <cell r="D140">
            <v>2</v>
          </cell>
          <cell r="E140">
            <v>0</v>
          </cell>
          <cell r="F140">
            <v>15.95</v>
          </cell>
        </row>
        <row r="141">
          <cell r="A141">
            <v>9100</v>
          </cell>
          <cell r="B141" t="str">
            <v>PASTA POLIMEX   125cc</v>
          </cell>
          <cell r="C141" t="str">
            <v>UNIDAD</v>
          </cell>
          <cell r="D141">
            <v>18</v>
          </cell>
          <cell r="E141">
            <v>0</v>
          </cell>
          <cell r="F141">
            <v>8.08</v>
          </cell>
        </row>
        <row r="142">
          <cell r="A142">
            <v>9150</v>
          </cell>
          <cell r="B142" t="str">
            <v>TEFLON EN CINTA (ROJO)</v>
          </cell>
          <cell r="C142" t="str">
            <v>UNIDAD</v>
          </cell>
          <cell r="D142">
            <v>100</v>
          </cell>
          <cell r="E142">
            <v>0</v>
          </cell>
          <cell r="F142">
            <v>0.23</v>
          </cell>
        </row>
        <row r="144">
          <cell r="B144" t="str">
            <v>VALVULAS</v>
          </cell>
        </row>
        <row r="145">
          <cell r="A145">
            <v>7350</v>
          </cell>
          <cell r="B145" t="str">
            <v xml:space="preserve">VALVULA DE COMPUERTA  BRONCE ROSC   D : 2 </v>
          </cell>
          <cell r="C145" t="str">
            <v xml:space="preserve">U </v>
          </cell>
          <cell r="D145">
            <v>2</v>
          </cell>
          <cell r="E145">
            <v>0</v>
          </cell>
          <cell r="F145">
            <v>35.03</v>
          </cell>
        </row>
        <row r="146">
          <cell r="A146">
            <v>7400</v>
          </cell>
          <cell r="B146" t="str">
            <v xml:space="preserve">VALVULA DE COMPUERTA ROSC BRONCE   D : 1-1/2 </v>
          </cell>
          <cell r="C146" t="str">
            <v xml:space="preserve">U </v>
          </cell>
          <cell r="D146">
            <v>1</v>
          </cell>
          <cell r="E146">
            <v>0</v>
          </cell>
          <cell r="F146">
            <v>21.99</v>
          </cell>
        </row>
        <row r="147">
          <cell r="A147">
            <v>7500</v>
          </cell>
          <cell r="B147" t="str">
            <v>VALVULA DE COMPUERTA ROSC BRONCE   D : 1</v>
          </cell>
          <cell r="C147" t="str">
            <v xml:space="preserve">U </v>
          </cell>
          <cell r="D147">
            <v>4</v>
          </cell>
          <cell r="E147">
            <v>0</v>
          </cell>
          <cell r="F147">
            <v>11.41</v>
          </cell>
        </row>
        <row r="148">
          <cell r="A148">
            <v>7550</v>
          </cell>
          <cell r="B148" t="str">
            <v>VALVULA DE COMPUERTA ROSC BRONCE   D : 3/4</v>
          </cell>
          <cell r="C148" t="str">
            <v xml:space="preserve">U </v>
          </cell>
          <cell r="D148">
            <v>7</v>
          </cell>
          <cell r="E148">
            <v>0</v>
          </cell>
          <cell r="F148">
            <v>8.35</v>
          </cell>
        </row>
        <row r="149">
          <cell r="A149">
            <v>7600</v>
          </cell>
          <cell r="B149" t="str">
            <v>VALVULA DE COMPUERTA ROSC BRONCE   D : 1/2</v>
          </cell>
          <cell r="C149" t="str">
            <v xml:space="preserve">U </v>
          </cell>
          <cell r="D149">
            <v>19</v>
          </cell>
          <cell r="E149">
            <v>0</v>
          </cell>
          <cell r="F149">
            <v>6.4</v>
          </cell>
        </row>
        <row r="150">
          <cell r="A150">
            <v>7650</v>
          </cell>
          <cell r="B150" t="str">
            <v xml:space="preserve">LLAVES DE MANGERA </v>
          </cell>
          <cell r="C150" t="str">
            <v xml:space="preserve">U </v>
          </cell>
          <cell r="D150">
            <v>15</v>
          </cell>
          <cell r="E150">
            <v>0</v>
          </cell>
          <cell r="F150">
            <v>5.7</v>
          </cell>
        </row>
        <row r="151">
          <cell r="A151">
            <v>7700</v>
          </cell>
          <cell r="B151" t="str">
            <v>CAJA PARA MEDIDOR</v>
          </cell>
          <cell r="C151" t="str">
            <v xml:space="preserve">U </v>
          </cell>
          <cell r="D151">
            <v>1</v>
          </cell>
          <cell r="E151">
            <v>0</v>
          </cell>
          <cell r="F151">
            <v>115.92</v>
          </cell>
        </row>
        <row r="152">
          <cell r="A152">
            <v>7750</v>
          </cell>
          <cell r="B152" t="str">
            <v>MEDIDOR DE CHORRO MULTIPLE CON 2 ACOPLES D=1"</v>
          </cell>
          <cell r="C152" t="str">
            <v xml:space="preserve">U </v>
          </cell>
          <cell r="D152">
            <v>1</v>
          </cell>
          <cell r="E152">
            <v>0</v>
          </cell>
          <cell r="F152">
            <v>50.08</v>
          </cell>
        </row>
        <row r="154">
          <cell r="A154">
            <v>7760</v>
          </cell>
          <cell r="B154" t="str">
            <v>MISCELANEOS</v>
          </cell>
          <cell r="C154" t="str">
            <v>GLB</v>
          </cell>
          <cell r="D154">
            <v>46</v>
          </cell>
          <cell r="E154">
            <v>0</v>
          </cell>
          <cell r="F154">
            <v>0.43</v>
          </cell>
        </row>
        <row r="156">
          <cell r="B156" t="str">
            <v>ACCESORIOS DE RED</v>
          </cell>
        </row>
        <row r="157">
          <cell r="A157">
            <v>8600</v>
          </cell>
          <cell r="B157" t="str">
            <v>ACCESORIOS DE PVC PRESIÓN ROSCADA. D= 2"</v>
          </cell>
          <cell r="C157" t="str">
            <v>U</v>
          </cell>
          <cell r="D157">
            <v>42</v>
          </cell>
          <cell r="E157">
            <v>0</v>
          </cell>
          <cell r="F157">
            <v>2.4700000000000002</v>
          </cell>
        </row>
        <row r="158">
          <cell r="A158">
            <v>8650</v>
          </cell>
          <cell r="B158" t="str">
            <v>ACCESORIOS DE PVC PRESIÓN ROSCADA. D= 1-1/2"</v>
          </cell>
          <cell r="C158" t="str">
            <v>U</v>
          </cell>
          <cell r="D158">
            <v>212</v>
          </cell>
          <cell r="E158">
            <v>0</v>
          </cell>
          <cell r="F158">
            <v>2.4700000000000002</v>
          </cell>
        </row>
        <row r="159">
          <cell r="A159">
            <v>8750</v>
          </cell>
          <cell r="B159" t="str">
            <v>ACCESORIOS DE PVC PRESIÓN ROSCADA. D= 1"</v>
          </cell>
          <cell r="C159" t="str">
            <v>U</v>
          </cell>
          <cell r="D159">
            <v>244</v>
          </cell>
          <cell r="E159">
            <v>0</v>
          </cell>
          <cell r="F159">
            <v>2.4700000000000002</v>
          </cell>
        </row>
        <row r="160">
          <cell r="A160">
            <v>8800</v>
          </cell>
          <cell r="B160" t="str">
            <v>ACCESORIOS DE PVC PRESIÓN ROSCADA. D= 3/4"</v>
          </cell>
          <cell r="C160" t="str">
            <v>U</v>
          </cell>
          <cell r="D160">
            <v>160</v>
          </cell>
          <cell r="E160">
            <v>0</v>
          </cell>
          <cell r="F160">
            <v>2.4700000000000002</v>
          </cell>
        </row>
        <row r="161">
          <cell r="A161">
            <v>8850</v>
          </cell>
          <cell r="B161" t="str">
            <v>ACCESORIOS DE PVC PRESIÓN ROSCADA. D= 1/2"</v>
          </cell>
          <cell r="C161" t="str">
            <v>U</v>
          </cell>
          <cell r="D161">
            <v>42</v>
          </cell>
          <cell r="E161">
            <v>0</v>
          </cell>
          <cell r="F161">
            <v>2.4700000000000002</v>
          </cell>
        </row>
        <row r="162">
          <cell r="D162">
            <v>700</v>
          </cell>
        </row>
        <row r="164">
          <cell r="A164" t="str">
            <v>600-01</v>
          </cell>
          <cell r="B164" t="str">
            <v>CTO. BOMBAS Y CISTERNA #1  (VÁLVULAS Y ACC.)</v>
          </cell>
          <cell r="C164" t="str">
            <v>GLB</v>
          </cell>
          <cell r="D164">
            <v>23</v>
          </cell>
          <cell r="E164">
            <v>0</v>
          </cell>
          <cell r="F164">
            <v>48.71</v>
          </cell>
        </row>
        <row r="165">
          <cell r="B165" t="str">
            <v>TUBERÍA</v>
          </cell>
        </row>
        <row r="166">
          <cell r="A166">
            <v>100</v>
          </cell>
          <cell r="B166" t="str">
            <v>TUBERIA DE PVC PRESIÓN U/Z  D= 110mm    0.8MPa</v>
          </cell>
          <cell r="C166" t="str">
            <v>MTS</v>
          </cell>
          <cell r="D166">
            <v>3</v>
          </cell>
          <cell r="E166">
            <v>0</v>
          </cell>
          <cell r="F166">
            <v>6.92</v>
          </cell>
        </row>
        <row r="167">
          <cell r="A167">
            <v>300</v>
          </cell>
          <cell r="B167" t="str">
            <v>TUBERIA DE PVC PRESIÓN U/Z  D= 75mm    0.8MPa</v>
          </cell>
          <cell r="C167" t="str">
            <v>MTS</v>
          </cell>
          <cell r="D167">
            <v>14</v>
          </cell>
          <cell r="E167">
            <v>0</v>
          </cell>
          <cell r="F167">
            <v>3.27</v>
          </cell>
        </row>
        <row r="168">
          <cell r="A168">
            <v>400</v>
          </cell>
          <cell r="B168" t="str">
            <v>TUBERIA DE PVC PRESIÓN U/Z  D= 63mm    0.8MPa</v>
          </cell>
          <cell r="C168" t="str">
            <v>MTS</v>
          </cell>
          <cell r="D168">
            <v>2</v>
          </cell>
          <cell r="E168">
            <v>0</v>
          </cell>
          <cell r="F168">
            <v>2.61</v>
          </cell>
        </row>
        <row r="169">
          <cell r="A169">
            <v>500</v>
          </cell>
          <cell r="B169" t="str">
            <v>TUBERIA DE PVC PRESIÓN ROSC. D= 2"</v>
          </cell>
          <cell r="C169" t="str">
            <v>MTS</v>
          </cell>
          <cell r="D169">
            <v>3</v>
          </cell>
          <cell r="E169">
            <v>0</v>
          </cell>
          <cell r="F169">
            <v>5.07</v>
          </cell>
        </row>
        <row r="170">
          <cell r="A170">
            <v>600</v>
          </cell>
          <cell r="B170" t="str">
            <v>TUBERIA DE PVC PRESIÓN ROSC. D= 1 1/2"</v>
          </cell>
          <cell r="C170" t="str">
            <v>MTS</v>
          </cell>
          <cell r="D170">
            <v>1</v>
          </cell>
          <cell r="E170">
            <v>0</v>
          </cell>
          <cell r="F170">
            <v>4.03</v>
          </cell>
        </row>
        <row r="171">
          <cell r="D171">
            <v>23</v>
          </cell>
        </row>
        <row r="172">
          <cell r="A172" t="str">
            <v>600-02</v>
          </cell>
          <cell r="B172" t="str">
            <v xml:space="preserve">TUBERÍA DE PRESIÓN U/Z , ROSCABLE </v>
          </cell>
          <cell r="C172" t="str">
            <v>GLB</v>
          </cell>
          <cell r="D172">
            <v>1</v>
          </cell>
          <cell r="E172">
            <v>0</v>
          </cell>
          <cell r="F172">
            <v>81.900000000000006</v>
          </cell>
        </row>
        <row r="173">
          <cell r="A173">
            <v>1001</v>
          </cell>
          <cell r="B173" t="str">
            <v>TUBERIA DE PVC PP ROSCABLE  D= 2"</v>
          </cell>
          <cell r="C173" t="str">
            <v>MTS</v>
          </cell>
          <cell r="D173">
            <v>6</v>
          </cell>
          <cell r="E173">
            <v>0</v>
          </cell>
          <cell r="F173">
            <v>6.88</v>
          </cell>
        </row>
        <row r="174">
          <cell r="A174">
            <v>1002</v>
          </cell>
          <cell r="B174" t="str">
            <v>TUBERIA DE PVC PP ROSCABLE  D= 1-1/2"</v>
          </cell>
          <cell r="C174" t="str">
            <v>MTS</v>
          </cell>
          <cell r="D174">
            <v>6</v>
          </cell>
          <cell r="E174">
            <v>0</v>
          </cell>
          <cell r="F174">
            <v>5.15</v>
          </cell>
        </row>
        <row r="175">
          <cell r="A175">
            <v>101</v>
          </cell>
          <cell r="B175" t="str">
            <v>CODO PVC  EC    D=110mm x 90O</v>
          </cell>
          <cell r="C175" t="str">
            <v>U</v>
          </cell>
          <cell r="D175">
            <v>2</v>
          </cell>
          <cell r="E175">
            <v>0</v>
          </cell>
          <cell r="F175">
            <v>9.8800000000000008</v>
          </cell>
        </row>
        <row r="176">
          <cell r="A176">
            <v>103</v>
          </cell>
          <cell r="B176" t="str">
            <v>CODO PVC  EC    D=75mm x 90O</v>
          </cell>
          <cell r="C176" t="str">
            <v>U</v>
          </cell>
          <cell r="D176">
            <v>4</v>
          </cell>
          <cell r="E176">
            <v>0</v>
          </cell>
          <cell r="F176">
            <v>5.19</v>
          </cell>
        </row>
        <row r="177">
          <cell r="A177">
            <v>107</v>
          </cell>
          <cell r="B177" t="str">
            <v>REDUCTOR 1  BUJE EC  75mm A 63mm</v>
          </cell>
          <cell r="C177" t="str">
            <v>U</v>
          </cell>
          <cell r="D177">
            <v>2</v>
          </cell>
          <cell r="E177">
            <v>0</v>
          </cell>
          <cell r="F177">
            <v>1.86</v>
          </cell>
        </row>
        <row r="178">
          <cell r="A178">
            <v>108</v>
          </cell>
          <cell r="B178" t="str">
            <v>ADAPTADOR   1   H   CR   EC   63mm x 2"</v>
          </cell>
          <cell r="C178" t="str">
            <v>U</v>
          </cell>
          <cell r="D178">
            <v>4</v>
          </cell>
          <cell r="E178">
            <v>0</v>
          </cell>
          <cell r="F178">
            <v>2.34</v>
          </cell>
        </row>
        <row r="179">
          <cell r="A179">
            <v>112</v>
          </cell>
          <cell r="B179" t="str">
            <v>ADAPTADOR   M   CR   EC   110mm x 4"</v>
          </cell>
          <cell r="C179" t="str">
            <v>U</v>
          </cell>
          <cell r="D179">
            <v>2</v>
          </cell>
          <cell r="E179">
            <v>0</v>
          </cell>
          <cell r="F179">
            <v>6.61</v>
          </cell>
        </row>
        <row r="180">
          <cell r="A180">
            <v>113</v>
          </cell>
          <cell r="B180" t="str">
            <v>ADAPTADOR   M   CR   EC   75mm x 3"</v>
          </cell>
          <cell r="C180" t="str">
            <v>U</v>
          </cell>
          <cell r="D180">
            <v>6</v>
          </cell>
          <cell r="E180">
            <v>0</v>
          </cell>
          <cell r="F180">
            <v>6.15</v>
          </cell>
        </row>
        <row r="181">
          <cell r="A181">
            <v>115</v>
          </cell>
          <cell r="B181" t="str">
            <v>ADAPTADOR   M   CR   EC   63mm x 2"</v>
          </cell>
          <cell r="C181" t="str">
            <v>U</v>
          </cell>
          <cell r="D181">
            <v>2</v>
          </cell>
          <cell r="E181">
            <v>0</v>
          </cell>
          <cell r="F181">
            <v>2.4700000000000002</v>
          </cell>
        </row>
        <row r="182">
          <cell r="A182">
            <v>2000</v>
          </cell>
          <cell r="B182" t="str">
            <v>UNIÓN UNIVERSAL PVC  D=4"</v>
          </cell>
          <cell r="C182" t="str">
            <v>U</v>
          </cell>
          <cell r="D182">
            <v>2</v>
          </cell>
          <cell r="E182">
            <v>0</v>
          </cell>
          <cell r="F182">
            <v>28.13</v>
          </cell>
        </row>
        <row r="183">
          <cell r="A183">
            <v>119</v>
          </cell>
          <cell r="B183" t="str">
            <v>TEE   1     EC  75mm</v>
          </cell>
          <cell r="C183" t="str">
            <v>U</v>
          </cell>
          <cell r="D183">
            <v>2</v>
          </cell>
          <cell r="E183">
            <v>0</v>
          </cell>
          <cell r="F183">
            <v>3.83</v>
          </cell>
        </row>
        <row r="184">
          <cell r="A184">
            <v>120</v>
          </cell>
          <cell r="B184" t="str">
            <v>TEE   1     EC  63mm</v>
          </cell>
          <cell r="C184" t="str">
            <v>U</v>
          </cell>
          <cell r="D184">
            <v>3</v>
          </cell>
          <cell r="E184">
            <v>0</v>
          </cell>
          <cell r="F184">
            <v>3.53</v>
          </cell>
        </row>
        <row r="185">
          <cell r="A185">
            <v>123</v>
          </cell>
          <cell r="B185" t="str">
            <v>UNIÓN  CC   EC  75mm</v>
          </cell>
          <cell r="C185" t="str">
            <v>U</v>
          </cell>
          <cell r="D185">
            <v>6</v>
          </cell>
          <cell r="E185">
            <v>0</v>
          </cell>
          <cell r="F185">
            <v>1.94</v>
          </cell>
        </row>
        <row r="186">
          <cell r="A186">
            <v>124</v>
          </cell>
          <cell r="B186" t="str">
            <v>UNIÓN  CC   EC  63mm</v>
          </cell>
          <cell r="C186" t="str">
            <v>U</v>
          </cell>
          <cell r="D186">
            <v>2</v>
          </cell>
          <cell r="E186">
            <v>0</v>
          </cell>
          <cell r="F186">
            <v>2.83</v>
          </cell>
        </row>
        <row r="187">
          <cell r="A187">
            <v>2400</v>
          </cell>
          <cell r="B187" t="str">
            <v>CODO 1 R/R   H   POLIPROPILENO  2" x 90O</v>
          </cell>
          <cell r="C187" t="str">
            <v>UNIDAD</v>
          </cell>
          <cell r="D187">
            <v>3</v>
          </cell>
          <cell r="E187">
            <v>0</v>
          </cell>
          <cell r="F187">
            <v>4.59</v>
          </cell>
        </row>
        <row r="188">
          <cell r="A188">
            <v>2600</v>
          </cell>
          <cell r="B188" t="str">
            <v>CODO 1 R/R   H   POLIPROPILENO  1-1/4" x 90O</v>
          </cell>
          <cell r="C188" t="str">
            <v>UNIDAD</v>
          </cell>
          <cell r="D188">
            <v>3</v>
          </cell>
          <cell r="E188">
            <v>0</v>
          </cell>
          <cell r="F188">
            <v>3.52</v>
          </cell>
        </row>
        <row r="189">
          <cell r="A189">
            <v>3000</v>
          </cell>
          <cell r="B189" t="str">
            <v xml:space="preserve">TEE 1 R/R   POLIPROPILENO  2" </v>
          </cell>
          <cell r="C189" t="str">
            <v>UNIDAD</v>
          </cell>
          <cell r="D189">
            <v>4</v>
          </cell>
          <cell r="E189">
            <v>0</v>
          </cell>
          <cell r="F189">
            <v>5.89</v>
          </cell>
        </row>
        <row r="190">
          <cell r="A190">
            <v>3400</v>
          </cell>
          <cell r="B190" t="str">
            <v xml:space="preserve">REDUCTOR  1 BUJE  PP R  2" x 1-1/2" </v>
          </cell>
          <cell r="C190" t="str">
            <v>UNIDAD</v>
          </cell>
          <cell r="D190">
            <v>2</v>
          </cell>
          <cell r="E190">
            <v>0</v>
          </cell>
          <cell r="F190">
            <v>2.85</v>
          </cell>
        </row>
        <row r="191">
          <cell r="A191">
            <v>3500</v>
          </cell>
          <cell r="B191" t="str">
            <v xml:space="preserve">REDUCTOR  1 BUJE  PP R  2" x 1-1/4" </v>
          </cell>
          <cell r="C191" t="str">
            <v>UNIDAD</v>
          </cell>
          <cell r="D191">
            <v>2</v>
          </cell>
          <cell r="E191">
            <v>0</v>
          </cell>
          <cell r="F191">
            <v>2.12</v>
          </cell>
        </row>
        <row r="192">
          <cell r="A192">
            <v>3700</v>
          </cell>
          <cell r="B192" t="str">
            <v xml:space="preserve">REDUCTOR  1 BUJE  PP R  2" x 1/2" </v>
          </cell>
          <cell r="C192" t="str">
            <v>UNIDAD</v>
          </cell>
          <cell r="D192">
            <v>2</v>
          </cell>
          <cell r="E192">
            <v>0</v>
          </cell>
          <cell r="F192">
            <v>1.94</v>
          </cell>
        </row>
        <row r="193">
          <cell r="A193">
            <v>3800</v>
          </cell>
          <cell r="B193" t="str">
            <v xml:space="preserve">REDUCTOR  1 BUJE  PP R 1-1/ 2" x 1-1/4" </v>
          </cell>
          <cell r="C193" t="str">
            <v>UNIDAD</v>
          </cell>
          <cell r="D193">
            <v>2</v>
          </cell>
          <cell r="E193">
            <v>0</v>
          </cell>
          <cell r="F193">
            <v>0.62</v>
          </cell>
        </row>
        <row r="194">
          <cell r="A194">
            <v>4700</v>
          </cell>
          <cell r="B194" t="str">
            <v>REDUCTOR  2  BUJE PP  R  1/2" x 1/4"</v>
          </cell>
          <cell r="C194" t="str">
            <v>UNIDAD</v>
          </cell>
          <cell r="D194">
            <v>2</v>
          </cell>
          <cell r="E194">
            <v>0</v>
          </cell>
          <cell r="F194">
            <v>0.52</v>
          </cell>
        </row>
        <row r="195">
          <cell r="A195">
            <v>4800</v>
          </cell>
          <cell r="B195" t="str">
            <v>TAPÓN    M   1   R/R    POLIPROPILENO   2"</v>
          </cell>
          <cell r="C195" t="str">
            <v>UNIDAD</v>
          </cell>
          <cell r="D195">
            <v>2</v>
          </cell>
          <cell r="E195">
            <v>0</v>
          </cell>
          <cell r="F195">
            <v>1.99</v>
          </cell>
        </row>
        <row r="196">
          <cell r="A196">
            <v>5000</v>
          </cell>
          <cell r="B196" t="str">
            <v>UNIÓN   UNIVERSAL  1  R/R    POLIPROPILENO   2"</v>
          </cell>
          <cell r="C196" t="str">
            <v>UNIDAD</v>
          </cell>
          <cell r="D196">
            <v>4</v>
          </cell>
          <cell r="E196">
            <v>0</v>
          </cell>
          <cell r="F196">
            <v>12.92</v>
          </cell>
        </row>
        <row r="197">
          <cell r="A197">
            <v>5100</v>
          </cell>
          <cell r="B197" t="str">
            <v>UNIÓN   UNIVERSAL  1  R/R    POLIPROPILENO   1-1/2"</v>
          </cell>
          <cell r="C197" t="str">
            <v>UNIDAD</v>
          </cell>
          <cell r="D197">
            <v>2</v>
          </cell>
          <cell r="E197">
            <v>0</v>
          </cell>
          <cell r="F197">
            <v>8.75</v>
          </cell>
        </row>
        <row r="198">
          <cell r="A198">
            <v>7200</v>
          </cell>
          <cell r="B198" t="str">
            <v xml:space="preserve">VALVULA ESFERICA  CROMADA  ROSC. D: 4" </v>
          </cell>
          <cell r="C198" t="str">
            <v xml:space="preserve">U </v>
          </cell>
          <cell r="D198">
            <v>1</v>
          </cell>
          <cell r="E198">
            <v>0</v>
          </cell>
          <cell r="F198">
            <v>148.94999999999999</v>
          </cell>
        </row>
        <row r="199">
          <cell r="A199">
            <v>7250</v>
          </cell>
          <cell r="B199" t="str">
            <v xml:space="preserve">VALVULA ESFERICA  CROMADA   ROSC. D: 3" </v>
          </cell>
          <cell r="C199" t="str">
            <v xml:space="preserve">U </v>
          </cell>
          <cell r="D199">
            <v>2</v>
          </cell>
          <cell r="E199">
            <v>0</v>
          </cell>
          <cell r="F199">
            <v>111.15</v>
          </cell>
        </row>
        <row r="200">
          <cell r="A200">
            <v>7350</v>
          </cell>
          <cell r="B200" t="str">
            <v xml:space="preserve">VALVULA DE COMPUERTA  BRONCE ROSC   D : 2 </v>
          </cell>
          <cell r="C200" t="str">
            <v xml:space="preserve">U </v>
          </cell>
          <cell r="D200">
            <v>4</v>
          </cell>
          <cell r="E200">
            <v>0</v>
          </cell>
          <cell r="F200">
            <v>24.85</v>
          </cell>
        </row>
        <row r="201">
          <cell r="A201">
            <v>7400</v>
          </cell>
          <cell r="B201" t="str">
            <v xml:space="preserve">VALVULA DE COMPUERTA ROSC BRONCE   D : 1-1/2 </v>
          </cell>
          <cell r="C201" t="str">
            <v xml:space="preserve">U </v>
          </cell>
          <cell r="D201">
            <v>2</v>
          </cell>
          <cell r="E201">
            <v>0</v>
          </cell>
          <cell r="F201">
            <v>19.989999999999998</v>
          </cell>
        </row>
        <row r="202">
          <cell r="A202">
            <v>7850</v>
          </cell>
          <cell r="B202" t="str">
            <v>VÁLVULA CHECK  ROSC .  BRONCE   D=2"</v>
          </cell>
          <cell r="C202" t="str">
            <v>U</v>
          </cell>
          <cell r="D202">
            <v>2</v>
          </cell>
          <cell r="E202">
            <v>0</v>
          </cell>
          <cell r="F202">
            <v>54</v>
          </cell>
        </row>
        <row r="203">
          <cell r="A203">
            <v>7900</v>
          </cell>
          <cell r="B203" t="str">
            <v>VÁLVULA DE PIE BRONCE  D=3"</v>
          </cell>
          <cell r="C203" t="str">
            <v>U</v>
          </cell>
          <cell r="D203">
            <v>2</v>
          </cell>
          <cell r="E203">
            <v>0</v>
          </cell>
          <cell r="F203">
            <v>59.27</v>
          </cell>
        </row>
        <row r="204">
          <cell r="A204">
            <v>7950</v>
          </cell>
          <cell r="B204" t="str">
            <v>KALIPEGA</v>
          </cell>
          <cell r="C204" t="str">
            <v>GALÓN</v>
          </cell>
          <cell r="D204">
            <v>1</v>
          </cell>
          <cell r="E204">
            <v>0</v>
          </cell>
          <cell r="F204">
            <v>27.58</v>
          </cell>
        </row>
        <row r="205">
          <cell r="A205">
            <v>7960</v>
          </cell>
          <cell r="B205" t="str">
            <v>POLILIMPIA</v>
          </cell>
          <cell r="C205" t="str">
            <v>GALÓN</v>
          </cell>
          <cell r="D205">
            <v>1</v>
          </cell>
          <cell r="E205">
            <v>0</v>
          </cell>
          <cell r="F205">
            <v>15.95</v>
          </cell>
        </row>
        <row r="206">
          <cell r="A206">
            <v>9100</v>
          </cell>
          <cell r="B206" t="str">
            <v>PASTA POLIMEX   125cc</v>
          </cell>
          <cell r="C206" t="str">
            <v>UNIDAD</v>
          </cell>
          <cell r="D206">
            <v>6</v>
          </cell>
          <cell r="E206">
            <v>0</v>
          </cell>
          <cell r="F206">
            <v>8.08</v>
          </cell>
        </row>
        <row r="207">
          <cell r="A207">
            <v>9150</v>
          </cell>
          <cell r="B207" t="str">
            <v>TEFLON EN CINTA (ROJO)</v>
          </cell>
          <cell r="C207" t="str">
            <v>UNIDAD</v>
          </cell>
          <cell r="D207">
            <v>25</v>
          </cell>
          <cell r="E207">
            <v>0</v>
          </cell>
          <cell r="F207">
            <v>0.23</v>
          </cell>
        </row>
        <row r="209">
          <cell r="A209" t="str">
            <v>800-01</v>
          </cell>
          <cell r="B209" t="str">
            <v>CTO. BOMBAS Y CISTERNA  #2  (TUBERÍA Y ACC.)</v>
          </cell>
          <cell r="C209" t="str">
            <v>GLB</v>
          </cell>
          <cell r="D209">
            <v>15</v>
          </cell>
          <cell r="E209">
            <v>0</v>
          </cell>
          <cell r="F209">
            <v>8.5399999999999991</v>
          </cell>
        </row>
        <row r="210">
          <cell r="B210" t="str">
            <v>TUBERÍA</v>
          </cell>
        </row>
        <row r="211">
          <cell r="A211">
            <v>700</v>
          </cell>
          <cell r="B211" t="str">
            <v>TUBERIA DE PVC PRESIÓN ROSC. D= 1 1/4"</v>
          </cell>
          <cell r="C211" t="str">
            <v>MTS</v>
          </cell>
          <cell r="D211">
            <v>12</v>
          </cell>
          <cell r="E211">
            <v>0</v>
          </cell>
          <cell r="F211">
            <v>3.34</v>
          </cell>
        </row>
        <row r="212">
          <cell r="A212">
            <v>800</v>
          </cell>
          <cell r="B212" t="str">
            <v>TUBERIA DE PVC PRESIÓN ROSC. D= 1"</v>
          </cell>
          <cell r="C212" t="str">
            <v>MTS</v>
          </cell>
          <cell r="D212">
            <v>3</v>
          </cell>
          <cell r="E212">
            <v>0</v>
          </cell>
          <cell r="F212">
            <v>2.57</v>
          </cell>
        </row>
        <row r="213">
          <cell r="D213">
            <v>15</v>
          </cell>
        </row>
        <row r="214">
          <cell r="A214" t="str">
            <v>800-02</v>
          </cell>
          <cell r="B214" t="str">
            <v xml:space="preserve">TUBERÍA DE PRESIÓN U/Z , ROSCABLE </v>
          </cell>
          <cell r="C214" t="str">
            <v>GLB</v>
          </cell>
          <cell r="D214">
            <v>1</v>
          </cell>
          <cell r="E214">
            <v>0</v>
          </cell>
          <cell r="F214">
            <v>43.01</v>
          </cell>
        </row>
        <row r="215">
          <cell r="A215">
            <v>2600</v>
          </cell>
          <cell r="B215" t="str">
            <v>CODO 1 R/R   H   POLIPROPILENO  1-1/4" x 90O</v>
          </cell>
          <cell r="C215" t="str">
            <v>UNIDAD</v>
          </cell>
          <cell r="D215">
            <v>2</v>
          </cell>
          <cell r="E215">
            <v>0</v>
          </cell>
          <cell r="F215">
            <v>3.52</v>
          </cell>
        </row>
        <row r="216">
          <cell r="A216">
            <v>2700</v>
          </cell>
          <cell r="B216" t="str">
            <v>CODO 1 R/R   H   POLIPROPILENO  1" x 90O</v>
          </cell>
          <cell r="C216" t="str">
            <v>UNIDAD</v>
          </cell>
          <cell r="D216">
            <v>1</v>
          </cell>
          <cell r="E216">
            <v>0</v>
          </cell>
          <cell r="F216">
            <v>1.33</v>
          </cell>
        </row>
        <row r="217">
          <cell r="A217">
            <v>3200</v>
          </cell>
          <cell r="B217" t="str">
            <v xml:space="preserve">TEE 1 R/R   POLIPROPILENO  1" </v>
          </cell>
          <cell r="C217" t="str">
            <v>UNIDAD</v>
          </cell>
          <cell r="D217">
            <v>3</v>
          </cell>
          <cell r="E217">
            <v>0</v>
          </cell>
          <cell r="F217">
            <v>1.5</v>
          </cell>
        </row>
        <row r="218">
          <cell r="A218">
            <v>3900</v>
          </cell>
          <cell r="B218" t="str">
            <v xml:space="preserve">REDUCTOR  1 BUJE  PP R 1-1/ 2" x 1" </v>
          </cell>
          <cell r="C218" t="str">
            <v>UNIDAD</v>
          </cell>
          <cell r="D218">
            <v>1</v>
          </cell>
          <cell r="E218">
            <v>0</v>
          </cell>
          <cell r="F218">
            <v>0.76</v>
          </cell>
        </row>
        <row r="219">
          <cell r="A219">
            <v>4700</v>
          </cell>
          <cell r="B219" t="str">
            <v>REDUCTOR  2  BUJE PP  R  1/2" x 1/4"</v>
          </cell>
          <cell r="C219" t="str">
            <v>UNIDAD</v>
          </cell>
          <cell r="D219">
            <v>1</v>
          </cell>
          <cell r="E219">
            <v>0</v>
          </cell>
          <cell r="F219">
            <v>0.52</v>
          </cell>
        </row>
        <row r="220">
          <cell r="A220">
            <v>4900</v>
          </cell>
          <cell r="B220" t="str">
            <v>TAPÓN    M   1   R/R    POLIPROPILENO   1"</v>
          </cell>
          <cell r="C220" t="str">
            <v>UNIDAD</v>
          </cell>
          <cell r="D220">
            <v>1</v>
          </cell>
          <cell r="E220">
            <v>0</v>
          </cell>
          <cell r="F220">
            <v>0.45</v>
          </cell>
        </row>
        <row r="221">
          <cell r="A221">
            <v>5200</v>
          </cell>
          <cell r="B221" t="str">
            <v>UNIÓN   UNIVERSAL  1  R/R    POLIPROPILENO   1-1/4"</v>
          </cell>
          <cell r="C221" t="str">
            <v>UNIDAD</v>
          </cell>
          <cell r="D221">
            <v>1</v>
          </cell>
          <cell r="E221">
            <v>0</v>
          </cell>
          <cell r="F221">
            <v>6.58</v>
          </cell>
        </row>
        <row r="222">
          <cell r="A222">
            <v>5300</v>
          </cell>
          <cell r="B222" t="str">
            <v>UNIÓN   UNIVERSAL  1  R/R    POLIPROPILENO   1"</v>
          </cell>
          <cell r="C222" t="str">
            <v>UNIDAD</v>
          </cell>
          <cell r="D222">
            <v>2</v>
          </cell>
          <cell r="E222">
            <v>0</v>
          </cell>
          <cell r="F222">
            <v>2.91</v>
          </cell>
        </row>
        <row r="223">
          <cell r="A223">
            <v>5500</v>
          </cell>
          <cell r="B223" t="str">
            <v>TEE  REDUCTORA   1  R/R    POLIPROPILENO   1"x1/2"</v>
          </cell>
          <cell r="C223" t="str">
            <v>UNIDAD</v>
          </cell>
          <cell r="D223">
            <v>1</v>
          </cell>
          <cell r="E223">
            <v>0</v>
          </cell>
          <cell r="F223">
            <v>1.59</v>
          </cell>
        </row>
        <row r="224">
          <cell r="A224">
            <v>7450</v>
          </cell>
          <cell r="B224" t="str">
            <v>VALVULA DE COMPUERTA ROSC BRONCE   D : 1-1/4</v>
          </cell>
          <cell r="C224" t="str">
            <v xml:space="preserve">U </v>
          </cell>
          <cell r="D224">
            <v>1</v>
          </cell>
          <cell r="E224">
            <v>0</v>
          </cell>
          <cell r="F224">
            <v>14.9</v>
          </cell>
        </row>
        <row r="225">
          <cell r="A225">
            <v>7500</v>
          </cell>
          <cell r="B225" t="str">
            <v>VALVULA DE COMPUERTA ROSC BRONCE   D : 1</v>
          </cell>
          <cell r="C225" t="str">
            <v xml:space="preserve">U </v>
          </cell>
          <cell r="D225">
            <v>3</v>
          </cell>
          <cell r="E225">
            <v>0</v>
          </cell>
          <cell r="F225">
            <v>10.49</v>
          </cell>
        </row>
        <row r="226">
          <cell r="A226">
            <v>7900</v>
          </cell>
          <cell r="B226" t="str">
            <v>VÁLVULA CHECK  ROSC .  BRONCE   D=1"</v>
          </cell>
          <cell r="C226" t="str">
            <v>U</v>
          </cell>
          <cell r="D226">
            <v>1</v>
          </cell>
          <cell r="E226">
            <v>0</v>
          </cell>
          <cell r="F226">
            <v>16.61</v>
          </cell>
        </row>
        <row r="227">
          <cell r="A227">
            <v>8250</v>
          </cell>
          <cell r="B227" t="str">
            <v>VÁLVULA DE PIE BRONCE  D=1-1/4"</v>
          </cell>
          <cell r="C227" t="str">
            <v>U</v>
          </cell>
          <cell r="D227">
            <v>1</v>
          </cell>
          <cell r="E227">
            <v>0</v>
          </cell>
          <cell r="F227">
            <v>23.09</v>
          </cell>
        </row>
        <row r="228">
          <cell r="A228">
            <v>9100</v>
          </cell>
          <cell r="B228" t="str">
            <v>PASTA POLIMEX   125cc</v>
          </cell>
          <cell r="C228" t="str">
            <v>UNIDAD</v>
          </cell>
          <cell r="D228">
            <v>3</v>
          </cell>
          <cell r="E228">
            <v>0</v>
          </cell>
          <cell r="F228">
            <v>8.08</v>
          </cell>
        </row>
        <row r="229">
          <cell r="A229">
            <v>9150</v>
          </cell>
          <cell r="B229" t="str">
            <v>TEFLON EN CINTA (ROJO)</v>
          </cell>
          <cell r="C229" t="str">
            <v>UNIDAD</v>
          </cell>
          <cell r="D229">
            <v>15</v>
          </cell>
          <cell r="E229">
            <v>0</v>
          </cell>
          <cell r="F229">
            <v>0.23</v>
          </cell>
        </row>
        <row r="231">
          <cell r="A231">
            <v>9300</v>
          </cell>
          <cell r="B231" t="str">
            <v>EQUIPO HIDRONEUMÁTICO #1</v>
          </cell>
          <cell r="C231" t="str">
            <v>glb</v>
          </cell>
          <cell r="D231">
            <v>1</v>
          </cell>
          <cell r="E231">
            <v>0</v>
          </cell>
          <cell r="F231">
            <v>0</v>
          </cell>
        </row>
        <row r="232">
          <cell r="A232">
            <v>9310</v>
          </cell>
          <cell r="B232" t="str">
            <v>Bomba  marca F&amp;W (66-28GPM) : (Q=1.76 l/seg.- 4.16 l/seg.)</v>
          </cell>
          <cell r="C232" t="str">
            <v>U</v>
          </cell>
          <cell r="D232">
            <v>2</v>
          </cell>
          <cell r="E232">
            <v>0</v>
          </cell>
          <cell r="F232">
            <v>249.43</v>
          </cell>
        </row>
        <row r="233">
          <cell r="A233">
            <v>9315</v>
          </cell>
          <cell r="B233" t="str">
            <v>Panel de control Duplex (Incluye: Gabinete Metálico, contactor, Rele de Sobrecarga Bimetálico, Pulsador / Selector, Breaker, Luces.</v>
          </cell>
          <cell r="C233" t="str">
            <v>U</v>
          </cell>
          <cell r="D233">
            <v>1</v>
          </cell>
          <cell r="E233">
            <v>0</v>
          </cell>
          <cell r="F233">
            <v>654.79999999999995</v>
          </cell>
        </row>
        <row r="234">
          <cell r="A234">
            <v>9320</v>
          </cell>
          <cell r="B234" t="str">
            <v>Tanque de presión  Cap:119 Gls</v>
          </cell>
          <cell r="C234" t="str">
            <v>U</v>
          </cell>
          <cell r="D234">
            <v>2</v>
          </cell>
          <cell r="E234">
            <v>0</v>
          </cell>
          <cell r="F234">
            <v>422.48</v>
          </cell>
        </row>
        <row r="235">
          <cell r="A235">
            <v>9325</v>
          </cell>
          <cell r="B235" t="str">
            <v xml:space="preserve">Accesorios :  Automático de Presión(2u),Switch de nivel (1u), Manometros (2u)  </v>
          </cell>
          <cell r="C235" t="str">
            <v>glb</v>
          </cell>
          <cell r="D235">
            <v>1</v>
          </cell>
          <cell r="E235">
            <v>0</v>
          </cell>
          <cell r="F235">
            <v>30.45</v>
          </cell>
        </row>
        <row r="237">
          <cell r="A237">
            <v>9410</v>
          </cell>
          <cell r="B237" t="str">
            <v>EQUIPO HIDRONEUMÁTICO #2</v>
          </cell>
          <cell r="C237" t="str">
            <v>glb</v>
          </cell>
          <cell r="D237">
            <v>1</v>
          </cell>
          <cell r="E237">
            <v>0</v>
          </cell>
          <cell r="F237">
            <v>0</v>
          </cell>
        </row>
        <row r="238">
          <cell r="A238">
            <v>9415</v>
          </cell>
          <cell r="B238" t="str">
            <v>Bomba  marca F&amp;W (66-28GPM) : (Q=1.76 l/seg.- 4.16 l/seg.)</v>
          </cell>
          <cell r="C238" t="str">
            <v>U</v>
          </cell>
          <cell r="D238">
            <v>1</v>
          </cell>
          <cell r="E238">
            <v>0</v>
          </cell>
          <cell r="F238">
            <v>249.43</v>
          </cell>
        </row>
        <row r="239">
          <cell r="A239">
            <v>9420</v>
          </cell>
          <cell r="B239" t="str">
            <v>Panel de control (Incluye: Gabinete Metálico, contactor, Rele de Sobrecarga Bimetálico, Pulsador / Selector, Breaker, Luces.</v>
          </cell>
          <cell r="C239" t="str">
            <v>U</v>
          </cell>
          <cell r="D239">
            <v>1</v>
          </cell>
          <cell r="E239">
            <v>0</v>
          </cell>
          <cell r="F239">
            <v>503.69</v>
          </cell>
        </row>
        <row r="240">
          <cell r="A240">
            <v>9425</v>
          </cell>
          <cell r="B240" t="str">
            <v>Tanque de presión  Cap:86 Gls</v>
          </cell>
          <cell r="C240" t="str">
            <v>U</v>
          </cell>
          <cell r="D240">
            <v>1</v>
          </cell>
          <cell r="E240">
            <v>0</v>
          </cell>
          <cell r="F240">
            <v>422.48</v>
          </cell>
        </row>
        <row r="241">
          <cell r="A241">
            <v>9430</v>
          </cell>
          <cell r="B241" t="str">
            <v xml:space="preserve">Accesorios :  Automático de Presión(1u),Switch de nivel (1u), Manometros (1u)  </v>
          </cell>
          <cell r="C241" t="str">
            <v>glb</v>
          </cell>
          <cell r="D241">
            <v>1</v>
          </cell>
          <cell r="E241">
            <v>0</v>
          </cell>
          <cell r="F241">
            <v>30.24</v>
          </cell>
        </row>
        <row r="243">
          <cell r="A243">
            <v>9500</v>
          </cell>
          <cell r="B243" t="str">
            <v>EQUIPO DE BOMBEO #3</v>
          </cell>
          <cell r="C243" t="str">
            <v>glb</v>
          </cell>
          <cell r="D243">
            <v>1</v>
          </cell>
          <cell r="E243">
            <v>0</v>
          </cell>
          <cell r="F243">
            <v>0</v>
          </cell>
        </row>
        <row r="244">
          <cell r="A244">
            <v>9510</v>
          </cell>
          <cell r="B244" t="str">
            <v>Bomba  marca Goulds (80GPM) : (Q=5.04 l/seg.)</v>
          </cell>
          <cell r="C244" t="str">
            <v>U</v>
          </cell>
          <cell r="D244">
            <v>2</v>
          </cell>
          <cell r="E244">
            <v>0</v>
          </cell>
          <cell r="F244">
            <v>766.39</v>
          </cell>
        </row>
        <row r="245">
          <cell r="A245">
            <v>9515</v>
          </cell>
          <cell r="B245" t="str">
            <v>Arrancador Directo Duplex  para bomba de 1HP / 1HP para trabajo en alternancia</v>
          </cell>
          <cell r="C245" t="str">
            <v>U</v>
          </cell>
          <cell r="D245">
            <v>1</v>
          </cell>
          <cell r="E245">
            <v>0</v>
          </cell>
          <cell r="F245">
            <v>699.96</v>
          </cell>
        </row>
        <row r="246">
          <cell r="A246">
            <v>9520</v>
          </cell>
          <cell r="B246" t="str">
            <v>Accesorios :Switch de nivel (2u)</v>
          </cell>
          <cell r="C246" t="str">
            <v>U</v>
          </cell>
          <cell r="D246">
            <v>2</v>
          </cell>
          <cell r="E246">
            <v>0</v>
          </cell>
          <cell r="F246">
            <v>15.12</v>
          </cell>
        </row>
        <row r="248">
          <cell r="B248" t="str">
            <v>TUBERÍA (PUNTOS: 1" -3/4" -1/2" )</v>
          </cell>
        </row>
        <row r="249">
          <cell r="A249">
            <v>800</v>
          </cell>
          <cell r="B249" t="str">
            <v>TUBERIA DE PVC PRESIÓN ROSC. D= 1"</v>
          </cell>
          <cell r="C249" t="str">
            <v>MTS</v>
          </cell>
          <cell r="D249">
            <v>8</v>
          </cell>
          <cell r="E249">
            <v>0</v>
          </cell>
          <cell r="F249">
            <v>2.57</v>
          </cell>
        </row>
        <row r="250">
          <cell r="A250" t="str">
            <v>1000-1</v>
          </cell>
          <cell r="B250" t="str">
            <v>TUBERIA DE PVC PRESIÓN ROSC. D=3/4 Y 1/2"</v>
          </cell>
          <cell r="C250" t="str">
            <v>MTS</v>
          </cell>
          <cell r="D250">
            <v>28</v>
          </cell>
          <cell r="E250">
            <v>0</v>
          </cell>
          <cell r="F250">
            <v>0.95</v>
          </cell>
        </row>
        <row r="251">
          <cell r="D251">
            <v>36</v>
          </cell>
        </row>
        <row r="253">
          <cell r="A253" t="str">
            <v>9150-1</v>
          </cell>
          <cell r="B253" t="str">
            <v>ACCESORIOS  PRESIÓN ROSCADO D=1"</v>
          </cell>
          <cell r="C253" t="str">
            <v>U</v>
          </cell>
          <cell r="D253">
            <v>8</v>
          </cell>
          <cell r="E253">
            <v>0</v>
          </cell>
          <cell r="F253">
            <v>7.79</v>
          </cell>
        </row>
        <row r="254">
          <cell r="A254" t="str">
            <v>9150-2</v>
          </cell>
          <cell r="B254" t="str">
            <v>ACCESORIOS DE PRESIÓN ROSCADO  D=3/4" Y 1/2"</v>
          </cell>
          <cell r="C254" t="str">
            <v>U</v>
          </cell>
          <cell r="D254">
            <v>28</v>
          </cell>
          <cell r="E254">
            <v>0</v>
          </cell>
          <cell r="F254">
            <v>7.79</v>
          </cell>
        </row>
        <row r="256">
          <cell r="A256">
            <v>6700</v>
          </cell>
          <cell r="B256" t="str">
            <v>CODO  1  R/R   H   PP  INSERTO  METÁLICO  1/2" x 90O</v>
          </cell>
          <cell r="C256" t="str">
            <v>UNIDAD</v>
          </cell>
          <cell r="D256">
            <v>25</v>
          </cell>
          <cell r="E256">
            <v>0</v>
          </cell>
          <cell r="F256">
            <v>2.75</v>
          </cell>
        </row>
        <row r="257">
          <cell r="A257">
            <v>2900</v>
          </cell>
          <cell r="B257" t="str">
            <v>CODO 1 R/R   H   POLIPROPILENO  1/2" x 90O</v>
          </cell>
          <cell r="C257" t="str">
            <v>UNIDAD</v>
          </cell>
          <cell r="D257">
            <v>10</v>
          </cell>
          <cell r="E257">
            <v>0</v>
          </cell>
          <cell r="F257">
            <v>0.37</v>
          </cell>
        </row>
        <row r="258">
          <cell r="A258">
            <v>2800</v>
          </cell>
          <cell r="B258" t="str">
            <v>CODO 1 R/R   H   POLIPROPILENO  3/4" x 90O</v>
          </cell>
          <cell r="C258" t="str">
            <v>UNIDAD</v>
          </cell>
          <cell r="D258">
            <v>12</v>
          </cell>
          <cell r="E258">
            <v>0</v>
          </cell>
          <cell r="F258">
            <v>0.68</v>
          </cell>
        </row>
        <row r="259">
          <cell r="A259">
            <v>2700</v>
          </cell>
          <cell r="B259" t="str">
            <v>CODO 1 R/R   H   POLIPROPILENO  1" x 90O</v>
          </cell>
          <cell r="C259" t="str">
            <v>UNIDAD</v>
          </cell>
          <cell r="D259">
            <v>8</v>
          </cell>
          <cell r="E259">
            <v>0</v>
          </cell>
          <cell r="F259">
            <v>1.33</v>
          </cell>
        </row>
        <row r="260">
          <cell r="A260">
            <v>3100</v>
          </cell>
          <cell r="B260" t="str">
            <v xml:space="preserve">TEE 1 R/R   POLIPROPILENO  1-1/2" </v>
          </cell>
          <cell r="C260" t="str">
            <v>UNIDAD</v>
          </cell>
          <cell r="D260">
            <v>17</v>
          </cell>
          <cell r="E260">
            <v>0</v>
          </cell>
          <cell r="F260">
            <v>3.34</v>
          </cell>
        </row>
        <row r="261">
          <cell r="A261">
            <v>3300</v>
          </cell>
          <cell r="B261" t="str">
            <v xml:space="preserve">TEE 1 R/R   POLIPROPILENO  3/4" </v>
          </cell>
          <cell r="C261" t="str">
            <v>UNIDAD</v>
          </cell>
          <cell r="D261">
            <v>1</v>
          </cell>
          <cell r="E261">
            <v>0</v>
          </cell>
          <cell r="F261">
            <v>0.76</v>
          </cell>
        </row>
        <row r="262">
          <cell r="A262">
            <v>3900</v>
          </cell>
          <cell r="B262" t="str">
            <v xml:space="preserve">REDUCTOR  1 BUJE  PP R 1-1/ 2" x 1" </v>
          </cell>
          <cell r="C262" t="str">
            <v>UNIDAD</v>
          </cell>
          <cell r="D262">
            <v>10</v>
          </cell>
          <cell r="E262">
            <v>0</v>
          </cell>
          <cell r="F262">
            <v>0.76</v>
          </cell>
        </row>
        <row r="263">
          <cell r="A263">
            <v>4000</v>
          </cell>
          <cell r="B263" t="str">
            <v xml:space="preserve">REDUCTOR  1 BUJE  PP R 1-1/ 2" x 3/4" </v>
          </cell>
          <cell r="C263" t="str">
            <v>UNIDAD</v>
          </cell>
          <cell r="D263">
            <v>4</v>
          </cell>
          <cell r="E263">
            <v>0</v>
          </cell>
          <cell r="F263">
            <v>0.94</v>
          </cell>
        </row>
        <row r="264">
          <cell r="A264">
            <v>4100</v>
          </cell>
          <cell r="B264" t="str">
            <v xml:space="preserve">REDUCTOR  1 BUJE  PP R 1-1/ 2" x 1/2" </v>
          </cell>
          <cell r="C264" t="str">
            <v>UNIDAD</v>
          </cell>
          <cell r="D264">
            <v>6</v>
          </cell>
          <cell r="E264">
            <v>0</v>
          </cell>
          <cell r="F264">
            <v>0.81</v>
          </cell>
        </row>
        <row r="265">
          <cell r="A265">
            <v>4400</v>
          </cell>
          <cell r="B265" t="str">
            <v xml:space="preserve">UNIÓN RED.  1  R/R  POLIPROPILENO  3/4" x 1/2" </v>
          </cell>
          <cell r="C265" t="str">
            <v>UNIDAD</v>
          </cell>
          <cell r="D265">
            <v>6</v>
          </cell>
          <cell r="E265">
            <v>0</v>
          </cell>
          <cell r="F265">
            <v>0.62</v>
          </cell>
        </row>
        <row r="266">
          <cell r="A266">
            <v>5500</v>
          </cell>
          <cell r="B266" t="str">
            <v>TEE  REDUCTORA   1  R/R    POLIPROPILENO   1"x1/2"</v>
          </cell>
          <cell r="C266" t="str">
            <v>UNIDAD</v>
          </cell>
          <cell r="D266">
            <v>4</v>
          </cell>
          <cell r="E266">
            <v>0</v>
          </cell>
          <cell r="F266">
            <v>1.59</v>
          </cell>
        </row>
        <row r="267">
          <cell r="A267">
            <v>5600</v>
          </cell>
          <cell r="B267" t="str">
            <v>TEE  REDUCTORA   1  R/R    POLIPROPILENO   3/4"x1/2"</v>
          </cell>
          <cell r="C267" t="str">
            <v>UNIDAD</v>
          </cell>
          <cell r="D267">
            <v>5</v>
          </cell>
          <cell r="E267">
            <v>0</v>
          </cell>
          <cell r="F267">
            <v>0.97</v>
          </cell>
        </row>
        <row r="268">
          <cell r="A268">
            <v>9100</v>
          </cell>
          <cell r="B268" t="str">
            <v>PASTA POLIMEX   125cc</v>
          </cell>
          <cell r="C268" t="str">
            <v>UNIDAD</v>
          </cell>
          <cell r="D268">
            <v>12</v>
          </cell>
          <cell r="E268">
            <v>0</v>
          </cell>
          <cell r="F268">
            <v>8.08</v>
          </cell>
        </row>
        <row r="269">
          <cell r="A269">
            <v>9150</v>
          </cell>
          <cell r="B269" t="str">
            <v>TEFLON EN CINTA (ROJO)</v>
          </cell>
          <cell r="C269" t="str">
            <v>UNIDAD</v>
          </cell>
          <cell r="D269">
            <v>150</v>
          </cell>
          <cell r="E269">
            <v>0</v>
          </cell>
          <cell r="F269">
            <v>0.23</v>
          </cell>
        </row>
        <row r="271">
          <cell r="A271" t="str">
            <v>9500-08</v>
          </cell>
          <cell r="B271" t="str">
            <v>ANCLAJE   DE  HORMIGÓN SIMPLE (0.1x0.1x0.15)=0.0015m3</v>
          </cell>
          <cell r="C271" t="str">
            <v>U</v>
          </cell>
          <cell r="D271">
            <v>28</v>
          </cell>
          <cell r="E271">
            <v>0</v>
          </cell>
          <cell r="F271">
            <v>1.07</v>
          </cell>
        </row>
        <row r="272">
          <cell r="A272" t="str">
            <v>36500-01</v>
          </cell>
          <cell r="B272" t="str">
            <v>HORMIGON SIMPLE F´C=180 KG/CM2</v>
          </cell>
          <cell r="C272" t="str">
            <v>M3</v>
          </cell>
          <cell r="D272">
            <v>1.4999999999999999E-2</v>
          </cell>
          <cell r="E272">
            <v>0</v>
          </cell>
          <cell r="F272">
            <v>79.650000000000006</v>
          </cell>
        </row>
        <row r="277">
          <cell r="B277" t="str">
            <v>MATERIAL DE AGUAS SERVIDAS Y VENTILACION</v>
          </cell>
        </row>
        <row r="278">
          <cell r="A278">
            <v>11810</v>
          </cell>
          <cell r="B278" t="str">
            <v>TUBERIA PVC SCEDULE 40 D: 200mm</v>
          </cell>
          <cell r="C278" t="str">
            <v>ML</v>
          </cell>
          <cell r="D278">
            <v>0</v>
          </cell>
          <cell r="E278">
            <v>12.66</v>
          </cell>
          <cell r="F278">
            <v>13.49</v>
          </cell>
        </row>
        <row r="279">
          <cell r="A279">
            <v>11800</v>
          </cell>
          <cell r="B279" t="str">
            <v>TUBERIA PVC SCEDULE 40 D: 160mm</v>
          </cell>
          <cell r="C279" t="str">
            <v>ML</v>
          </cell>
          <cell r="D279">
            <v>8</v>
          </cell>
          <cell r="E279">
            <v>7.26</v>
          </cell>
          <cell r="F279">
            <v>6.57</v>
          </cell>
        </row>
        <row r="280">
          <cell r="A280">
            <v>11900</v>
          </cell>
          <cell r="B280" t="str">
            <v>TUBERIA PVC SCEDULE 40 D: 110mm</v>
          </cell>
          <cell r="C280" t="str">
            <v>ML</v>
          </cell>
          <cell r="D280">
            <v>15</v>
          </cell>
          <cell r="E280">
            <v>4.09</v>
          </cell>
          <cell r="F280">
            <v>2.78</v>
          </cell>
        </row>
        <row r="281">
          <cell r="A281">
            <v>12000</v>
          </cell>
          <cell r="B281" t="str">
            <v>TUBERIA PVC SCEDULE 40 D: 75mm</v>
          </cell>
          <cell r="C281" t="str">
            <v>ML</v>
          </cell>
          <cell r="D281">
            <v>14</v>
          </cell>
          <cell r="E281">
            <v>3.1</v>
          </cell>
          <cell r="F281">
            <v>2.39</v>
          </cell>
        </row>
        <row r="282">
          <cell r="A282">
            <v>12100</v>
          </cell>
          <cell r="B282" t="str">
            <v>TUBERIA PVC SCEDULE 40 D: 50mm</v>
          </cell>
          <cell r="C282" t="str">
            <v>ML</v>
          </cell>
          <cell r="D282">
            <v>35</v>
          </cell>
          <cell r="E282">
            <v>1.5</v>
          </cell>
          <cell r="F282">
            <v>1.1000000000000001</v>
          </cell>
        </row>
        <row r="283">
          <cell r="D283">
            <v>72</v>
          </cell>
        </row>
        <row r="285">
          <cell r="A285">
            <v>12200</v>
          </cell>
          <cell r="B285" t="str">
            <v>Tuberia pvc estructurada doble pared D=315mm</v>
          </cell>
          <cell r="C285" t="str">
            <v>ML</v>
          </cell>
          <cell r="D285">
            <v>0</v>
          </cell>
          <cell r="F285">
            <v>25.5</v>
          </cell>
        </row>
        <row r="286">
          <cell r="A286">
            <v>12210</v>
          </cell>
          <cell r="B286" t="str">
            <v>ANILLO DE CAUCHO D=315mm</v>
          </cell>
          <cell r="C286" t="str">
            <v>U</v>
          </cell>
          <cell r="D286">
            <v>0</v>
          </cell>
          <cell r="F286">
            <v>15.37</v>
          </cell>
        </row>
        <row r="287">
          <cell r="A287">
            <v>12300</v>
          </cell>
          <cell r="B287" t="str">
            <v>Tuberia pvc estructurada doble pared D=250mm</v>
          </cell>
          <cell r="C287" t="str">
            <v>ML</v>
          </cell>
          <cell r="D287">
            <v>0</v>
          </cell>
          <cell r="F287">
            <v>16.809999999999999</v>
          </cell>
        </row>
        <row r="288">
          <cell r="A288">
            <v>12310</v>
          </cell>
          <cell r="B288" t="str">
            <v>ANILLO DE CAUCHO D=250mm</v>
          </cell>
          <cell r="C288" t="str">
            <v>U</v>
          </cell>
          <cell r="D288">
            <v>0</v>
          </cell>
          <cell r="F288">
            <v>7.3</v>
          </cell>
        </row>
        <row r="289">
          <cell r="A289">
            <v>12400</v>
          </cell>
          <cell r="B289" t="str">
            <v>Tuberia pvc estructurada doble pared D=200mm</v>
          </cell>
          <cell r="C289" t="str">
            <v>ML</v>
          </cell>
          <cell r="D289">
            <v>0</v>
          </cell>
          <cell r="F289">
            <v>12.54</v>
          </cell>
        </row>
        <row r="290">
          <cell r="A290">
            <v>12410</v>
          </cell>
          <cell r="B290" t="str">
            <v>ANILLO DE CAUCHO D=200mm</v>
          </cell>
          <cell r="C290" t="str">
            <v>U</v>
          </cell>
          <cell r="D290">
            <v>0</v>
          </cell>
          <cell r="F290">
            <v>4.32</v>
          </cell>
        </row>
        <row r="291">
          <cell r="A291">
            <v>12420</v>
          </cell>
          <cell r="B291" t="str">
            <v>Tuberia pvc estructurada doble pared D=160mm</v>
          </cell>
          <cell r="C291" t="str">
            <v>ML</v>
          </cell>
          <cell r="D291">
            <v>187</v>
          </cell>
          <cell r="F291">
            <v>7.99</v>
          </cell>
        </row>
        <row r="292">
          <cell r="A292">
            <v>12430</v>
          </cell>
          <cell r="B292" t="str">
            <v>ANILLO DE CAUCHO D=160mm</v>
          </cell>
          <cell r="C292" t="str">
            <v>U</v>
          </cell>
          <cell r="D292">
            <v>30</v>
          </cell>
          <cell r="F292">
            <v>2.48</v>
          </cell>
        </row>
        <row r="293">
          <cell r="F293">
            <v>0</v>
          </cell>
        </row>
        <row r="294">
          <cell r="A294" t="str">
            <v>12420-1</v>
          </cell>
          <cell r="B294" t="str">
            <v>Tuberia pvc estructurada doble pared D=110mm</v>
          </cell>
          <cell r="C294" t="str">
            <v>ML</v>
          </cell>
          <cell r="D294">
            <v>51</v>
          </cell>
          <cell r="F294">
            <v>4.54</v>
          </cell>
        </row>
        <row r="295">
          <cell r="A295" t="str">
            <v>12430-1</v>
          </cell>
          <cell r="B295" t="str">
            <v>ANILLO DE CAUCHO D=110mm</v>
          </cell>
          <cell r="C295" t="str">
            <v>U</v>
          </cell>
          <cell r="D295">
            <v>8</v>
          </cell>
          <cell r="F295">
            <v>1.51</v>
          </cell>
        </row>
        <row r="298">
          <cell r="B298" t="str">
            <v>SOPORTERIA</v>
          </cell>
        </row>
        <row r="299">
          <cell r="A299">
            <v>12600</v>
          </cell>
          <cell r="B299" t="str">
            <v>SOPORTE  TIPO PERA GALV  D: 6"</v>
          </cell>
          <cell r="C299" t="str">
            <v>U</v>
          </cell>
          <cell r="D299">
            <v>0</v>
          </cell>
          <cell r="E299">
            <v>0.89400000000000002</v>
          </cell>
          <cell r="F299">
            <v>1.21</v>
          </cell>
        </row>
        <row r="300">
          <cell r="A300">
            <v>12700</v>
          </cell>
          <cell r="B300" t="str">
            <v>SOPORTE TIPO PERA GALV  D: 4"</v>
          </cell>
          <cell r="C300" t="str">
            <v>U</v>
          </cell>
          <cell r="D300">
            <v>0</v>
          </cell>
          <cell r="E300">
            <v>0.43</v>
          </cell>
          <cell r="F300">
            <v>0.57999999999999996</v>
          </cell>
        </row>
        <row r="301">
          <cell r="A301">
            <v>12800</v>
          </cell>
          <cell r="B301" t="str">
            <v>SOPORTE  T/P GALV D:3"</v>
          </cell>
          <cell r="C301" t="str">
            <v>U</v>
          </cell>
          <cell r="D301">
            <v>0</v>
          </cell>
          <cell r="E301">
            <v>0.28999999999999998</v>
          </cell>
          <cell r="F301">
            <v>0.39</v>
          </cell>
        </row>
        <row r="302">
          <cell r="A302">
            <v>12900</v>
          </cell>
          <cell r="B302" t="str">
            <v>SOPORTE T/P GALV D:2"</v>
          </cell>
          <cell r="C302" t="str">
            <v>U</v>
          </cell>
          <cell r="D302">
            <v>0</v>
          </cell>
          <cell r="E302">
            <v>0.25</v>
          </cell>
          <cell r="F302">
            <v>0.34</v>
          </cell>
        </row>
        <row r="303">
          <cell r="A303">
            <v>13000</v>
          </cell>
          <cell r="B303" t="str">
            <v>GALVANIZED SINGLE HOLE PIPE STRAP 3/8(VINCHAS)D:3"</v>
          </cell>
          <cell r="C303" t="str">
            <v>U</v>
          </cell>
          <cell r="D303">
            <v>0</v>
          </cell>
          <cell r="F303">
            <v>0</v>
          </cell>
        </row>
        <row r="304">
          <cell r="A304">
            <v>13100</v>
          </cell>
          <cell r="B304" t="str">
            <v>STRUT CLAMP  GALVANIZADO D:3</v>
          </cell>
          <cell r="C304" t="str">
            <v>U</v>
          </cell>
          <cell r="D304">
            <v>0</v>
          </cell>
          <cell r="E304">
            <v>0.73</v>
          </cell>
          <cell r="F304">
            <v>0.99</v>
          </cell>
        </row>
        <row r="305">
          <cell r="A305">
            <v>13200</v>
          </cell>
          <cell r="B305" t="str">
            <v>STRUT CLAMP  GALVANIZADO D:6</v>
          </cell>
          <cell r="C305" t="str">
            <v>U</v>
          </cell>
          <cell r="D305">
            <v>0</v>
          </cell>
          <cell r="E305">
            <v>1.72</v>
          </cell>
          <cell r="F305">
            <v>2.3199999999999998</v>
          </cell>
        </row>
        <row r="306">
          <cell r="A306">
            <v>13300</v>
          </cell>
          <cell r="B306" t="str">
            <v>PERNOS EN U GALVANIZADO PARA TUB  3¨</v>
          </cell>
          <cell r="C306" t="str">
            <v>U</v>
          </cell>
          <cell r="D306">
            <v>0</v>
          </cell>
          <cell r="E306">
            <v>1.361</v>
          </cell>
          <cell r="F306">
            <v>1.84</v>
          </cell>
        </row>
        <row r="307">
          <cell r="A307">
            <v>13400</v>
          </cell>
          <cell r="B307" t="str">
            <v>PERNOS EN U GALVANIZADO PARA TUB  4¨</v>
          </cell>
          <cell r="C307" t="str">
            <v>U</v>
          </cell>
          <cell r="D307">
            <v>0</v>
          </cell>
          <cell r="E307">
            <v>1.4830000000000001</v>
          </cell>
          <cell r="F307">
            <v>2</v>
          </cell>
        </row>
        <row r="308">
          <cell r="A308">
            <v>13500</v>
          </cell>
          <cell r="B308" t="str">
            <v>PERNOS EN U GALVANIZADO PARA TUB  6¨</v>
          </cell>
          <cell r="C308" t="str">
            <v>U</v>
          </cell>
          <cell r="D308">
            <v>0</v>
          </cell>
          <cell r="E308">
            <v>3.1179999999999999</v>
          </cell>
          <cell r="F308">
            <v>4.21</v>
          </cell>
        </row>
        <row r="309">
          <cell r="A309">
            <v>13600</v>
          </cell>
          <cell r="B309" t="str">
            <v>STRUT CORNER CONNECTORS  2-HOLE</v>
          </cell>
          <cell r="C309" t="str">
            <v>U</v>
          </cell>
          <cell r="D309">
            <v>0</v>
          </cell>
          <cell r="E309">
            <v>0.53900000000000003</v>
          </cell>
          <cell r="F309">
            <v>0.73</v>
          </cell>
        </row>
        <row r="310">
          <cell r="A310">
            <v>13700</v>
          </cell>
          <cell r="B310" t="str">
            <v>STRUT CORNER CONNECTORS  3-HOLE</v>
          </cell>
          <cell r="C310" t="str">
            <v>U</v>
          </cell>
          <cell r="D310">
            <v>0</v>
          </cell>
          <cell r="E310">
            <v>0.73699999999999999</v>
          </cell>
          <cell r="F310">
            <v>0.99</v>
          </cell>
        </row>
        <row r="311">
          <cell r="A311">
            <v>13800</v>
          </cell>
          <cell r="B311" t="str">
            <v>WEDGE ANCHORS  (PERNOS DE EXPANSION) 3/8"</v>
          </cell>
          <cell r="C311" t="str">
            <v>U</v>
          </cell>
          <cell r="D311">
            <v>0</v>
          </cell>
          <cell r="E311">
            <v>0.316</v>
          </cell>
          <cell r="F311">
            <v>0.43</v>
          </cell>
        </row>
        <row r="312">
          <cell r="A312">
            <v>13900</v>
          </cell>
          <cell r="B312" t="str">
            <v>DROP-IN  ANCHORS (TACOS DE EXPANSION)3/8"</v>
          </cell>
          <cell r="C312" t="str">
            <v>U</v>
          </cell>
          <cell r="D312">
            <v>0</v>
          </cell>
          <cell r="E312">
            <v>0.253</v>
          </cell>
          <cell r="F312">
            <v>0.34</v>
          </cell>
        </row>
        <row r="313">
          <cell r="A313">
            <v>14000</v>
          </cell>
          <cell r="B313" t="str">
            <v>DROP-IN  ANCHORS (TACOS DE EXPANSION)1/2"</v>
          </cell>
          <cell r="C313" t="str">
            <v>U</v>
          </cell>
          <cell r="D313">
            <v>0</v>
          </cell>
          <cell r="E313">
            <v>0.45400000000000001</v>
          </cell>
          <cell r="F313">
            <v>0.61</v>
          </cell>
        </row>
        <row r="314">
          <cell r="A314">
            <v>14100</v>
          </cell>
          <cell r="B314" t="str">
            <v>FLAT WASHER PLATED(ANILLO ) 1/2"</v>
          </cell>
          <cell r="C314" t="str">
            <v>U</v>
          </cell>
          <cell r="D314">
            <v>0</v>
          </cell>
          <cell r="E314">
            <v>3.1E-2</v>
          </cell>
          <cell r="F314">
            <v>0.04</v>
          </cell>
        </row>
        <row r="315">
          <cell r="A315">
            <v>14200</v>
          </cell>
          <cell r="B315" t="str">
            <v>FLAT WASHER PLATED(ANILLO )3/8"</v>
          </cell>
          <cell r="C315" t="str">
            <v>U</v>
          </cell>
          <cell r="D315">
            <v>0</v>
          </cell>
          <cell r="E315">
            <v>2.1000000000000001E-2</v>
          </cell>
          <cell r="F315">
            <v>0.03</v>
          </cell>
        </row>
        <row r="316">
          <cell r="A316">
            <v>14300</v>
          </cell>
          <cell r="B316" t="str">
            <v>HEX NUTS PLATED (TUERCAS) 1/2"</v>
          </cell>
          <cell r="C316" t="str">
            <v>U</v>
          </cell>
          <cell r="D316">
            <v>0</v>
          </cell>
          <cell r="E316">
            <v>7.0999999999999994E-2</v>
          </cell>
          <cell r="F316">
            <v>0.1</v>
          </cell>
        </row>
        <row r="317">
          <cell r="A317">
            <v>14400</v>
          </cell>
          <cell r="B317" t="str">
            <v>HEX NUTS PLATED (TUERCAS) 3/8"</v>
          </cell>
          <cell r="C317" t="str">
            <v>U</v>
          </cell>
          <cell r="D317">
            <v>0</v>
          </cell>
          <cell r="E317">
            <v>3.1E-2</v>
          </cell>
          <cell r="F317">
            <v>0.04</v>
          </cell>
        </row>
        <row r="318">
          <cell r="A318">
            <v>14500</v>
          </cell>
          <cell r="B318" t="str">
            <v>THREADED ROD 3/8X 6 (VARILLAS ROSCADAS)</v>
          </cell>
          <cell r="C318" t="str">
            <v>MTS</v>
          </cell>
          <cell r="D318">
            <v>0</v>
          </cell>
          <cell r="E318">
            <v>1.1000000000000001</v>
          </cell>
          <cell r="F318">
            <v>1.49</v>
          </cell>
        </row>
        <row r="319">
          <cell r="A319">
            <v>14600</v>
          </cell>
          <cell r="B319" t="str">
            <v>THREADED ROD 1/2X 6 (VARILLAS ROSCADAS)</v>
          </cell>
          <cell r="C319" t="str">
            <v>MTS</v>
          </cell>
          <cell r="D319">
            <v>0</v>
          </cell>
          <cell r="E319">
            <v>2.04</v>
          </cell>
          <cell r="F319">
            <v>2.75</v>
          </cell>
        </row>
        <row r="320">
          <cell r="A320">
            <v>14700</v>
          </cell>
          <cell r="B320" t="str">
            <v>CANAL RANURADO</v>
          </cell>
          <cell r="C320" t="str">
            <v>MTS</v>
          </cell>
          <cell r="D320">
            <v>0</v>
          </cell>
          <cell r="E320">
            <v>3</v>
          </cell>
          <cell r="F320">
            <v>4.05</v>
          </cell>
        </row>
        <row r="321">
          <cell r="A321">
            <v>14750</v>
          </cell>
          <cell r="B321" t="str">
            <v>SOPORTE</v>
          </cell>
          <cell r="C321" t="str">
            <v>U</v>
          </cell>
          <cell r="D321">
            <v>0</v>
          </cell>
          <cell r="F321">
            <v>0</v>
          </cell>
        </row>
        <row r="323">
          <cell r="B323" t="str">
            <v>INTERCEPTORES</v>
          </cell>
        </row>
        <row r="324">
          <cell r="A324">
            <v>14800</v>
          </cell>
          <cell r="B324" t="str">
            <v>INTERSEPTOR DE SOLIDOS ZURN</v>
          </cell>
          <cell r="C324" t="str">
            <v>UNIDAD</v>
          </cell>
          <cell r="D324">
            <v>0</v>
          </cell>
          <cell r="E324">
            <v>172.36</v>
          </cell>
          <cell r="F324">
            <v>232.69</v>
          </cell>
        </row>
        <row r="325">
          <cell r="A325">
            <v>14900</v>
          </cell>
          <cell r="B325" t="str">
            <v>INTERSEPTOR DE GRASAS</v>
          </cell>
          <cell r="C325" t="str">
            <v>UNIDAD</v>
          </cell>
          <cell r="D325">
            <v>1</v>
          </cell>
          <cell r="E325">
            <v>337.28</v>
          </cell>
          <cell r="F325">
            <v>135</v>
          </cell>
        </row>
        <row r="326">
          <cell r="A326">
            <v>15000</v>
          </cell>
          <cell r="B326" t="str">
            <v>TRAMPA DE GRASA EXTERIOR</v>
          </cell>
          <cell r="C326" t="str">
            <v>UNIDAD</v>
          </cell>
          <cell r="D326">
            <v>0</v>
          </cell>
          <cell r="F326">
            <v>0</v>
          </cell>
        </row>
        <row r="327">
          <cell r="A327">
            <v>15100</v>
          </cell>
          <cell r="B327" t="str">
            <v>TRAMPA DE GRASA EXTERIOR</v>
          </cell>
          <cell r="C327" t="str">
            <v>UNIDAD</v>
          </cell>
          <cell r="D327">
            <v>0</v>
          </cell>
          <cell r="F327">
            <v>0</v>
          </cell>
        </row>
        <row r="329">
          <cell r="A329">
            <v>15112</v>
          </cell>
          <cell r="B329" t="str">
            <v>ACCESORIO DE RED  PVC SCEDULE 40 D: 8"</v>
          </cell>
          <cell r="C329" t="str">
            <v>U</v>
          </cell>
          <cell r="D329">
            <v>0</v>
          </cell>
          <cell r="E329">
            <v>0</v>
          </cell>
          <cell r="F329">
            <v>5.71</v>
          </cell>
        </row>
        <row r="330">
          <cell r="A330">
            <v>15110</v>
          </cell>
          <cell r="B330" t="str">
            <v>ACCESORIO DE RED  PVC SCEDULE 40 D: 6"</v>
          </cell>
          <cell r="C330" t="str">
            <v>U</v>
          </cell>
          <cell r="D330">
            <v>8</v>
          </cell>
          <cell r="E330">
            <v>0</v>
          </cell>
          <cell r="F330">
            <v>5.71</v>
          </cell>
        </row>
        <row r="331">
          <cell r="A331">
            <v>15120</v>
          </cell>
          <cell r="B331" t="str">
            <v>ACCESORIO DE RED  PVC SCEDULE 40 D: 4"</v>
          </cell>
          <cell r="C331" t="str">
            <v>U</v>
          </cell>
          <cell r="D331">
            <v>15</v>
          </cell>
          <cell r="E331">
            <v>0</v>
          </cell>
          <cell r="F331">
            <v>5.71</v>
          </cell>
        </row>
        <row r="332">
          <cell r="A332">
            <v>15130</v>
          </cell>
          <cell r="B332" t="str">
            <v>ACCESORIO DE RED  PVC SCEDULE 40 D: 3"</v>
          </cell>
          <cell r="C332" t="str">
            <v>U</v>
          </cell>
          <cell r="D332">
            <v>14</v>
          </cell>
          <cell r="E332">
            <v>0</v>
          </cell>
          <cell r="F332">
            <v>5.71</v>
          </cell>
        </row>
        <row r="333">
          <cell r="A333">
            <v>15140</v>
          </cell>
          <cell r="B333" t="str">
            <v>ACCESORIO DE RED  PVC SCEDULE 40 D: 2"</v>
          </cell>
          <cell r="C333" t="str">
            <v>U</v>
          </cell>
          <cell r="D333">
            <v>35</v>
          </cell>
          <cell r="E333">
            <v>0</v>
          </cell>
          <cell r="F333">
            <v>5.71</v>
          </cell>
        </row>
        <row r="335">
          <cell r="B335" t="str">
            <v>ACCESORIOS PVC</v>
          </cell>
        </row>
        <row r="336">
          <cell r="A336">
            <v>15200</v>
          </cell>
          <cell r="B336" t="str">
            <v>YEE PVC  SCHEDULE 40  D: 6"</v>
          </cell>
          <cell r="C336" t="str">
            <v>UNIDAD</v>
          </cell>
          <cell r="D336">
            <v>0</v>
          </cell>
          <cell r="E336">
            <v>14.31</v>
          </cell>
          <cell r="F336">
            <v>12.62</v>
          </cell>
        </row>
        <row r="337">
          <cell r="A337">
            <v>15300</v>
          </cell>
          <cell r="B337" t="str">
            <v>YEE PVC  SCHEDULE 40  D: 4"</v>
          </cell>
          <cell r="C337" t="str">
            <v>UNIDAD</v>
          </cell>
          <cell r="D337">
            <v>2</v>
          </cell>
          <cell r="E337">
            <v>3.3690000000000002</v>
          </cell>
          <cell r="F337">
            <v>2.78</v>
          </cell>
        </row>
        <row r="338">
          <cell r="A338">
            <v>15302</v>
          </cell>
          <cell r="B338" t="str">
            <v>YEE PVC  SCHEDULE 40  D: 3"</v>
          </cell>
          <cell r="C338" t="str">
            <v>UNIDAD</v>
          </cell>
          <cell r="D338">
            <v>0</v>
          </cell>
          <cell r="E338">
            <v>2.8</v>
          </cell>
          <cell r="F338">
            <v>2.08</v>
          </cell>
        </row>
        <row r="339">
          <cell r="A339">
            <v>15400</v>
          </cell>
          <cell r="B339" t="str">
            <v>YEE PVC  SCHEDULE 40  D: 2"</v>
          </cell>
          <cell r="C339" t="str">
            <v>UNIDAD</v>
          </cell>
          <cell r="D339">
            <v>0</v>
          </cell>
          <cell r="E339">
            <v>0.75</v>
          </cell>
          <cell r="F339">
            <v>0.96</v>
          </cell>
        </row>
        <row r="340">
          <cell r="A340">
            <v>15500</v>
          </cell>
          <cell r="B340" t="str">
            <v>YEE RED PVC  SCHEDULE 40  D: 6" x 4"</v>
          </cell>
          <cell r="C340" t="str">
            <v>UNIDAD</v>
          </cell>
          <cell r="D340">
            <v>7</v>
          </cell>
          <cell r="E340">
            <v>10.52</v>
          </cell>
          <cell r="F340">
            <v>18.16</v>
          </cell>
        </row>
        <row r="341">
          <cell r="A341">
            <v>15502</v>
          </cell>
          <cell r="B341" t="str">
            <v>YEE RED PVC  SCHEDULE 40  D: 6" x 3"</v>
          </cell>
          <cell r="C341" t="str">
            <v>UNIDAD</v>
          </cell>
          <cell r="D341">
            <v>0</v>
          </cell>
          <cell r="E341">
            <v>12.72</v>
          </cell>
          <cell r="F341">
            <v>0</v>
          </cell>
        </row>
        <row r="342">
          <cell r="A342" t="str">
            <v>15502-1</v>
          </cell>
          <cell r="B342" t="str">
            <v>YEE RED PVC  SCHEDULE 40  D: 6" x 2"</v>
          </cell>
          <cell r="C342" t="str">
            <v>UNIDAD</v>
          </cell>
          <cell r="D342">
            <v>0</v>
          </cell>
          <cell r="E342">
            <v>12.72</v>
          </cell>
          <cell r="F342">
            <v>0</v>
          </cell>
        </row>
        <row r="343">
          <cell r="A343">
            <v>15600</v>
          </cell>
          <cell r="B343" t="str">
            <v>YEE RED PVC  SCHEDULE 40  D: 4" x 3"</v>
          </cell>
          <cell r="C343" t="str">
            <v>UNIDAD</v>
          </cell>
          <cell r="D343">
            <v>0</v>
          </cell>
          <cell r="E343">
            <v>2.68</v>
          </cell>
          <cell r="F343">
            <v>10.71</v>
          </cell>
        </row>
        <row r="344">
          <cell r="A344">
            <v>15700</v>
          </cell>
          <cell r="B344" t="str">
            <v>YEE RED PVC  SCHEDULE 40  D: 4" x 2"</v>
          </cell>
          <cell r="C344" t="str">
            <v>UNIDAD</v>
          </cell>
          <cell r="D344">
            <v>5</v>
          </cell>
          <cell r="E344">
            <v>2.2999999999999998</v>
          </cell>
          <cell r="F344">
            <v>2.37</v>
          </cell>
        </row>
        <row r="345">
          <cell r="A345">
            <v>15800</v>
          </cell>
          <cell r="B345" t="str">
            <v>YEE RED PVC  SCHEDULE 40  D: 3" x 2"</v>
          </cell>
          <cell r="C345" t="str">
            <v>UNIDAD</v>
          </cell>
          <cell r="D345">
            <v>6</v>
          </cell>
          <cell r="E345">
            <v>1.38</v>
          </cell>
          <cell r="F345">
            <v>2.78</v>
          </cell>
        </row>
        <row r="346">
          <cell r="A346">
            <v>15900</v>
          </cell>
          <cell r="B346" t="str">
            <v>CODO PVC SCHEDULE 40 D: 6" x 90</v>
          </cell>
          <cell r="C346" t="str">
            <v>UNIDAD</v>
          </cell>
          <cell r="D346">
            <v>0</v>
          </cell>
          <cell r="E346">
            <v>9.6</v>
          </cell>
          <cell r="F346">
            <v>7.52</v>
          </cell>
        </row>
        <row r="347">
          <cell r="A347">
            <v>16000</v>
          </cell>
          <cell r="B347" t="str">
            <v>CODO PVC SCHEDULE 40 D: 4" x 90</v>
          </cell>
          <cell r="C347" t="str">
            <v>UNIDAD</v>
          </cell>
          <cell r="D347">
            <v>5</v>
          </cell>
          <cell r="E347">
            <v>1.9</v>
          </cell>
          <cell r="F347">
            <v>1.9</v>
          </cell>
        </row>
        <row r="348">
          <cell r="A348">
            <v>16100</v>
          </cell>
          <cell r="B348" t="str">
            <v>CODO PVC SCHEDULE 40 D: 3" x 90</v>
          </cell>
          <cell r="C348" t="str">
            <v>UNIDAD</v>
          </cell>
          <cell r="D348">
            <v>12</v>
          </cell>
          <cell r="E348">
            <v>1.08</v>
          </cell>
          <cell r="F348">
            <v>1.1000000000000001</v>
          </cell>
        </row>
        <row r="349">
          <cell r="A349">
            <v>16200</v>
          </cell>
          <cell r="B349" t="str">
            <v>CODO PVC SCHEDULE 40 D: 2" x 90</v>
          </cell>
          <cell r="C349" t="str">
            <v>UNIDAD</v>
          </cell>
          <cell r="D349">
            <v>27</v>
          </cell>
          <cell r="E349">
            <v>0.4</v>
          </cell>
          <cell r="F349">
            <v>0.56999999999999995</v>
          </cell>
        </row>
        <row r="350">
          <cell r="A350">
            <v>16300</v>
          </cell>
          <cell r="B350" t="str">
            <v>CODO PVC SCHEDULE 40 D: 6" x 45</v>
          </cell>
          <cell r="C350" t="str">
            <v>UNIDAD</v>
          </cell>
          <cell r="D350">
            <v>0</v>
          </cell>
          <cell r="E350">
            <v>9</v>
          </cell>
          <cell r="F350">
            <v>12.83</v>
          </cell>
        </row>
        <row r="351">
          <cell r="A351">
            <v>16400</v>
          </cell>
          <cell r="B351" t="str">
            <v>CODO PVC SCHEDULE 40 D: 4" x 45</v>
          </cell>
          <cell r="C351" t="str">
            <v>UNIDAD</v>
          </cell>
          <cell r="D351">
            <v>12</v>
          </cell>
          <cell r="E351">
            <v>1.7</v>
          </cell>
          <cell r="F351">
            <v>2.48</v>
          </cell>
        </row>
        <row r="352">
          <cell r="A352">
            <v>16500</v>
          </cell>
          <cell r="B352" t="str">
            <v>CODO PVC SCHEDULE 40 D: 3" x 45</v>
          </cell>
          <cell r="C352" t="str">
            <v>UNIDAD</v>
          </cell>
          <cell r="D352">
            <v>1</v>
          </cell>
          <cell r="E352">
            <v>1.02</v>
          </cell>
          <cell r="F352">
            <v>1.3</v>
          </cell>
        </row>
        <row r="353">
          <cell r="A353">
            <v>16600</v>
          </cell>
          <cell r="B353" t="str">
            <v>CODO PVC SCHEDULE 40 D: 2" x 45</v>
          </cell>
          <cell r="C353" t="str">
            <v>UNIDAD</v>
          </cell>
          <cell r="D353">
            <v>11</v>
          </cell>
          <cell r="E353">
            <v>0.4</v>
          </cell>
          <cell r="F353">
            <v>0.61</v>
          </cell>
        </row>
        <row r="354">
          <cell r="A354">
            <v>16700</v>
          </cell>
          <cell r="B354" t="str">
            <v>BUSHING PVC SCHEDULE 40 D: 6" x 4"</v>
          </cell>
          <cell r="C354" t="str">
            <v>UNIDAD</v>
          </cell>
          <cell r="D354">
            <v>0</v>
          </cell>
          <cell r="E354">
            <v>5.65</v>
          </cell>
          <cell r="F354">
            <v>8.1199999999999992</v>
          </cell>
        </row>
        <row r="355">
          <cell r="A355">
            <v>16702</v>
          </cell>
          <cell r="B355" t="str">
            <v>BUSHING PVC SCHEDULE 40 D: 6" x 3"</v>
          </cell>
          <cell r="C355" t="str">
            <v>UNIDAD</v>
          </cell>
          <cell r="D355">
            <v>0</v>
          </cell>
          <cell r="E355">
            <v>9</v>
          </cell>
          <cell r="F355">
            <v>0</v>
          </cell>
        </row>
        <row r="356">
          <cell r="A356">
            <v>16704</v>
          </cell>
          <cell r="B356" t="str">
            <v>BUSHING PVC SCHEDULE 40 D: 6" x 2"</v>
          </cell>
          <cell r="C356" t="str">
            <v>UNIDAD</v>
          </cell>
          <cell r="D356">
            <v>0</v>
          </cell>
          <cell r="E356">
            <v>9</v>
          </cell>
          <cell r="F356">
            <v>0</v>
          </cell>
        </row>
        <row r="357">
          <cell r="A357">
            <v>16800</v>
          </cell>
          <cell r="B357" t="str">
            <v>BUSHING PVC SCHEDULE 40 D: 4" x 3"</v>
          </cell>
          <cell r="C357" t="str">
            <v>UNIDAD</v>
          </cell>
          <cell r="D357">
            <v>2</v>
          </cell>
          <cell r="E357">
            <v>1.508</v>
          </cell>
          <cell r="F357">
            <v>1.42</v>
          </cell>
        </row>
        <row r="358">
          <cell r="A358">
            <v>16900</v>
          </cell>
          <cell r="B358" t="str">
            <v>BUSHING PVC SCHEDULE 40 D: 4" x 2"</v>
          </cell>
          <cell r="C358" t="str">
            <v>UNIDAD</v>
          </cell>
          <cell r="D358">
            <v>4</v>
          </cell>
          <cell r="E358">
            <v>2.7240000000000002</v>
          </cell>
          <cell r="F358">
            <v>1.42</v>
          </cell>
        </row>
        <row r="359">
          <cell r="A359">
            <v>17000</v>
          </cell>
          <cell r="B359" t="str">
            <v>BUSHING PVC SCHEDULE 40 D: 3" x 2"</v>
          </cell>
          <cell r="C359" t="str">
            <v>UNIDAD</v>
          </cell>
          <cell r="D359">
            <v>5</v>
          </cell>
          <cell r="E359">
            <v>0.69299999999999995</v>
          </cell>
          <cell r="F359">
            <v>0.97</v>
          </cell>
        </row>
        <row r="360">
          <cell r="A360">
            <v>17100</v>
          </cell>
          <cell r="B360" t="str">
            <v>TEE PVC SCHEDULE D:  40  D: 4"</v>
          </cell>
          <cell r="C360" t="str">
            <v>UNIDAD</v>
          </cell>
          <cell r="D360">
            <v>0</v>
          </cell>
          <cell r="E360">
            <v>8.8520000000000003</v>
          </cell>
          <cell r="F360">
            <v>2.4300000000000002</v>
          </cell>
        </row>
        <row r="361">
          <cell r="A361">
            <v>17200</v>
          </cell>
          <cell r="B361" t="str">
            <v xml:space="preserve">TEE PVC SCHEDULE 40 D: 3" </v>
          </cell>
          <cell r="C361" t="str">
            <v>UNIDAD</v>
          </cell>
          <cell r="D361">
            <v>0</v>
          </cell>
          <cell r="E361">
            <v>3.3460000000000001</v>
          </cell>
          <cell r="F361">
            <v>1.42</v>
          </cell>
        </row>
        <row r="362">
          <cell r="A362">
            <v>17300</v>
          </cell>
          <cell r="B362" t="str">
            <v xml:space="preserve">TEE PVC SCHEDULE 40 D: 2" </v>
          </cell>
          <cell r="C362" t="str">
            <v>UNIDAD</v>
          </cell>
          <cell r="D362">
            <v>1</v>
          </cell>
          <cell r="E362">
            <v>1</v>
          </cell>
          <cell r="F362">
            <v>0.67</v>
          </cell>
        </row>
        <row r="363">
          <cell r="A363">
            <v>17202</v>
          </cell>
          <cell r="B363" t="str">
            <v>TEE PVC SCHEDULE 40 D: 3" X 2"</v>
          </cell>
          <cell r="C363" t="str">
            <v>UNIDAD</v>
          </cell>
          <cell r="D363">
            <v>0</v>
          </cell>
          <cell r="E363">
            <v>3.12</v>
          </cell>
          <cell r="F363">
            <v>0</v>
          </cell>
        </row>
        <row r="364">
          <cell r="A364">
            <v>17400</v>
          </cell>
          <cell r="B364" t="str">
            <v>CRUZ EN TEE PVC SCHEDULE 40 D: 2"</v>
          </cell>
          <cell r="C364" t="str">
            <v>UNIDAD</v>
          </cell>
          <cell r="D364">
            <v>0</v>
          </cell>
          <cell r="E364">
            <v>2</v>
          </cell>
          <cell r="F364">
            <v>7.48</v>
          </cell>
        </row>
        <row r="365">
          <cell r="A365">
            <v>17402</v>
          </cell>
          <cell r="B365" t="str">
            <v>SIFON D=2"</v>
          </cell>
          <cell r="C365" t="str">
            <v>UNIDAD</v>
          </cell>
          <cell r="D365">
            <v>8</v>
          </cell>
          <cell r="E365">
            <v>4.47</v>
          </cell>
          <cell r="F365">
            <v>2.27</v>
          </cell>
        </row>
        <row r="366">
          <cell r="A366">
            <v>17404</v>
          </cell>
          <cell r="B366" t="str">
            <v>SIFÓN D=3"</v>
          </cell>
          <cell r="C366" t="str">
            <v>UNIDAD</v>
          </cell>
          <cell r="D366">
            <v>0</v>
          </cell>
          <cell r="E366">
            <v>1.3</v>
          </cell>
          <cell r="F366">
            <v>3.63</v>
          </cell>
        </row>
        <row r="367">
          <cell r="A367">
            <v>17500</v>
          </cell>
          <cell r="B367" t="str">
            <v>TAPON PEGABLE PVC SCHEDULE 40 D: 4"</v>
          </cell>
          <cell r="C367" t="str">
            <v>UNIDAD</v>
          </cell>
          <cell r="D367">
            <v>0</v>
          </cell>
          <cell r="E367">
            <v>3.3250000000000002</v>
          </cell>
          <cell r="F367">
            <v>0.86</v>
          </cell>
        </row>
        <row r="368">
          <cell r="A368">
            <v>17600</v>
          </cell>
          <cell r="B368" t="str">
            <v>UNION PVC SCEDULE 40 D: 6"</v>
          </cell>
          <cell r="C368" t="str">
            <v>UNIDAD</v>
          </cell>
          <cell r="D368">
            <v>0</v>
          </cell>
          <cell r="E368">
            <v>11.393000000000001</v>
          </cell>
          <cell r="F368">
            <v>6.29</v>
          </cell>
        </row>
        <row r="369">
          <cell r="A369">
            <v>17700</v>
          </cell>
          <cell r="B369" t="str">
            <v>UNION PVC SCEDULE 40 D: 4"</v>
          </cell>
          <cell r="C369" t="str">
            <v>UNIDAD</v>
          </cell>
          <cell r="D369">
            <v>0</v>
          </cell>
          <cell r="E369">
            <v>3.4969999999999999</v>
          </cell>
          <cell r="F369">
            <v>1.04</v>
          </cell>
        </row>
        <row r="370">
          <cell r="A370">
            <v>17800</v>
          </cell>
          <cell r="B370" t="str">
            <v>UNION PVC SCEDULE 40 D: 3"</v>
          </cell>
          <cell r="C370" t="str">
            <v>UNIDAD</v>
          </cell>
          <cell r="D370">
            <v>0</v>
          </cell>
          <cell r="E370">
            <v>1.821</v>
          </cell>
          <cell r="F370">
            <v>0.86</v>
          </cell>
        </row>
        <row r="371">
          <cell r="A371">
            <v>17900</v>
          </cell>
          <cell r="B371" t="str">
            <v>UNION PVC SCEDULE 40 D: 2"</v>
          </cell>
          <cell r="C371" t="str">
            <v>UNIDAD</v>
          </cell>
          <cell r="D371">
            <v>0</v>
          </cell>
          <cell r="E371">
            <v>0.72399999999999998</v>
          </cell>
          <cell r="F371">
            <v>0.51</v>
          </cell>
        </row>
        <row r="372">
          <cell r="A372">
            <v>18000</v>
          </cell>
          <cell r="B372" t="str">
            <v>ADAPTADOR HILO EXTERIOR  PEG/ROSC D: 3"</v>
          </cell>
          <cell r="C372" t="str">
            <v>UNIDAD</v>
          </cell>
          <cell r="D372">
            <v>0</v>
          </cell>
          <cell r="E372">
            <v>5.4580000000000002</v>
          </cell>
          <cell r="F372">
            <v>0</v>
          </cell>
        </row>
        <row r="373">
          <cell r="A373">
            <v>18100</v>
          </cell>
          <cell r="B373" t="str">
            <v>UNION UNIVERSAL PVC D: 3"</v>
          </cell>
          <cell r="C373" t="str">
            <v>UNIDAD</v>
          </cell>
          <cell r="D373">
            <v>0</v>
          </cell>
          <cell r="E373">
            <v>13.298</v>
          </cell>
          <cell r="F373">
            <v>0</v>
          </cell>
        </row>
        <row r="374">
          <cell r="A374">
            <v>18200</v>
          </cell>
          <cell r="B374" t="str">
            <v>OATEY PVC CEMENT-CLEAR(PEGANTE)</v>
          </cell>
          <cell r="C374" t="str">
            <v>GALON</v>
          </cell>
          <cell r="D374">
            <v>4</v>
          </cell>
          <cell r="E374">
            <v>11.125999999999999</v>
          </cell>
          <cell r="F374">
            <v>30.9</v>
          </cell>
        </row>
        <row r="375">
          <cell r="A375">
            <v>18300</v>
          </cell>
          <cell r="B375" t="str">
            <v>OATEY ALL PURPOSE PVC CEMENT (LIMPIANTE)</v>
          </cell>
          <cell r="C375" t="str">
            <v>GALON</v>
          </cell>
          <cell r="D375">
            <v>4</v>
          </cell>
          <cell r="E375">
            <v>8.5410000000000004</v>
          </cell>
          <cell r="F375">
            <v>15.95</v>
          </cell>
        </row>
        <row r="376">
          <cell r="A376">
            <v>18400</v>
          </cell>
          <cell r="B376" t="str">
            <v>TEFLON EN CINTA</v>
          </cell>
          <cell r="C376" t="str">
            <v>UNIDAD</v>
          </cell>
          <cell r="D376">
            <v>0</v>
          </cell>
          <cell r="E376">
            <v>1.554</v>
          </cell>
          <cell r="F376">
            <v>0.39</v>
          </cell>
        </row>
        <row r="377">
          <cell r="A377">
            <v>18600</v>
          </cell>
          <cell r="B377" t="str">
            <v>VALVULA DE COMPUERTA  D: 3"</v>
          </cell>
          <cell r="C377" t="str">
            <v>UNIDAD</v>
          </cell>
          <cell r="D377">
            <v>0</v>
          </cell>
          <cell r="F377">
            <v>151.19999999999999</v>
          </cell>
        </row>
        <row r="378">
          <cell r="A378">
            <v>18700</v>
          </cell>
          <cell r="B378" t="str">
            <v>TAPON REGISTRO PVC SCHEDULE 40 D: 6"</v>
          </cell>
          <cell r="C378" t="str">
            <v>UNIDAD</v>
          </cell>
          <cell r="D378">
            <v>0</v>
          </cell>
          <cell r="E378">
            <v>8.8520000000000003</v>
          </cell>
          <cell r="F378">
            <v>11.59</v>
          </cell>
        </row>
        <row r="379">
          <cell r="A379">
            <v>18800</v>
          </cell>
          <cell r="B379" t="str">
            <v>TAPON REGISTRO PVC SCHEDULE 40 D: 4"</v>
          </cell>
          <cell r="C379" t="str">
            <v>UNIDAD</v>
          </cell>
          <cell r="D379">
            <v>0</v>
          </cell>
          <cell r="E379">
            <v>3.3460000000000001</v>
          </cell>
          <cell r="F379">
            <v>5.89</v>
          </cell>
        </row>
        <row r="380">
          <cell r="A380">
            <v>18900</v>
          </cell>
          <cell r="B380" t="str">
            <v>TAPON REGISTRO PVC SCHEDULE 40 D: 3"</v>
          </cell>
          <cell r="C380" t="str">
            <v>UNIDAD</v>
          </cell>
          <cell r="D380">
            <v>0</v>
          </cell>
          <cell r="E380">
            <v>1.74</v>
          </cell>
          <cell r="F380">
            <v>4.03</v>
          </cell>
        </row>
        <row r="381">
          <cell r="A381">
            <v>18900</v>
          </cell>
          <cell r="B381" t="str">
            <v>TAPON REGISTRO PVC SCHEDULE 40 D: 2"</v>
          </cell>
          <cell r="C381" t="str">
            <v>UNIDAD</v>
          </cell>
          <cell r="D381">
            <v>0</v>
          </cell>
          <cell r="E381">
            <v>1.74</v>
          </cell>
          <cell r="F381">
            <v>3.53</v>
          </cell>
        </row>
        <row r="383">
          <cell r="A383" t="str">
            <v>18500-01</v>
          </cell>
          <cell r="B383" t="str">
            <v>VALVULA TIDEFLEX D: 6"</v>
          </cell>
          <cell r="C383" t="str">
            <v>UNIDAD</v>
          </cell>
          <cell r="D383">
            <v>1</v>
          </cell>
          <cell r="E383">
            <v>1235</v>
          </cell>
          <cell r="F383">
            <v>1667.25</v>
          </cell>
        </row>
        <row r="385">
          <cell r="B385" t="str">
            <v>REJILLA DE BRONCE- ALUMINIO- PVC- H/F</v>
          </cell>
        </row>
        <row r="386">
          <cell r="A386">
            <v>25405</v>
          </cell>
          <cell r="B386" t="str">
            <v>REJILLA DE ALUMINIO TIPO CC-250x200 MM</v>
          </cell>
          <cell r="C386" t="str">
            <v>U</v>
          </cell>
          <cell r="D386">
            <v>0</v>
          </cell>
          <cell r="F386">
            <v>0</v>
          </cell>
        </row>
        <row r="387">
          <cell r="A387">
            <v>25400</v>
          </cell>
          <cell r="B387" t="str">
            <v>REJILLA DE ALUMINIO TIPO CC-200x150 MM</v>
          </cell>
          <cell r="C387" t="str">
            <v>U</v>
          </cell>
          <cell r="D387">
            <v>0</v>
          </cell>
          <cell r="F387">
            <v>59.36</v>
          </cell>
        </row>
        <row r="388">
          <cell r="A388">
            <v>25500</v>
          </cell>
          <cell r="B388" t="str">
            <v>REJILLA DE ALUMINIO TIPO CC-150x110 MM</v>
          </cell>
          <cell r="C388" t="str">
            <v>U</v>
          </cell>
          <cell r="D388">
            <v>0</v>
          </cell>
          <cell r="F388">
            <v>11.2</v>
          </cell>
        </row>
        <row r="389">
          <cell r="A389">
            <v>25600</v>
          </cell>
          <cell r="B389" t="str">
            <v>REJILLA DE ALUMINIO TIPO CC-125x75 MM</v>
          </cell>
          <cell r="C389" t="str">
            <v>U</v>
          </cell>
          <cell r="D389">
            <v>0</v>
          </cell>
          <cell r="F389">
            <v>10.47</v>
          </cell>
        </row>
        <row r="390">
          <cell r="A390">
            <v>25705</v>
          </cell>
          <cell r="B390" t="str">
            <v>REJILLA DE BRONCE T-300x150 MM</v>
          </cell>
          <cell r="C390" t="str">
            <v>U</v>
          </cell>
          <cell r="D390">
            <v>0</v>
          </cell>
          <cell r="F390">
            <v>350.6</v>
          </cell>
        </row>
        <row r="391">
          <cell r="A391">
            <v>25700</v>
          </cell>
          <cell r="B391" t="str">
            <v>REJILLA DE BRONCE T-150x110 MM</v>
          </cell>
          <cell r="C391" t="str">
            <v>U</v>
          </cell>
          <cell r="D391">
            <v>0</v>
          </cell>
          <cell r="F391">
            <v>40.96</v>
          </cell>
        </row>
        <row r="392">
          <cell r="A392">
            <v>25800</v>
          </cell>
          <cell r="B392" t="str">
            <v>REJILLA DE BRONCE T-125x75 MM</v>
          </cell>
          <cell r="C392" t="str">
            <v>U</v>
          </cell>
          <cell r="D392">
            <v>0</v>
          </cell>
          <cell r="F392">
            <v>23.58</v>
          </cell>
        </row>
        <row r="393">
          <cell r="A393" t="str">
            <v>25800-1</v>
          </cell>
          <cell r="B393" t="str">
            <v>REJILLA DE ALUMINIO T-150x110 MM</v>
          </cell>
          <cell r="C393" t="str">
            <v>U</v>
          </cell>
          <cell r="D393">
            <v>1</v>
          </cell>
          <cell r="F393">
            <v>9.9</v>
          </cell>
        </row>
        <row r="394">
          <cell r="A394" t="str">
            <v>25800-2</v>
          </cell>
          <cell r="B394" t="str">
            <v>REJILLA DE ALUMINIO T-125x75 MM</v>
          </cell>
          <cell r="C394" t="str">
            <v>U</v>
          </cell>
          <cell r="D394">
            <v>1</v>
          </cell>
          <cell r="F394">
            <v>7.38</v>
          </cell>
        </row>
        <row r="395">
          <cell r="A395" t="str">
            <v>25800-3</v>
          </cell>
          <cell r="B395" t="str">
            <v>TAPÓN DE INSPECCIÓNDE BRONCE TI-150x110 MM</v>
          </cell>
          <cell r="C395" t="str">
            <v>U</v>
          </cell>
          <cell r="D395">
            <v>2</v>
          </cell>
          <cell r="F395">
            <v>71.17</v>
          </cell>
        </row>
        <row r="396">
          <cell r="A396" t="str">
            <v>25800-4</v>
          </cell>
          <cell r="B396" t="str">
            <v>TAPÓN DE INSPECCIÓNDE BRONCE TI-125x75 MM</v>
          </cell>
          <cell r="C396" t="str">
            <v>U</v>
          </cell>
          <cell r="D396">
            <v>0</v>
          </cell>
          <cell r="F396">
            <v>42.23</v>
          </cell>
        </row>
        <row r="397">
          <cell r="A397">
            <v>25900</v>
          </cell>
          <cell r="B397" t="str">
            <v>REJILLA CAR-50x30 CM DE HIERRO FUNDIDO</v>
          </cell>
          <cell r="C397" t="str">
            <v>U</v>
          </cell>
          <cell r="D397">
            <v>0</v>
          </cell>
          <cell r="F397">
            <v>66.709999999999994</v>
          </cell>
        </row>
        <row r="398">
          <cell r="A398">
            <v>25910</v>
          </cell>
          <cell r="B398" t="str">
            <v>REJILLA DE PVC D=6"</v>
          </cell>
          <cell r="C398" t="str">
            <v>U</v>
          </cell>
          <cell r="D398">
            <v>0</v>
          </cell>
          <cell r="F398">
            <v>10.8</v>
          </cell>
        </row>
        <row r="399">
          <cell r="A399">
            <v>25912</v>
          </cell>
          <cell r="B399" t="str">
            <v>REJILLA DE PVC D=4"</v>
          </cell>
          <cell r="C399" t="str">
            <v>U</v>
          </cell>
          <cell r="D399">
            <v>0</v>
          </cell>
          <cell r="F399">
            <v>9</v>
          </cell>
        </row>
        <row r="400">
          <cell r="A400" t="str">
            <v>25912-1</v>
          </cell>
          <cell r="B400" t="str">
            <v>REJILLA DE PVC D=3"</v>
          </cell>
          <cell r="C400" t="str">
            <v>U</v>
          </cell>
          <cell r="D400">
            <v>0</v>
          </cell>
          <cell r="F400">
            <v>4.5</v>
          </cell>
        </row>
        <row r="404">
          <cell r="B404" t="str">
            <v>MATERIAL DE AGUAS LLUVIAS</v>
          </cell>
        </row>
        <row r="405">
          <cell r="A405">
            <v>22000</v>
          </cell>
          <cell r="B405" t="str">
            <v>TUBERIA PVC D/N D: 200mm</v>
          </cell>
          <cell r="C405" t="str">
            <v>ML</v>
          </cell>
          <cell r="D405">
            <v>18</v>
          </cell>
          <cell r="E405">
            <v>10.4</v>
          </cell>
          <cell r="F405">
            <v>13.49</v>
          </cell>
        </row>
        <row r="406">
          <cell r="A406">
            <v>22100</v>
          </cell>
          <cell r="B406" t="str">
            <v>TUBERIA PVC D/N D: 160mm</v>
          </cell>
          <cell r="C406" t="str">
            <v>ML</v>
          </cell>
          <cell r="D406">
            <v>550</v>
          </cell>
          <cell r="E406">
            <v>7.26</v>
          </cell>
          <cell r="F406">
            <v>6.57</v>
          </cell>
        </row>
        <row r="407">
          <cell r="A407">
            <v>22200</v>
          </cell>
          <cell r="B407" t="str">
            <v>TUBERIA PVC D/N D: 110mm</v>
          </cell>
          <cell r="C407" t="str">
            <v>ML</v>
          </cell>
          <cell r="D407">
            <v>70</v>
          </cell>
          <cell r="E407">
            <v>4.09</v>
          </cell>
          <cell r="F407">
            <v>2.78</v>
          </cell>
        </row>
        <row r="408">
          <cell r="A408">
            <v>22300</v>
          </cell>
          <cell r="B408" t="str">
            <v>TUBERIA PVC D/N D: 75mm</v>
          </cell>
          <cell r="C408" t="str">
            <v>ML</v>
          </cell>
          <cell r="E408">
            <v>3.1</v>
          </cell>
          <cell r="F408">
            <v>4.1900000000000004</v>
          </cell>
        </row>
        <row r="409">
          <cell r="D409">
            <v>638</v>
          </cell>
        </row>
        <row r="410">
          <cell r="A410">
            <v>22310</v>
          </cell>
          <cell r="B410" t="str">
            <v>ACCESORIO DE RED  PVC SCEDULE 40 D: 8"</v>
          </cell>
          <cell r="C410" t="str">
            <v>U</v>
          </cell>
          <cell r="D410">
            <v>18</v>
          </cell>
          <cell r="E410">
            <v>0</v>
          </cell>
          <cell r="F410">
            <v>2.48</v>
          </cell>
        </row>
        <row r="411">
          <cell r="A411">
            <v>22320</v>
          </cell>
          <cell r="B411" t="str">
            <v>ACCESORIO DE RED  PVC SCEDULE 40 D: 6"</v>
          </cell>
          <cell r="C411" t="str">
            <v>U</v>
          </cell>
          <cell r="D411">
            <v>550</v>
          </cell>
          <cell r="E411">
            <v>0</v>
          </cell>
          <cell r="F411">
            <v>2.48</v>
          </cell>
        </row>
        <row r="412">
          <cell r="A412">
            <v>22330</v>
          </cell>
          <cell r="B412" t="str">
            <v>ACCESORIO DE RED  PVC SCEDULE 40 D: 4"</v>
          </cell>
          <cell r="C412" t="str">
            <v>U</v>
          </cell>
          <cell r="D412">
            <v>70</v>
          </cell>
          <cell r="E412">
            <v>0</v>
          </cell>
          <cell r="F412">
            <v>2.48</v>
          </cell>
        </row>
        <row r="413">
          <cell r="A413">
            <v>22340</v>
          </cell>
          <cell r="B413" t="str">
            <v>ACCESORIO DE RED  PVC SCEDULE 40 D: 3"</v>
          </cell>
          <cell r="C413" t="str">
            <v>U</v>
          </cell>
          <cell r="D413">
            <v>0</v>
          </cell>
          <cell r="E413">
            <v>0</v>
          </cell>
          <cell r="F413">
            <v>2.48</v>
          </cell>
        </row>
        <row r="415">
          <cell r="A415">
            <v>22600</v>
          </cell>
          <cell r="B415" t="str">
            <v>Tuberia pvc estructurada doble pared D: 730 mm</v>
          </cell>
          <cell r="C415" t="str">
            <v>ML</v>
          </cell>
          <cell r="D415">
            <v>0</v>
          </cell>
          <cell r="F415">
            <v>62.72</v>
          </cell>
        </row>
        <row r="416">
          <cell r="A416">
            <v>22602</v>
          </cell>
          <cell r="B416" t="str">
            <v>ANILLO DE CAUCHO D=730mm</v>
          </cell>
          <cell r="C416" t="str">
            <v>U</v>
          </cell>
          <cell r="F416">
            <v>9</v>
          </cell>
        </row>
        <row r="417">
          <cell r="A417">
            <v>22700</v>
          </cell>
          <cell r="B417" t="str">
            <v>Tuberia pvc estructurada doble pared D: 640 mm</v>
          </cell>
          <cell r="C417" t="str">
            <v>ML</v>
          </cell>
          <cell r="D417">
            <v>0</v>
          </cell>
          <cell r="F417">
            <v>52.27</v>
          </cell>
        </row>
        <row r="418">
          <cell r="A418">
            <v>22702</v>
          </cell>
          <cell r="B418" t="str">
            <v>ANILLO DE CAUCHO D=640mm</v>
          </cell>
          <cell r="C418" t="str">
            <v>U</v>
          </cell>
          <cell r="F418">
            <v>7.5</v>
          </cell>
        </row>
        <row r="419">
          <cell r="A419">
            <v>22800</v>
          </cell>
          <cell r="B419" t="str">
            <v>Tuberia pvc estructurada doble pared D: 525 mm</v>
          </cell>
          <cell r="C419" t="str">
            <v>ML</v>
          </cell>
          <cell r="D419">
            <v>155</v>
          </cell>
          <cell r="F419">
            <v>48.53</v>
          </cell>
        </row>
        <row r="420">
          <cell r="A420">
            <v>22802</v>
          </cell>
          <cell r="B420" t="str">
            <v>ANILLO DE CAUCHO D=525mm</v>
          </cell>
          <cell r="C420" t="str">
            <v>U</v>
          </cell>
          <cell r="D420">
            <v>26</v>
          </cell>
          <cell r="F420">
            <v>27.22</v>
          </cell>
        </row>
        <row r="421">
          <cell r="A421">
            <v>22900</v>
          </cell>
          <cell r="B421" t="str">
            <v>Tuberia pvc estructurada doble pared D=400mm</v>
          </cell>
          <cell r="C421" t="str">
            <v>ML</v>
          </cell>
          <cell r="D421">
            <v>264</v>
          </cell>
          <cell r="F421">
            <v>38.64</v>
          </cell>
        </row>
        <row r="422">
          <cell r="A422">
            <v>22902</v>
          </cell>
          <cell r="B422" t="str">
            <v>ANILLO DE CAUCHO D=400mm</v>
          </cell>
          <cell r="C422" t="str">
            <v>U</v>
          </cell>
          <cell r="D422">
            <v>44</v>
          </cell>
          <cell r="F422">
            <v>26.09</v>
          </cell>
        </row>
        <row r="423">
          <cell r="A423">
            <v>12200</v>
          </cell>
          <cell r="B423" t="str">
            <v>Tuberia pvc estructurada doble pared D=315mm</v>
          </cell>
          <cell r="C423" t="str">
            <v>ML</v>
          </cell>
          <cell r="D423">
            <v>18</v>
          </cell>
          <cell r="F423">
            <v>25.5</v>
          </cell>
        </row>
        <row r="424">
          <cell r="A424">
            <v>12210</v>
          </cell>
          <cell r="B424" t="str">
            <v>ANILLO DE CAUCHO D=315mm</v>
          </cell>
          <cell r="C424" t="str">
            <v>U</v>
          </cell>
          <cell r="D424">
            <v>3</v>
          </cell>
          <cell r="F424">
            <v>15.37</v>
          </cell>
        </row>
        <row r="425">
          <cell r="A425">
            <v>12400</v>
          </cell>
          <cell r="B425" t="str">
            <v>Tuberia pvc estructurada doble pared D=200mm</v>
          </cell>
          <cell r="C425" t="str">
            <v>ML</v>
          </cell>
          <cell r="D425">
            <v>18</v>
          </cell>
          <cell r="F425">
            <v>12.54</v>
          </cell>
        </row>
        <row r="426">
          <cell r="A426">
            <v>12410</v>
          </cell>
          <cell r="B426" t="str">
            <v>ANILLO DE CAUCHO D=200mm</v>
          </cell>
          <cell r="C426" t="str">
            <v>U</v>
          </cell>
          <cell r="D426">
            <v>3</v>
          </cell>
          <cell r="F426">
            <v>4.32</v>
          </cell>
        </row>
        <row r="428">
          <cell r="A428" t="str">
            <v>23000-01</v>
          </cell>
          <cell r="B428" t="str">
            <v>SOPORTES</v>
          </cell>
          <cell r="C428" t="str">
            <v>U</v>
          </cell>
          <cell r="D428">
            <v>220</v>
          </cell>
          <cell r="E428">
            <v>2.2777272727272724</v>
          </cell>
          <cell r="F428">
            <v>3.07</v>
          </cell>
        </row>
        <row r="430">
          <cell r="A430">
            <v>23000</v>
          </cell>
          <cell r="B430" t="str">
            <v>SOPORTE  TIPO PERA GALV  D: 8"</v>
          </cell>
          <cell r="C430" t="str">
            <v>U</v>
          </cell>
          <cell r="D430">
            <v>0</v>
          </cell>
          <cell r="E430">
            <v>1.458</v>
          </cell>
          <cell r="F430">
            <v>1.97</v>
          </cell>
        </row>
        <row r="431">
          <cell r="A431">
            <v>23100</v>
          </cell>
          <cell r="B431" t="str">
            <v>SOPORTE  TIPO PERA D: 6"</v>
          </cell>
          <cell r="C431" t="str">
            <v>U</v>
          </cell>
          <cell r="D431">
            <v>220</v>
          </cell>
          <cell r="E431">
            <v>0.89400000000000002</v>
          </cell>
          <cell r="F431">
            <v>1.21</v>
          </cell>
        </row>
        <row r="432">
          <cell r="A432">
            <v>23200</v>
          </cell>
          <cell r="B432" t="str">
            <v>SOPORTE TIPO PERA GALV  D: 4"</v>
          </cell>
          <cell r="C432" t="str">
            <v>U</v>
          </cell>
          <cell r="D432">
            <v>0</v>
          </cell>
          <cell r="E432">
            <v>0.43</v>
          </cell>
          <cell r="F432">
            <v>0.57999999999999996</v>
          </cell>
        </row>
        <row r="433">
          <cell r="A433">
            <v>23300</v>
          </cell>
          <cell r="B433" t="str">
            <v>SOPORTE  T/P GALV D:3"</v>
          </cell>
          <cell r="C433" t="str">
            <v>U</v>
          </cell>
          <cell r="D433">
            <v>0</v>
          </cell>
          <cell r="E433">
            <v>0.30399999999999999</v>
          </cell>
          <cell r="F433">
            <v>0.41</v>
          </cell>
        </row>
        <row r="434">
          <cell r="A434">
            <v>23400</v>
          </cell>
          <cell r="B434" t="str">
            <v>GALVANIZED SINGLE HOLE PIPE STRAP(VINCHA) 3"</v>
          </cell>
          <cell r="C434" t="str">
            <v>U</v>
          </cell>
          <cell r="D434">
            <v>0</v>
          </cell>
          <cell r="F434">
            <v>0</v>
          </cell>
        </row>
        <row r="435">
          <cell r="A435">
            <v>23500</v>
          </cell>
          <cell r="B435" t="str">
            <v>GALVANIZED SINGLE HOLE PIPE STRAP(VINCHA) 6"</v>
          </cell>
          <cell r="C435" t="str">
            <v>U</v>
          </cell>
          <cell r="D435">
            <v>0</v>
          </cell>
          <cell r="F435">
            <v>0</v>
          </cell>
        </row>
        <row r="436">
          <cell r="A436">
            <v>23600</v>
          </cell>
          <cell r="B436" t="str">
            <v xml:space="preserve">PERNOS EN U GALVANIZADOS D: 8" </v>
          </cell>
          <cell r="C436" t="str">
            <v>U</v>
          </cell>
          <cell r="D436">
            <v>0</v>
          </cell>
          <cell r="E436">
            <v>3.496</v>
          </cell>
          <cell r="F436">
            <v>4.72</v>
          </cell>
        </row>
        <row r="437">
          <cell r="A437">
            <v>23700</v>
          </cell>
          <cell r="B437" t="str">
            <v xml:space="preserve">PERNOS EN U GALVANIZADOS D: 6" </v>
          </cell>
          <cell r="C437" t="str">
            <v>U</v>
          </cell>
          <cell r="D437">
            <v>0</v>
          </cell>
          <cell r="E437">
            <v>3.1179999999999999</v>
          </cell>
          <cell r="F437">
            <v>4.21</v>
          </cell>
        </row>
        <row r="438">
          <cell r="A438">
            <v>23800</v>
          </cell>
          <cell r="B438" t="str">
            <v xml:space="preserve">PERNOS EN U GALVANIZADOS D: 4" </v>
          </cell>
          <cell r="C438" t="str">
            <v>U</v>
          </cell>
          <cell r="D438">
            <v>0</v>
          </cell>
          <cell r="E438">
            <v>1.4830000000000001</v>
          </cell>
          <cell r="F438">
            <v>2</v>
          </cell>
        </row>
        <row r="439">
          <cell r="A439">
            <v>23900</v>
          </cell>
          <cell r="B439" t="str">
            <v>PERNOS EN U GALVANIZADOS D: 3"</v>
          </cell>
          <cell r="C439" t="str">
            <v>U</v>
          </cell>
          <cell r="D439">
            <v>0</v>
          </cell>
          <cell r="E439">
            <v>1.361</v>
          </cell>
          <cell r="F439">
            <v>1.84</v>
          </cell>
        </row>
        <row r="440">
          <cell r="A440">
            <v>24000</v>
          </cell>
          <cell r="B440" t="str">
            <v>STRUT CLAMP  GALVANIZADO D:6</v>
          </cell>
          <cell r="C440" t="str">
            <v>U</v>
          </cell>
          <cell r="D440">
            <v>0</v>
          </cell>
          <cell r="E440">
            <v>1.6870000000000001</v>
          </cell>
          <cell r="F440">
            <v>2.2799999999999998</v>
          </cell>
        </row>
        <row r="441">
          <cell r="A441">
            <v>24100</v>
          </cell>
          <cell r="B441" t="str">
            <v>STRUT CLAMP  GALVANIZADO D:3</v>
          </cell>
          <cell r="C441" t="str">
            <v>U</v>
          </cell>
          <cell r="D441">
            <v>0</v>
          </cell>
          <cell r="E441">
            <v>0.71199999999999997</v>
          </cell>
          <cell r="F441">
            <v>0.96</v>
          </cell>
        </row>
        <row r="442">
          <cell r="A442">
            <v>24200</v>
          </cell>
          <cell r="B442" t="str">
            <v>STRUT CORNER CONNECTORS  2-HOLE</v>
          </cell>
          <cell r="C442" t="str">
            <v>U</v>
          </cell>
          <cell r="D442">
            <v>0</v>
          </cell>
          <cell r="E442">
            <v>2.1000000000000001E-2</v>
          </cell>
          <cell r="F442">
            <v>0.03</v>
          </cell>
        </row>
        <row r="443">
          <cell r="A443">
            <v>24300</v>
          </cell>
          <cell r="B443" t="str">
            <v>STRUT CORNER CONNECTORS  3-HOLE</v>
          </cell>
          <cell r="C443" t="str">
            <v>U</v>
          </cell>
          <cell r="D443">
            <v>0</v>
          </cell>
          <cell r="F443">
            <v>0</v>
          </cell>
        </row>
        <row r="444">
          <cell r="A444">
            <v>24400</v>
          </cell>
          <cell r="B444" t="str">
            <v>WEDGE ANCHORS  (PERNOS DE EXPANSION) 3/8"</v>
          </cell>
          <cell r="C444" t="str">
            <v>U</v>
          </cell>
          <cell r="D444">
            <v>440</v>
          </cell>
          <cell r="E444">
            <v>0.316</v>
          </cell>
          <cell r="F444">
            <v>0.43</v>
          </cell>
        </row>
        <row r="445">
          <cell r="A445">
            <v>24500</v>
          </cell>
          <cell r="B445" t="str">
            <v>DROP-IN  ANCHORS (TACOS DE EXPANSION)3/8"</v>
          </cell>
          <cell r="C445" t="str">
            <v>U</v>
          </cell>
          <cell r="D445">
            <v>0</v>
          </cell>
          <cell r="E445">
            <v>0.253</v>
          </cell>
          <cell r="F445">
            <v>0.34</v>
          </cell>
        </row>
        <row r="446">
          <cell r="A446">
            <v>24600</v>
          </cell>
          <cell r="B446" t="str">
            <v>DROP-IN  ANCHORS (TACOS DE EXPANSION)1/2"</v>
          </cell>
          <cell r="C446" t="str">
            <v>U</v>
          </cell>
          <cell r="D446">
            <v>0</v>
          </cell>
          <cell r="F446">
            <v>0</v>
          </cell>
        </row>
        <row r="447">
          <cell r="A447">
            <v>24700</v>
          </cell>
          <cell r="B447" t="str">
            <v>FLAT WASHER PLATED(ANILLO ) 1/2"</v>
          </cell>
          <cell r="C447" t="str">
            <v>U</v>
          </cell>
          <cell r="D447">
            <v>0</v>
          </cell>
          <cell r="E447">
            <v>5.0999999999999997E-2</v>
          </cell>
          <cell r="F447">
            <v>7.0000000000000007E-2</v>
          </cell>
        </row>
        <row r="448">
          <cell r="A448">
            <v>24800</v>
          </cell>
          <cell r="B448" t="str">
            <v>FLAT WASHER PLATED(ANILLO )3/8"</v>
          </cell>
          <cell r="C448" t="str">
            <v>U</v>
          </cell>
          <cell r="D448">
            <v>440</v>
          </cell>
          <cell r="E448">
            <v>2.1000000000000001E-2</v>
          </cell>
          <cell r="F448">
            <v>0.03</v>
          </cell>
        </row>
        <row r="449">
          <cell r="A449">
            <v>24900</v>
          </cell>
          <cell r="B449" t="str">
            <v>HEX NUTS PLATED (TUERCAS) 1/2"</v>
          </cell>
          <cell r="C449" t="str">
            <v>U</v>
          </cell>
          <cell r="D449">
            <v>0</v>
          </cell>
          <cell r="E449">
            <v>0.45400000000000001</v>
          </cell>
          <cell r="F449">
            <v>0.61</v>
          </cell>
        </row>
        <row r="450">
          <cell r="A450">
            <v>25000</v>
          </cell>
          <cell r="B450" t="str">
            <v>HEX NUTS PLATED (TUERCAS) 3/8"</v>
          </cell>
          <cell r="C450" t="str">
            <v>U</v>
          </cell>
          <cell r="D450">
            <v>440</v>
          </cell>
          <cell r="E450">
            <v>3.1E-2</v>
          </cell>
          <cell r="F450">
            <v>0.04</v>
          </cell>
        </row>
        <row r="451">
          <cell r="A451">
            <v>25100</v>
          </cell>
          <cell r="B451" t="str">
            <v>THREADED ROD 3/8X 6 (VARILLAS ROSCADAS)</v>
          </cell>
          <cell r="C451" t="str">
            <v>MTS</v>
          </cell>
          <cell r="D451">
            <v>10</v>
          </cell>
          <cell r="E451">
            <v>1.1000000000000001</v>
          </cell>
          <cell r="F451">
            <v>1.49</v>
          </cell>
        </row>
        <row r="452">
          <cell r="A452">
            <v>25200</v>
          </cell>
          <cell r="B452" t="str">
            <v>THREADED ROD 1/2X 6 (VARILLAS ROSCADAS)</v>
          </cell>
          <cell r="C452" t="str">
            <v>MTS</v>
          </cell>
          <cell r="D452">
            <v>0</v>
          </cell>
          <cell r="E452">
            <v>2.04</v>
          </cell>
          <cell r="F452">
            <v>2.75</v>
          </cell>
        </row>
        <row r="453">
          <cell r="A453">
            <v>25300</v>
          </cell>
          <cell r="B453" t="str">
            <v>CANAL RANURADO</v>
          </cell>
          <cell r="C453" t="str">
            <v>MTS</v>
          </cell>
          <cell r="D453">
            <v>0</v>
          </cell>
          <cell r="E453">
            <v>2.0409999999999999</v>
          </cell>
          <cell r="F453">
            <v>2.76</v>
          </cell>
        </row>
        <row r="454">
          <cell r="B454" t="str">
            <v>REJILLAS</v>
          </cell>
        </row>
        <row r="455">
          <cell r="A455">
            <v>25405</v>
          </cell>
          <cell r="B455" t="str">
            <v>REJILLA DE ALUMINIO TIPO CC-250x200 MM</v>
          </cell>
          <cell r="C455" t="str">
            <v>U</v>
          </cell>
          <cell r="D455">
            <v>0</v>
          </cell>
          <cell r="F455">
            <v>207.29</v>
          </cell>
        </row>
        <row r="456">
          <cell r="A456">
            <v>25400</v>
          </cell>
          <cell r="B456" t="str">
            <v>REJILLA DE ALUMINIO TIPO CC-200x150 MM</v>
          </cell>
          <cell r="C456" t="str">
            <v>U</v>
          </cell>
          <cell r="D456">
            <v>42</v>
          </cell>
          <cell r="F456">
            <v>50.45</v>
          </cell>
        </row>
        <row r="457">
          <cell r="A457">
            <v>25500</v>
          </cell>
          <cell r="B457" t="str">
            <v>REJILLA DE ALUMINIO TIPO CC-150x110 MM</v>
          </cell>
          <cell r="C457" t="str">
            <v>U</v>
          </cell>
          <cell r="D457">
            <v>6</v>
          </cell>
          <cell r="F457">
            <v>11.19</v>
          </cell>
        </row>
        <row r="458">
          <cell r="A458">
            <v>25600</v>
          </cell>
          <cell r="B458" t="str">
            <v>REJILLA DE ALUMINIO TIPO CC-125x75 MM</v>
          </cell>
          <cell r="C458" t="str">
            <v>U</v>
          </cell>
          <cell r="D458">
            <v>0</v>
          </cell>
          <cell r="F458">
            <v>9.23</v>
          </cell>
        </row>
        <row r="459">
          <cell r="A459">
            <v>25705</v>
          </cell>
          <cell r="B459" t="str">
            <v>REJILLA DE BRONCE T-300x150 MM</v>
          </cell>
          <cell r="C459" t="str">
            <v>U</v>
          </cell>
          <cell r="D459">
            <v>0</v>
          </cell>
          <cell r="F459">
            <v>252.27</v>
          </cell>
        </row>
        <row r="460">
          <cell r="A460">
            <v>25700</v>
          </cell>
          <cell r="B460" t="str">
            <v>REJILLA DE BRONCE T-150x110 MM</v>
          </cell>
          <cell r="C460" t="str">
            <v>U</v>
          </cell>
          <cell r="D460">
            <v>0</v>
          </cell>
          <cell r="F460">
            <v>23.09</v>
          </cell>
        </row>
        <row r="461">
          <cell r="A461">
            <v>25800</v>
          </cell>
          <cell r="B461" t="str">
            <v>REJILLA DE BRONCE T-125x75 MM</v>
          </cell>
          <cell r="C461" t="str">
            <v>U</v>
          </cell>
          <cell r="D461">
            <v>0</v>
          </cell>
          <cell r="F461">
            <v>23.75</v>
          </cell>
        </row>
        <row r="462">
          <cell r="A462" t="str">
            <v>25800-3</v>
          </cell>
          <cell r="B462" t="str">
            <v>TAPÓN DE INSPECCIÓNDE BRONCE TI-150x110 MM</v>
          </cell>
          <cell r="C462" t="str">
            <v>U</v>
          </cell>
          <cell r="D462">
            <v>0</v>
          </cell>
          <cell r="F462">
            <v>71.17</v>
          </cell>
        </row>
        <row r="463">
          <cell r="A463" t="str">
            <v>25800-4</v>
          </cell>
          <cell r="B463" t="str">
            <v>TAPÓN DE INSPECCIÓNDE BRONCE TI-125x75 MM</v>
          </cell>
          <cell r="C463" t="str">
            <v>U</v>
          </cell>
          <cell r="D463">
            <v>0</v>
          </cell>
          <cell r="F463">
            <v>42.23</v>
          </cell>
        </row>
        <row r="464">
          <cell r="A464">
            <v>25900</v>
          </cell>
          <cell r="B464" t="str">
            <v>REJILLA CAR-50x30 CM DE HIERRO FUNDIDO</v>
          </cell>
          <cell r="C464" t="str">
            <v>U</v>
          </cell>
          <cell r="D464">
            <v>0</v>
          </cell>
          <cell r="F464">
            <v>66.709999999999994</v>
          </cell>
        </row>
        <row r="465">
          <cell r="A465">
            <v>25910</v>
          </cell>
          <cell r="B465" t="str">
            <v>REJILLA DE PVC D=6"</v>
          </cell>
          <cell r="C465" t="str">
            <v>U</v>
          </cell>
          <cell r="D465">
            <v>0</v>
          </cell>
          <cell r="F465">
            <v>10.8</v>
          </cell>
        </row>
        <row r="466">
          <cell r="A466">
            <v>25912</v>
          </cell>
          <cell r="B466" t="str">
            <v>REJILLA DE PVC D=4"</v>
          </cell>
          <cell r="C466" t="str">
            <v>U</v>
          </cell>
          <cell r="D466">
            <v>0</v>
          </cell>
          <cell r="F466">
            <v>9</v>
          </cell>
        </row>
        <row r="467">
          <cell r="A467" t="str">
            <v>25912-1</v>
          </cell>
          <cell r="B467" t="str">
            <v>REJILLA DE PVC D=3"</v>
          </cell>
          <cell r="C467" t="str">
            <v>U</v>
          </cell>
          <cell r="D467">
            <v>0</v>
          </cell>
          <cell r="F467">
            <v>4.5</v>
          </cell>
        </row>
        <row r="468">
          <cell r="B468" t="str">
            <v>ACCESORIOS DE AA.LL</v>
          </cell>
        </row>
        <row r="469">
          <cell r="A469">
            <v>26000</v>
          </cell>
          <cell r="B469" t="str">
            <v>YEE PVC  SCHEDULE 40  D: 8"</v>
          </cell>
          <cell r="C469" t="str">
            <v>UNIDAD</v>
          </cell>
          <cell r="D469">
            <v>0</v>
          </cell>
          <cell r="E469">
            <v>32.29</v>
          </cell>
          <cell r="F469">
            <v>43.59</v>
          </cell>
        </row>
        <row r="470">
          <cell r="A470">
            <v>26100</v>
          </cell>
          <cell r="B470" t="str">
            <v>YEE PVC  SCHEDULE 40  D: 6"</v>
          </cell>
          <cell r="C470" t="str">
            <v>UNIDAD</v>
          </cell>
          <cell r="D470">
            <v>0</v>
          </cell>
          <cell r="E470">
            <v>14.31</v>
          </cell>
          <cell r="F470">
            <v>15.12</v>
          </cell>
        </row>
        <row r="471">
          <cell r="A471">
            <v>26200</v>
          </cell>
          <cell r="B471" t="str">
            <v>YEE PVC  SCHEDULE 40  D: 4"</v>
          </cell>
          <cell r="C471" t="str">
            <v>UNIDAD</v>
          </cell>
          <cell r="D471">
            <v>0</v>
          </cell>
          <cell r="E471">
            <v>3.9740000000000002</v>
          </cell>
          <cell r="F471">
            <v>7.2</v>
          </cell>
        </row>
        <row r="472">
          <cell r="A472">
            <v>26300</v>
          </cell>
          <cell r="B472" t="str">
            <v>YEE PVC  SCHEDULE 40  D: 3"</v>
          </cell>
          <cell r="C472" t="str">
            <v>UNIDAD</v>
          </cell>
          <cell r="D472">
            <v>0</v>
          </cell>
          <cell r="E472">
            <v>2.1339999999999999</v>
          </cell>
          <cell r="F472">
            <v>2.88</v>
          </cell>
        </row>
        <row r="473">
          <cell r="A473">
            <v>26400</v>
          </cell>
          <cell r="B473" t="str">
            <v>YEE RED PVC  SCHEDULE 40  D: 6" x 4"</v>
          </cell>
          <cell r="C473" t="str">
            <v>UNIDAD</v>
          </cell>
          <cell r="D473">
            <v>0</v>
          </cell>
          <cell r="E473">
            <v>10.52</v>
          </cell>
          <cell r="F473">
            <v>14.2</v>
          </cell>
        </row>
        <row r="474">
          <cell r="A474">
            <v>26500</v>
          </cell>
          <cell r="B474" t="str">
            <v>YEE RED PVC  SCHEDULE 40  D: 4" x 3"</v>
          </cell>
          <cell r="C474" t="str">
            <v>UNIDAD</v>
          </cell>
          <cell r="D474">
            <v>0</v>
          </cell>
          <cell r="E474">
            <v>3.7250000000000001</v>
          </cell>
          <cell r="F474">
            <v>5.03</v>
          </cell>
        </row>
        <row r="475">
          <cell r="A475">
            <v>26600</v>
          </cell>
          <cell r="B475" t="str">
            <v>CODO PVC SCHEDULE 40 D: 6" x 90</v>
          </cell>
          <cell r="C475" t="str">
            <v>UNIDAD</v>
          </cell>
          <cell r="D475">
            <v>56</v>
          </cell>
          <cell r="E475">
            <v>13.335000000000001</v>
          </cell>
          <cell r="F475">
            <v>18</v>
          </cell>
        </row>
        <row r="476">
          <cell r="A476">
            <v>26700</v>
          </cell>
          <cell r="B476" t="str">
            <v>CODO PVC SCHEDULE 40 D: 4" x 90</v>
          </cell>
          <cell r="C476" t="str">
            <v>UNIDAD</v>
          </cell>
          <cell r="D476">
            <v>12</v>
          </cell>
          <cell r="E476">
            <v>2.1930000000000001</v>
          </cell>
          <cell r="F476">
            <v>2.96</v>
          </cell>
        </row>
        <row r="477">
          <cell r="A477">
            <v>26800</v>
          </cell>
          <cell r="B477" t="str">
            <v>CODO PVC SCHEDULE 40 D: 3" x 90</v>
          </cell>
          <cell r="C477" t="str">
            <v>UNIDAD</v>
          </cell>
          <cell r="D477">
            <v>0</v>
          </cell>
          <cell r="E477">
            <v>1.2190000000000001</v>
          </cell>
          <cell r="F477">
            <v>1.65</v>
          </cell>
        </row>
        <row r="478">
          <cell r="A478">
            <v>26900</v>
          </cell>
          <cell r="B478" t="str">
            <v>CODO PVC SCHEDULE 40 D: 8" x 45</v>
          </cell>
          <cell r="C478" t="str">
            <v>UNIDAD</v>
          </cell>
          <cell r="D478">
            <v>0</v>
          </cell>
          <cell r="E478">
            <v>21.56</v>
          </cell>
          <cell r="F478">
            <v>29.11</v>
          </cell>
        </row>
        <row r="479">
          <cell r="A479">
            <v>27000</v>
          </cell>
          <cell r="B479" t="str">
            <v>CODO PVC SCHEDULE 40 D: 6" x 45</v>
          </cell>
          <cell r="C479" t="str">
            <v>UNIDAD</v>
          </cell>
          <cell r="D479">
            <v>30</v>
          </cell>
          <cell r="E479">
            <v>12.207000000000001</v>
          </cell>
          <cell r="F479">
            <v>16.48</v>
          </cell>
        </row>
        <row r="480">
          <cell r="A480">
            <v>27100</v>
          </cell>
          <cell r="B480" t="str">
            <v>CODO PVC SCHEDULE 40 D: 4" x 45</v>
          </cell>
          <cell r="C480" t="str">
            <v>UNIDAD</v>
          </cell>
          <cell r="D480">
            <v>18</v>
          </cell>
          <cell r="E480">
            <v>1.7470000000000001</v>
          </cell>
          <cell r="F480">
            <v>2.36</v>
          </cell>
        </row>
        <row r="481">
          <cell r="A481">
            <v>27200</v>
          </cell>
          <cell r="B481" t="str">
            <v>CODO PVC SCHEDULE 40 D: 8" x 90</v>
          </cell>
          <cell r="C481" t="str">
            <v>UNIDAD</v>
          </cell>
          <cell r="D481">
            <v>0</v>
          </cell>
          <cell r="E481">
            <v>18.07</v>
          </cell>
          <cell r="F481">
            <v>24.39</v>
          </cell>
        </row>
        <row r="482">
          <cell r="A482">
            <v>27300</v>
          </cell>
          <cell r="B482" t="str">
            <v>BUSHING PVC SCHEDULE 40 D: 8" x 6"</v>
          </cell>
          <cell r="C482" t="str">
            <v>UNIDAD</v>
          </cell>
          <cell r="D482">
            <v>0</v>
          </cell>
          <cell r="E482">
            <v>19.23</v>
          </cell>
          <cell r="F482">
            <v>25.96</v>
          </cell>
        </row>
        <row r="483">
          <cell r="A483">
            <v>27400</v>
          </cell>
          <cell r="B483" t="str">
            <v>BUSHING PVC SCHEDULE 40 D: 6" x 4"</v>
          </cell>
          <cell r="C483" t="str">
            <v>UNIDAD</v>
          </cell>
          <cell r="D483">
            <v>0</v>
          </cell>
          <cell r="E483">
            <v>5.64</v>
          </cell>
          <cell r="F483">
            <v>6.45</v>
          </cell>
        </row>
        <row r="484">
          <cell r="A484">
            <v>27500</v>
          </cell>
          <cell r="B484" t="str">
            <v>BUSHING PVC SCHEDULE 40 D: 4" x 3"</v>
          </cell>
          <cell r="C484" t="str">
            <v>UNIDAD</v>
          </cell>
          <cell r="D484">
            <v>0</v>
          </cell>
          <cell r="E484">
            <v>1.508</v>
          </cell>
          <cell r="F484">
            <v>2.04</v>
          </cell>
        </row>
        <row r="485">
          <cell r="A485">
            <v>27600</v>
          </cell>
          <cell r="B485" t="str">
            <v xml:space="preserve">TEE PVC SCHEDULE 40 D: 3" </v>
          </cell>
          <cell r="C485" t="str">
            <v>UNIDAD</v>
          </cell>
          <cell r="D485">
            <v>0</v>
          </cell>
          <cell r="F485">
            <v>0</v>
          </cell>
        </row>
        <row r="486">
          <cell r="A486">
            <v>27700</v>
          </cell>
          <cell r="B486" t="str">
            <v>UNION PVC SCEDULE 40 D: 8"</v>
          </cell>
          <cell r="C486" t="str">
            <v>UNIDAD</v>
          </cell>
          <cell r="D486">
            <v>0</v>
          </cell>
          <cell r="E486">
            <v>12.252000000000001</v>
          </cell>
          <cell r="F486">
            <v>16.54</v>
          </cell>
        </row>
        <row r="487">
          <cell r="A487">
            <v>27800</v>
          </cell>
          <cell r="B487" t="str">
            <v>UNION PVC SCEDULE 40 D: 6"</v>
          </cell>
          <cell r="C487" t="str">
            <v>UNIDAD</v>
          </cell>
          <cell r="D487">
            <v>0</v>
          </cell>
          <cell r="E487">
            <v>11.393000000000001</v>
          </cell>
          <cell r="F487">
            <v>9.27</v>
          </cell>
        </row>
        <row r="488">
          <cell r="A488">
            <v>27900</v>
          </cell>
          <cell r="B488" t="str">
            <v>UNION PVC SCEDULE 40 D: 4"</v>
          </cell>
          <cell r="C488" t="str">
            <v>UNIDAD</v>
          </cell>
          <cell r="D488">
            <v>0</v>
          </cell>
          <cell r="E488">
            <v>3.4969999999999999</v>
          </cell>
          <cell r="F488">
            <v>3.06</v>
          </cell>
        </row>
        <row r="489">
          <cell r="A489">
            <v>28000</v>
          </cell>
          <cell r="B489" t="str">
            <v>UNION PVC SCEDULE 40 D: 3"</v>
          </cell>
          <cell r="C489" t="str">
            <v>UNIDAD</v>
          </cell>
          <cell r="D489">
            <v>0</v>
          </cell>
          <cell r="E489">
            <v>1.821</v>
          </cell>
          <cell r="F489">
            <v>2.25</v>
          </cell>
        </row>
        <row r="490">
          <cell r="A490">
            <v>28100</v>
          </cell>
          <cell r="B490" t="str">
            <v>OATEY PVC CEMENT-CLEAR (  PEGANTE)</v>
          </cell>
          <cell r="C490" t="str">
            <v>GALON</v>
          </cell>
          <cell r="D490">
            <v>7</v>
          </cell>
          <cell r="E490">
            <v>11.125999999999999</v>
          </cell>
          <cell r="F490">
            <v>15.02</v>
          </cell>
        </row>
        <row r="491">
          <cell r="A491">
            <v>28200</v>
          </cell>
          <cell r="B491" t="str">
            <v>OATEY ALL PURPOSE PVC CEMENT (LIMPIANTE)</v>
          </cell>
          <cell r="C491" t="str">
            <v>GALON</v>
          </cell>
          <cell r="D491">
            <v>6</v>
          </cell>
          <cell r="E491">
            <v>8.5410000000000004</v>
          </cell>
          <cell r="F491">
            <v>11.53</v>
          </cell>
        </row>
        <row r="492">
          <cell r="A492">
            <v>28300</v>
          </cell>
          <cell r="B492" t="str">
            <v>TEFLON EN CINTA</v>
          </cell>
          <cell r="C492" t="str">
            <v>UNIDAD</v>
          </cell>
          <cell r="D492">
            <v>0</v>
          </cell>
          <cell r="E492">
            <v>1.554</v>
          </cell>
          <cell r="F492">
            <v>2.1</v>
          </cell>
        </row>
        <row r="493">
          <cell r="A493">
            <v>28400</v>
          </cell>
          <cell r="B493" t="str">
            <v>ADAPTADOR HILO EXTERIOR ROSC /PEG D: 3"</v>
          </cell>
          <cell r="C493" t="str">
            <v>U</v>
          </cell>
          <cell r="D493">
            <v>0</v>
          </cell>
          <cell r="E493">
            <v>7.45</v>
          </cell>
          <cell r="F493">
            <v>10.06</v>
          </cell>
        </row>
        <row r="494">
          <cell r="A494">
            <v>28500</v>
          </cell>
          <cell r="B494" t="str">
            <v>UNION UNIVERSAL PVC D=3"</v>
          </cell>
          <cell r="C494" t="str">
            <v>U</v>
          </cell>
          <cell r="D494">
            <v>0</v>
          </cell>
          <cell r="E494">
            <v>15.2</v>
          </cell>
          <cell r="F494">
            <v>20.52</v>
          </cell>
        </row>
        <row r="495">
          <cell r="A495">
            <v>28600</v>
          </cell>
          <cell r="B495" t="str">
            <v>VALV DE COMPUERTA D: 3"</v>
          </cell>
          <cell r="C495" t="str">
            <v>U</v>
          </cell>
          <cell r="D495">
            <v>0</v>
          </cell>
          <cell r="F495">
            <v>151.19999999999999</v>
          </cell>
        </row>
        <row r="496">
          <cell r="A496">
            <v>28700</v>
          </cell>
          <cell r="B496" t="str">
            <v>VALV CHECK D: 3"</v>
          </cell>
          <cell r="C496" t="str">
            <v>U</v>
          </cell>
          <cell r="D496">
            <v>0</v>
          </cell>
          <cell r="F496">
            <v>157.5</v>
          </cell>
        </row>
        <row r="497">
          <cell r="A497">
            <v>28702</v>
          </cell>
          <cell r="B497" t="str">
            <v>Bomba electrosumergible 2,8Kw (3,7HP) Flygt 80gpm</v>
          </cell>
          <cell r="C497" t="str">
            <v>U</v>
          </cell>
          <cell r="D497">
            <v>0</v>
          </cell>
          <cell r="F497">
            <v>1150</v>
          </cell>
        </row>
        <row r="498">
          <cell r="A498">
            <v>28703</v>
          </cell>
          <cell r="B498" t="str">
            <v>Tablero eléctrico con 2 arrancadores para bombas de 2,8Kw</v>
          </cell>
          <cell r="C498" t="str">
            <v>U</v>
          </cell>
          <cell r="D498">
            <v>0</v>
          </cell>
          <cell r="F498">
            <v>1950</v>
          </cell>
        </row>
        <row r="499">
          <cell r="A499">
            <v>28704</v>
          </cell>
          <cell r="B499" t="str">
            <v>Reguladores de nivel #5828803</v>
          </cell>
          <cell r="C499" t="str">
            <v>glb</v>
          </cell>
          <cell r="D499">
            <v>0</v>
          </cell>
          <cell r="F499">
            <v>380</v>
          </cell>
        </row>
        <row r="502">
          <cell r="A502" t="str">
            <v>28800-001</v>
          </cell>
          <cell r="B502" t="str">
            <v>TUBERÍA U/Z D=400mm 1.25 mpa</v>
          </cell>
          <cell r="C502" t="str">
            <v>ML</v>
          </cell>
          <cell r="D502">
            <v>60</v>
          </cell>
          <cell r="F502">
            <v>170.1</v>
          </cell>
        </row>
        <row r="506">
          <cell r="A506">
            <v>28800</v>
          </cell>
          <cell r="B506" t="str">
            <v>TAPON REGISTRO PVC SCHEDULE 40 D: 8"</v>
          </cell>
          <cell r="C506" t="str">
            <v>UNIDAD</v>
          </cell>
          <cell r="D506">
            <v>0</v>
          </cell>
          <cell r="E506">
            <v>55.884</v>
          </cell>
          <cell r="F506">
            <v>75.44</v>
          </cell>
        </row>
        <row r="507">
          <cell r="A507">
            <v>28900</v>
          </cell>
          <cell r="B507" t="str">
            <v>TAPON REGISTRO PVC SCHEDULE 40 D: 6"</v>
          </cell>
          <cell r="C507" t="str">
            <v>UNIDAD</v>
          </cell>
          <cell r="D507">
            <v>0</v>
          </cell>
          <cell r="E507">
            <v>8.8520000000000003</v>
          </cell>
          <cell r="F507">
            <v>8.51</v>
          </cell>
        </row>
        <row r="508">
          <cell r="A508">
            <v>29000</v>
          </cell>
          <cell r="B508" t="str">
            <v>TAPON REGISTRO PVC SCHEDULE 40 D: 4"</v>
          </cell>
          <cell r="C508" t="str">
            <v>UNIDAD</v>
          </cell>
          <cell r="D508">
            <v>0</v>
          </cell>
          <cell r="E508">
            <v>3.3460000000000001</v>
          </cell>
          <cell r="F508">
            <v>4.5199999999999996</v>
          </cell>
        </row>
        <row r="509">
          <cell r="A509">
            <v>29100</v>
          </cell>
          <cell r="B509" t="str">
            <v>TAPON REGISTRO PVC SCHEDULE 40 D: 3"</v>
          </cell>
          <cell r="C509" t="str">
            <v>UNIDAD</v>
          </cell>
          <cell r="D509">
            <v>0</v>
          </cell>
          <cell r="E509">
            <v>1.74</v>
          </cell>
          <cell r="F509">
            <v>2.35</v>
          </cell>
        </row>
        <row r="511">
          <cell r="B511" t="str">
            <v>MATERIAL DEL SISTEMA CONTRA INCENDIOS</v>
          </cell>
        </row>
        <row r="512">
          <cell r="A512">
            <v>29202</v>
          </cell>
          <cell r="B512" t="str">
            <v xml:space="preserve">TUBO  SCH 40  A53 D: 1 " </v>
          </cell>
          <cell r="C512" t="str">
            <v>M</v>
          </cell>
          <cell r="D512">
            <v>624</v>
          </cell>
          <cell r="E512">
            <v>3.01</v>
          </cell>
          <cell r="F512">
            <v>4.03</v>
          </cell>
        </row>
        <row r="513">
          <cell r="A513">
            <v>29200</v>
          </cell>
          <cell r="B513" t="str">
            <v xml:space="preserve">TUBO  SCH 40  A53 D: 1-1/4 " </v>
          </cell>
          <cell r="C513" t="str">
            <v>M</v>
          </cell>
          <cell r="D513">
            <v>0</v>
          </cell>
          <cell r="E513">
            <v>4.17</v>
          </cell>
          <cell r="F513">
            <v>0</v>
          </cell>
        </row>
        <row r="514">
          <cell r="A514">
            <v>29300</v>
          </cell>
          <cell r="B514" t="str">
            <v xml:space="preserve">TUBO  SCH 40  A53 D: 1-1/2 " </v>
          </cell>
          <cell r="C514" t="str">
            <v>M</v>
          </cell>
          <cell r="D514">
            <v>414</v>
          </cell>
          <cell r="E514">
            <v>4.59</v>
          </cell>
          <cell r="F514">
            <v>6.55</v>
          </cell>
        </row>
        <row r="515">
          <cell r="A515">
            <v>29302</v>
          </cell>
          <cell r="B515" t="str">
            <v xml:space="preserve">TUBO  SCH 40  A53 D: 2 " </v>
          </cell>
          <cell r="C515" t="str">
            <v>M</v>
          </cell>
          <cell r="D515">
            <v>666</v>
          </cell>
          <cell r="E515">
            <v>6.41</v>
          </cell>
          <cell r="F515">
            <v>8.2799999999999994</v>
          </cell>
        </row>
        <row r="516">
          <cell r="A516">
            <v>29400</v>
          </cell>
          <cell r="B516" t="str">
            <v xml:space="preserve">TUBO  SCH 40  A53 D: 2-1/2 " </v>
          </cell>
          <cell r="C516" t="str">
            <v>M</v>
          </cell>
          <cell r="D516">
            <v>2172</v>
          </cell>
          <cell r="E516">
            <v>10.27</v>
          </cell>
          <cell r="F516">
            <v>13.69</v>
          </cell>
        </row>
        <row r="517">
          <cell r="A517">
            <v>29500</v>
          </cell>
          <cell r="B517" t="str">
            <v xml:space="preserve">TUBO  SCH 40  A53 D: 3 " </v>
          </cell>
          <cell r="C517" t="str">
            <v>M</v>
          </cell>
          <cell r="D517">
            <v>54</v>
          </cell>
          <cell r="E517">
            <v>13.47</v>
          </cell>
          <cell r="F517">
            <v>17.55</v>
          </cell>
        </row>
        <row r="518">
          <cell r="A518">
            <v>29600</v>
          </cell>
          <cell r="B518" t="str">
            <v xml:space="preserve">TUBO  SCH 40  A53 D: 4 " </v>
          </cell>
          <cell r="C518" t="str">
            <v>M</v>
          </cell>
          <cell r="D518">
            <v>438</v>
          </cell>
          <cell r="E518">
            <v>19.989999999999998</v>
          </cell>
          <cell r="F518">
            <v>23.24</v>
          </cell>
        </row>
        <row r="519">
          <cell r="A519">
            <v>29700</v>
          </cell>
          <cell r="B519" t="str">
            <v xml:space="preserve">TUBO  SCH 40  A53 D: 6 " </v>
          </cell>
          <cell r="C519" t="str">
            <v>M</v>
          </cell>
          <cell r="D519">
            <v>166</v>
          </cell>
          <cell r="E519">
            <v>37.130000000000003</v>
          </cell>
          <cell r="F519">
            <v>43.41</v>
          </cell>
        </row>
        <row r="520">
          <cell r="D520">
            <v>4534</v>
          </cell>
        </row>
        <row r="521">
          <cell r="B521" t="str">
            <v>SOPORTERIA</v>
          </cell>
        </row>
        <row r="522">
          <cell r="A522">
            <v>29800</v>
          </cell>
          <cell r="B522" t="str">
            <v xml:space="preserve">SOPORTES T/ESTRIBO  GALV D: 4" </v>
          </cell>
          <cell r="C522" t="str">
            <v>U</v>
          </cell>
          <cell r="D522">
            <v>54</v>
          </cell>
          <cell r="E522">
            <v>0.54</v>
          </cell>
          <cell r="F522">
            <v>0.73</v>
          </cell>
        </row>
        <row r="523">
          <cell r="A523">
            <v>29900</v>
          </cell>
          <cell r="B523" t="str">
            <v xml:space="preserve">SOPORTES T/P GALV D: 3" </v>
          </cell>
          <cell r="C523" t="str">
            <v>U</v>
          </cell>
          <cell r="D523">
            <v>24</v>
          </cell>
          <cell r="E523">
            <v>0.4</v>
          </cell>
          <cell r="F523">
            <v>0.54</v>
          </cell>
        </row>
        <row r="524">
          <cell r="A524">
            <v>30000</v>
          </cell>
          <cell r="B524" t="str">
            <v xml:space="preserve">SOPORTES T/P GALV D: 2-1/2" </v>
          </cell>
          <cell r="C524" t="str">
            <v>U</v>
          </cell>
          <cell r="D524">
            <v>350</v>
          </cell>
          <cell r="E524">
            <v>0.4</v>
          </cell>
          <cell r="F524">
            <v>0.54</v>
          </cell>
        </row>
        <row r="525">
          <cell r="A525">
            <v>30000</v>
          </cell>
          <cell r="B525" t="str">
            <v xml:space="preserve">SOPORTES T/P GALV D: 2" </v>
          </cell>
          <cell r="C525" t="str">
            <v>U</v>
          </cell>
          <cell r="D525">
            <v>224</v>
          </cell>
          <cell r="E525">
            <v>0.23</v>
          </cell>
          <cell r="F525">
            <v>0.31</v>
          </cell>
        </row>
        <row r="526">
          <cell r="A526">
            <v>30100</v>
          </cell>
          <cell r="B526" t="str">
            <v xml:space="preserve">SOPORTES T/P GALV D: 1-1/2" </v>
          </cell>
          <cell r="C526" t="str">
            <v>U</v>
          </cell>
          <cell r="D526">
            <v>100</v>
          </cell>
          <cell r="E526">
            <v>0.22</v>
          </cell>
          <cell r="F526">
            <v>0.3</v>
          </cell>
        </row>
        <row r="527">
          <cell r="A527" t="str">
            <v>30100-1</v>
          </cell>
          <cell r="B527" t="str">
            <v xml:space="preserve">SOPORTES T/P GALV D: 1" </v>
          </cell>
          <cell r="C527" t="str">
            <v>U</v>
          </cell>
          <cell r="D527">
            <v>550</v>
          </cell>
          <cell r="E527">
            <v>0.2</v>
          </cell>
          <cell r="F527">
            <v>0.27</v>
          </cell>
        </row>
        <row r="528">
          <cell r="A528">
            <v>30200</v>
          </cell>
          <cell r="B528" t="str">
            <v>PERNOS EN U GALV D: 6"</v>
          </cell>
          <cell r="C528" t="str">
            <v>U</v>
          </cell>
          <cell r="D528">
            <v>40</v>
          </cell>
          <cell r="E528">
            <v>3.98</v>
          </cell>
          <cell r="F528">
            <v>5.37</v>
          </cell>
        </row>
        <row r="529">
          <cell r="A529">
            <v>30300</v>
          </cell>
          <cell r="B529" t="str">
            <v>PERNOS EN U GALV D: 4"</v>
          </cell>
          <cell r="C529" t="str">
            <v>U</v>
          </cell>
          <cell r="D529">
            <v>50</v>
          </cell>
          <cell r="E529">
            <v>1.86</v>
          </cell>
          <cell r="F529">
            <v>2.5099999999999998</v>
          </cell>
        </row>
        <row r="530">
          <cell r="A530">
            <v>30400</v>
          </cell>
          <cell r="B530" t="str">
            <v>PERNOS EN U GALV D: 2-1/2"</v>
          </cell>
          <cell r="C530" t="str">
            <v>U</v>
          </cell>
          <cell r="D530">
            <v>30</v>
          </cell>
          <cell r="E530">
            <v>1.51</v>
          </cell>
          <cell r="F530">
            <v>2.04</v>
          </cell>
        </row>
        <row r="531">
          <cell r="A531">
            <v>30500</v>
          </cell>
          <cell r="B531" t="str">
            <v>STRUT CLAMPS GALV D: 6</v>
          </cell>
          <cell r="C531" t="str">
            <v>U</v>
          </cell>
          <cell r="D531">
            <v>0</v>
          </cell>
          <cell r="E531">
            <v>0</v>
          </cell>
          <cell r="F531">
            <v>0</v>
          </cell>
        </row>
        <row r="532">
          <cell r="A532">
            <v>30600</v>
          </cell>
          <cell r="B532" t="str">
            <v>STRUT CLAMPS GALV D: 4</v>
          </cell>
          <cell r="C532" t="str">
            <v>U</v>
          </cell>
          <cell r="D532">
            <v>0</v>
          </cell>
          <cell r="E532">
            <v>0</v>
          </cell>
          <cell r="F532">
            <v>0</v>
          </cell>
        </row>
        <row r="533">
          <cell r="A533">
            <v>30700</v>
          </cell>
          <cell r="B533" t="str">
            <v>PERNO DE EXPANSION  3/8</v>
          </cell>
          <cell r="C533" t="str">
            <v>U</v>
          </cell>
          <cell r="D533">
            <v>450</v>
          </cell>
          <cell r="E533">
            <v>0.33</v>
          </cell>
          <cell r="F533">
            <v>0.45</v>
          </cell>
        </row>
        <row r="534">
          <cell r="A534">
            <v>30800</v>
          </cell>
          <cell r="B534" t="str">
            <v>TACOS DE EXPANSION 3/8</v>
          </cell>
          <cell r="C534" t="str">
            <v>U</v>
          </cell>
          <cell r="D534">
            <v>250</v>
          </cell>
          <cell r="E534">
            <v>0.253</v>
          </cell>
          <cell r="F534">
            <v>0.34</v>
          </cell>
        </row>
        <row r="535">
          <cell r="A535">
            <v>30900</v>
          </cell>
          <cell r="B535" t="str">
            <v>TACOS DE EXPANSION 1/2</v>
          </cell>
          <cell r="C535" t="str">
            <v>U</v>
          </cell>
          <cell r="D535">
            <v>500</v>
          </cell>
          <cell r="E535">
            <v>0.45400000000000001</v>
          </cell>
          <cell r="F535">
            <v>0.61</v>
          </cell>
        </row>
        <row r="536">
          <cell r="A536">
            <v>31000</v>
          </cell>
          <cell r="B536" t="str">
            <v>CANAL RANURADO</v>
          </cell>
          <cell r="C536" t="str">
            <v>U</v>
          </cell>
          <cell r="D536">
            <v>100</v>
          </cell>
          <cell r="E536">
            <v>15.75</v>
          </cell>
          <cell r="F536">
            <v>21.26</v>
          </cell>
        </row>
        <row r="537">
          <cell r="A537">
            <v>31100</v>
          </cell>
          <cell r="B537" t="str">
            <v>VARILLA ROSCADA 3/8</v>
          </cell>
          <cell r="C537" t="str">
            <v>U</v>
          </cell>
          <cell r="D537">
            <v>1500</v>
          </cell>
          <cell r="E537">
            <v>1.512</v>
          </cell>
          <cell r="F537">
            <v>2.04</v>
          </cell>
        </row>
        <row r="538">
          <cell r="A538">
            <v>31205</v>
          </cell>
          <cell r="B538" t="str">
            <v>SOPORTE</v>
          </cell>
          <cell r="C538" t="str">
            <v>U</v>
          </cell>
          <cell r="D538">
            <v>1422</v>
          </cell>
          <cell r="F538">
            <v>4.6900984528832632</v>
          </cell>
        </row>
        <row r="540">
          <cell r="B540" t="str">
            <v>ACCESORIOS</v>
          </cell>
        </row>
        <row r="541">
          <cell r="A541">
            <v>31300</v>
          </cell>
          <cell r="B541" t="str">
            <v>ACOPLAMIENTO RIGIDO FIRELOCK  D: 6  (VICTAULIC)</v>
          </cell>
          <cell r="C541" t="str">
            <v>UNIDAD</v>
          </cell>
          <cell r="D541">
            <v>36</v>
          </cell>
          <cell r="E541">
            <v>8.24</v>
          </cell>
          <cell r="F541">
            <v>28.32</v>
          </cell>
        </row>
        <row r="542">
          <cell r="A542">
            <v>31400</v>
          </cell>
          <cell r="B542" t="str">
            <v>ACOPLAMIENTO RIGIDO FIRELOCK  D: 4  (VICTAULIC)</v>
          </cell>
          <cell r="C542" t="str">
            <v>UNIDAD</v>
          </cell>
          <cell r="D542">
            <v>78</v>
          </cell>
          <cell r="E542">
            <v>4.7699999999999996</v>
          </cell>
          <cell r="F542">
            <v>19.57</v>
          </cell>
        </row>
        <row r="543">
          <cell r="A543">
            <v>31500</v>
          </cell>
          <cell r="B543" t="str">
            <v>ACOPLAMIENTO RIGIDO FIRELOCK  D: 3  (VICTAULIC)</v>
          </cell>
          <cell r="C543" t="str">
            <v>UNIDAD</v>
          </cell>
          <cell r="D543">
            <v>50</v>
          </cell>
          <cell r="E543">
            <v>3.35</v>
          </cell>
          <cell r="F543">
            <v>19.57</v>
          </cell>
        </row>
        <row r="544">
          <cell r="A544">
            <v>31600</v>
          </cell>
          <cell r="B544" t="str">
            <v>ACOPLAMIENTO RIGIDO FIRELOCK  D: 2-1/2  (VICTAULIC)</v>
          </cell>
          <cell r="C544" t="str">
            <v>UNIDAD</v>
          </cell>
          <cell r="D544">
            <v>200</v>
          </cell>
          <cell r="E544">
            <v>2.88</v>
          </cell>
          <cell r="F544">
            <v>19.57</v>
          </cell>
        </row>
        <row r="545">
          <cell r="A545" t="str">
            <v>31600-1</v>
          </cell>
          <cell r="B545" t="str">
            <v>ACOPLAMIENTO RIGIDO FIRELOCK  D: 2  (VICTAULIC)</v>
          </cell>
          <cell r="C545" t="str">
            <v>UNIDAD</v>
          </cell>
          <cell r="D545">
            <v>4</v>
          </cell>
          <cell r="E545">
            <v>2.5</v>
          </cell>
          <cell r="F545">
            <v>10.08</v>
          </cell>
        </row>
        <row r="546">
          <cell r="A546">
            <v>31800</v>
          </cell>
          <cell r="B546" t="str">
            <v>CODO RANURADO H/N D: 6" x 90</v>
          </cell>
          <cell r="C546" t="str">
            <v>UNIDAD</v>
          </cell>
          <cell r="D546">
            <v>5</v>
          </cell>
          <cell r="E546">
            <v>37.82</v>
          </cell>
          <cell r="F546">
            <v>20.63</v>
          </cell>
        </row>
        <row r="547">
          <cell r="A547">
            <v>31900</v>
          </cell>
          <cell r="B547" t="str">
            <v>CODO RANURADO H/N D: 4" x 90</v>
          </cell>
          <cell r="C547" t="str">
            <v>UNIDAD</v>
          </cell>
          <cell r="D547">
            <v>22</v>
          </cell>
          <cell r="E547">
            <v>13.36</v>
          </cell>
          <cell r="F547">
            <v>7.19</v>
          </cell>
        </row>
        <row r="548">
          <cell r="A548">
            <v>32000</v>
          </cell>
          <cell r="B548" t="str">
            <v>CODO RANURADO H/N D: 3" x 90</v>
          </cell>
          <cell r="C548" t="str">
            <v>UNIDAD</v>
          </cell>
          <cell r="D548">
            <v>30</v>
          </cell>
          <cell r="E548">
            <v>12.26</v>
          </cell>
          <cell r="F548">
            <v>5.47</v>
          </cell>
        </row>
        <row r="549">
          <cell r="A549">
            <v>32100</v>
          </cell>
          <cell r="B549" t="str">
            <v>CODO RANURADO H/N D: 2-1/2 x 90</v>
          </cell>
          <cell r="C549" t="str">
            <v>UNIDAD</v>
          </cell>
          <cell r="D549">
            <v>78</v>
          </cell>
          <cell r="E549">
            <v>6.61</v>
          </cell>
          <cell r="F549">
            <v>4.87</v>
          </cell>
        </row>
        <row r="550">
          <cell r="A550">
            <v>32200</v>
          </cell>
          <cell r="B550" t="str">
            <v>CODO RANURADO H/N D: 6" x 45</v>
          </cell>
          <cell r="C550" t="str">
            <v>UNIDAD</v>
          </cell>
          <cell r="D550">
            <v>0</v>
          </cell>
          <cell r="E550">
            <v>0</v>
          </cell>
          <cell r="F550">
            <v>0</v>
          </cell>
        </row>
        <row r="551">
          <cell r="A551">
            <v>32300</v>
          </cell>
          <cell r="B551" t="str">
            <v>CODO RANURADO H/N D: 4" x 45</v>
          </cell>
          <cell r="C551" t="str">
            <v>UNIDAD</v>
          </cell>
          <cell r="D551">
            <v>0</v>
          </cell>
          <cell r="E551">
            <v>0</v>
          </cell>
          <cell r="F551">
            <v>0</v>
          </cell>
        </row>
        <row r="552">
          <cell r="A552">
            <v>32400</v>
          </cell>
          <cell r="B552" t="str">
            <v>CODO RANURADO H/N D: 3" x 45</v>
          </cell>
          <cell r="C552" t="str">
            <v>UNIDAD</v>
          </cell>
          <cell r="D552">
            <v>8</v>
          </cell>
          <cell r="E552">
            <v>12.26</v>
          </cell>
          <cell r="F552">
            <v>12.56</v>
          </cell>
        </row>
        <row r="553">
          <cell r="A553">
            <v>32500</v>
          </cell>
          <cell r="B553" t="str">
            <v>CODO RANURADO H/N D: 2-1/2" x 45</v>
          </cell>
          <cell r="C553" t="str">
            <v>UNIDAD</v>
          </cell>
          <cell r="D553">
            <v>8</v>
          </cell>
          <cell r="E553">
            <v>6.91</v>
          </cell>
          <cell r="F553">
            <v>9.44</v>
          </cell>
        </row>
        <row r="554">
          <cell r="A554">
            <v>32800</v>
          </cell>
          <cell r="B554" t="str">
            <v>REDUCCION DE ACERO NEGRO RANURADO D: 3" x 2-1/2"</v>
          </cell>
          <cell r="C554" t="str">
            <v>UNIDAD</v>
          </cell>
          <cell r="D554">
            <v>10</v>
          </cell>
          <cell r="E554">
            <v>9.6999999999999993</v>
          </cell>
          <cell r="F554">
            <v>7.19</v>
          </cell>
        </row>
        <row r="555">
          <cell r="A555">
            <v>32900</v>
          </cell>
          <cell r="B555" t="str">
            <v>REDUCCION DE ACERO NEGRO RANURADO D: 4" x 2-1/2"</v>
          </cell>
          <cell r="C555" t="str">
            <v>UNIDAD</v>
          </cell>
          <cell r="D555">
            <v>10</v>
          </cell>
          <cell r="E555">
            <v>11.74</v>
          </cell>
          <cell r="F555">
            <v>13.31</v>
          </cell>
        </row>
        <row r="556">
          <cell r="A556">
            <v>33000</v>
          </cell>
          <cell r="B556" t="str">
            <v>REDUCCION DE ACERO NEGRO RANURADO D: 4" x 3"</v>
          </cell>
          <cell r="C556" t="str">
            <v>UNIDAD</v>
          </cell>
          <cell r="D556">
            <v>10</v>
          </cell>
          <cell r="E556">
            <v>11.74</v>
          </cell>
          <cell r="F556">
            <v>13.31</v>
          </cell>
        </row>
        <row r="557">
          <cell r="A557">
            <v>33100</v>
          </cell>
          <cell r="B557" t="str">
            <v>REDUCCION DE ACERO NEGRO RANURADO D: 6" x 4"</v>
          </cell>
          <cell r="C557" t="str">
            <v>UNIDAD</v>
          </cell>
          <cell r="D557">
            <v>2</v>
          </cell>
          <cell r="E557">
            <v>18.97</v>
          </cell>
          <cell r="F557">
            <v>30.24</v>
          </cell>
        </row>
        <row r="558">
          <cell r="A558" t="str">
            <v>33100-1</v>
          </cell>
          <cell r="B558" t="str">
            <v>REDUCCION DE ACERO NEGRO RANURADO D: 6" x 2"</v>
          </cell>
          <cell r="C558" t="str">
            <v>UNIDAD</v>
          </cell>
          <cell r="D558">
            <v>0</v>
          </cell>
          <cell r="E558">
            <v>21.79</v>
          </cell>
          <cell r="F558">
            <v>30.24</v>
          </cell>
        </row>
        <row r="559">
          <cell r="A559">
            <v>33200</v>
          </cell>
          <cell r="B559" t="str">
            <v>REDUCCION DE ACERO NEGRO ROSC D: 2-1/2"x 2"</v>
          </cell>
          <cell r="C559" t="str">
            <v>UNIDAD</v>
          </cell>
          <cell r="D559">
            <v>32</v>
          </cell>
          <cell r="E559">
            <v>5.66</v>
          </cell>
          <cell r="F559">
            <v>4.58</v>
          </cell>
        </row>
        <row r="560">
          <cell r="A560">
            <v>33300</v>
          </cell>
          <cell r="B560" t="str">
            <v>REDUCCION DE ACERO NEGRO ROSC D: 2-1/2" x 1-1/2"</v>
          </cell>
          <cell r="C560" t="str">
            <v>UNIDAD</v>
          </cell>
          <cell r="D560">
            <v>11</v>
          </cell>
          <cell r="E560">
            <v>6.59</v>
          </cell>
          <cell r="F560">
            <v>3.72</v>
          </cell>
        </row>
        <row r="561">
          <cell r="A561" t="str">
            <v>33300-1</v>
          </cell>
          <cell r="B561" t="str">
            <v>REDUCCION DE ACERO NEGRO ROSC D: 2-1/2" x 1"</v>
          </cell>
          <cell r="C561" t="str">
            <v>UNIDAD</v>
          </cell>
          <cell r="D561">
            <v>468</v>
          </cell>
          <cell r="E561">
            <v>6.45</v>
          </cell>
          <cell r="F561">
            <v>3</v>
          </cell>
        </row>
        <row r="562">
          <cell r="A562" t="str">
            <v>33300-2</v>
          </cell>
          <cell r="B562" t="str">
            <v>REDUCCION DE ACERO NEGRO ROSC D: 2" x 1-1/2"</v>
          </cell>
          <cell r="C562" t="str">
            <v>UNIDAD</v>
          </cell>
          <cell r="D562">
            <v>32</v>
          </cell>
          <cell r="E562">
            <v>2.2200000000000002</v>
          </cell>
          <cell r="F562">
            <v>1.76</v>
          </cell>
        </row>
        <row r="563">
          <cell r="A563" t="str">
            <v>33300-3</v>
          </cell>
          <cell r="B563" t="str">
            <v>REDUCCION DE ACERO NEGRO ROSC D: 2" x 1"</v>
          </cell>
          <cell r="C563" t="str">
            <v>UNIDAD</v>
          </cell>
          <cell r="D563">
            <v>164</v>
          </cell>
          <cell r="E563">
            <v>2.4</v>
          </cell>
          <cell r="F563">
            <v>1.69</v>
          </cell>
        </row>
        <row r="564">
          <cell r="A564" t="str">
            <v>33300-4</v>
          </cell>
          <cell r="B564" t="str">
            <v>REDUCCION DE ACERO NEGRO ROSC D: 1-1/2" x 1"</v>
          </cell>
          <cell r="C564" t="str">
            <v>UNIDAD</v>
          </cell>
          <cell r="D564">
            <v>128</v>
          </cell>
          <cell r="E564">
            <v>1.77</v>
          </cell>
          <cell r="F564">
            <v>1.1599999999999999</v>
          </cell>
        </row>
        <row r="565">
          <cell r="A565" t="str">
            <v>33300-5</v>
          </cell>
          <cell r="B565" t="str">
            <v>REDUCCION DE ACERO NEGRO ROSC D: 1-1/2" x 1/2"</v>
          </cell>
          <cell r="C565" t="str">
            <v>UNIDAD</v>
          </cell>
          <cell r="D565">
            <v>0</v>
          </cell>
          <cell r="E565">
            <v>1.77</v>
          </cell>
          <cell r="F565">
            <v>1.37</v>
          </cell>
        </row>
        <row r="566">
          <cell r="A566" t="str">
            <v>33300-6</v>
          </cell>
          <cell r="B566" t="str">
            <v>REDUCCION DE ACERO NEGRO ROSC D: 1" x 1/2"</v>
          </cell>
          <cell r="C566" t="str">
            <v>UNIDAD</v>
          </cell>
          <cell r="D566">
            <v>756</v>
          </cell>
          <cell r="E566">
            <v>0.97</v>
          </cell>
          <cell r="F566">
            <v>0.59</v>
          </cell>
        </row>
        <row r="567">
          <cell r="A567">
            <v>33400</v>
          </cell>
          <cell r="B567" t="str">
            <v>TEE DE ACERO NEGRO RANURADA  D: 6"</v>
          </cell>
          <cell r="C567" t="str">
            <v>UNIDAD</v>
          </cell>
          <cell r="D567">
            <v>1</v>
          </cell>
          <cell r="E567">
            <v>61.48</v>
          </cell>
          <cell r="F567">
            <v>70.12</v>
          </cell>
        </row>
        <row r="568">
          <cell r="A568">
            <v>33500</v>
          </cell>
          <cell r="B568" t="str">
            <v>TEE DE ACERO NEGRO RANURADA  D: 4"</v>
          </cell>
          <cell r="C568" t="str">
            <v>UNIDAD</v>
          </cell>
          <cell r="D568">
            <v>14</v>
          </cell>
          <cell r="E568">
            <v>22.66</v>
          </cell>
          <cell r="F568">
            <v>29.68</v>
          </cell>
        </row>
        <row r="569">
          <cell r="A569">
            <v>33628</v>
          </cell>
          <cell r="B569" t="str">
            <v>TEE DE ACERO NEGRO RANURADA D=3"</v>
          </cell>
          <cell r="C569" t="str">
            <v>U</v>
          </cell>
          <cell r="D569">
            <v>0</v>
          </cell>
          <cell r="E569">
            <v>0</v>
          </cell>
          <cell r="F569">
            <v>0</v>
          </cell>
        </row>
        <row r="570">
          <cell r="A570">
            <v>33600</v>
          </cell>
          <cell r="B570" t="str">
            <v xml:space="preserve">TEE DE ACERO NEGRO RANURADA D: 2-1/2" </v>
          </cell>
          <cell r="C570" t="str">
            <v>UNIDAD</v>
          </cell>
          <cell r="D570">
            <v>2</v>
          </cell>
          <cell r="E570">
            <v>10.64</v>
          </cell>
          <cell r="F570">
            <v>5.14</v>
          </cell>
        </row>
        <row r="571">
          <cell r="A571">
            <v>33630</v>
          </cell>
          <cell r="B571" t="str">
            <v>TEE DE ACERO NEGRO RANURADA D=2"</v>
          </cell>
          <cell r="C571" t="str">
            <v>U</v>
          </cell>
          <cell r="D571">
            <v>0</v>
          </cell>
          <cell r="E571">
            <v>0</v>
          </cell>
          <cell r="F571">
            <v>3.73</v>
          </cell>
        </row>
        <row r="572">
          <cell r="A572" t="str">
            <v>33630-1</v>
          </cell>
          <cell r="B572" t="str">
            <v>TEE DE ACERO NEGRO ROSCADA D=2-1/2"</v>
          </cell>
          <cell r="C572" t="str">
            <v>U</v>
          </cell>
          <cell r="D572">
            <v>479</v>
          </cell>
          <cell r="E572">
            <v>8.9700000000000006</v>
          </cell>
          <cell r="F572">
            <v>5.14</v>
          </cell>
        </row>
        <row r="573">
          <cell r="A573" t="str">
            <v>33630-2</v>
          </cell>
          <cell r="B573" t="str">
            <v>TEE DE ACERO NEGRO ROSCADA D=2"</v>
          </cell>
          <cell r="C573" t="str">
            <v>U</v>
          </cell>
          <cell r="D573">
            <v>160</v>
          </cell>
          <cell r="E573">
            <v>4.3600000000000003</v>
          </cell>
          <cell r="F573">
            <v>3.73</v>
          </cell>
        </row>
        <row r="574">
          <cell r="A574" t="str">
            <v>33630-3</v>
          </cell>
          <cell r="B574" t="str">
            <v>TEE DE ACERO NEGRO ROSCADA D=1-1/2"</v>
          </cell>
          <cell r="C574" t="str">
            <v>U</v>
          </cell>
          <cell r="D574">
            <v>96</v>
          </cell>
          <cell r="E574">
            <v>2.57</v>
          </cell>
          <cell r="F574">
            <v>1.61</v>
          </cell>
        </row>
        <row r="575">
          <cell r="A575">
            <v>33602</v>
          </cell>
          <cell r="B575" t="str">
            <v>UNION ROSCABLE D=2"</v>
          </cell>
          <cell r="C575" t="str">
            <v xml:space="preserve">U </v>
          </cell>
          <cell r="D575">
            <v>0</v>
          </cell>
          <cell r="E575">
            <v>0</v>
          </cell>
          <cell r="F575">
            <v>1.73</v>
          </cell>
        </row>
        <row r="576">
          <cell r="A576">
            <v>33604</v>
          </cell>
          <cell r="B576" t="str">
            <v>UNION ROSCABLE D=1-1/2"</v>
          </cell>
          <cell r="C576" t="str">
            <v>U</v>
          </cell>
          <cell r="D576">
            <v>0</v>
          </cell>
          <cell r="E576">
            <v>0</v>
          </cell>
          <cell r="F576">
            <v>1.71</v>
          </cell>
        </row>
        <row r="577">
          <cell r="A577">
            <v>31700</v>
          </cell>
          <cell r="B577" t="str">
            <v>UNION ROSCABLE  D: 1</v>
          </cell>
          <cell r="C577" t="str">
            <v>UNIDAD</v>
          </cell>
          <cell r="D577">
            <v>16</v>
          </cell>
          <cell r="E577">
            <v>0.94</v>
          </cell>
          <cell r="F577">
            <v>1.51</v>
          </cell>
        </row>
        <row r="578">
          <cell r="A578" t="str">
            <v>33606-1</v>
          </cell>
          <cell r="B578" t="str">
            <v>CODO ROSCABLE H/N D=2-1/2x90</v>
          </cell>
          <cell r="C578" t="str">
            <v>U</v>
          </cell>
          <cell r="D578">
            <v>12</v>
          </cell>
          <cell r="E578">
            <v>6.58</v>
          </cell>
          <cell r="F578">
            <v>4.87</v>
          </cell>
        </row>
        <row r="579">
          <cell r="A579">
            <v>33606</v>
          </cell>
          <cell r="B579" t="str">
            <v>CODO ROSCABLE H/N D=2x90</v>
          </cell>
          <cell r="C579" t="str">
            <v>U</v>
          </cell>
          <cell r="D579">
            <v>0</v>
          </cell>
          <cell r="E579">
            <v>0</v>
          </cell>
          <cell r="F579">
            <v>2.8</v>
          </cell>
        </row>
        <row r="580">
          <cell r="A580">
            <v>33608</v>
          </cell>
          <cell r="B580" t="str">
            <v>CODO ROSCABLE H/N D=1-1/2x90</v>
          </cell>
          <cell r="C580" t="str">
            <v>U</v>
          </cell>
          <cell r="D580">
            <v>0</v>
          </cell>
          <cell r="E580">
            <v>1.77</v>
          </cell>
          <cell r="F580">
            <v>2.42</v>
          </cell>
        </row>
        <row r="581">
          <cell r="A581">
            <v>33610</v>
          </cell>
          <cell r="B581" t="str">
            <v>CODO ROSCABLE H/N D=1-1/4x90</v>
          </cell>
          <cell r="C581" t="str">
            <v>U</v>
          </cell>
          <cell r="D581">
            <v>0</v>
          </cell>
          <cell r="E581">
            <v>0</v>
          </cell>
          <cell r="F581">
            <v>1.27</v>
          </cell>
        </row>
        <row r="582">
          <cell r="A582">
            <v>33612</v>
          </cell>
          <cell r="B582" t="str">
            <v>CODO ROSCABLE H/N D=1x90</v>
          </cell>
          <cell r="C582" t="str">
            <v>U</v>
          </cell>
          <cell r="D582">
            <v>1564</v>
          </cell>
          <cell r="E582">
            <v>0.83</v>
          </cell>
          <cell r="F582">
            <v>1.21</v>
          </cell>
        </row>
        <row r="583">
          <cell r="A583">
            <v>32600</v>
          </cell>
          <cell r="B583" t="str">
            <v>JUNTA DE EXPANSION ESTILO 150  D: 6"</v>
          </cell>
          <cell r="C583" t="str">
            <v>UNIDAD</v>
          </cell>
          <cell r="D583">
            <v>0</v>
          </cell>
          <cell r="E583">
            <v>378</v>
          </cell>
          <cell r="F583">
            <v>191.52</v>
          </cell>
        </row>
        <row r="584">
          <cell r="A584">
            <v>32700</v>
          </cell>
          <cell r="B584" t="str">
            <v xml:space="preserve">JUNTA DE EXPANSION ESTILO 150 D: 4" </v>
          </cell>
          <cell r="C584" t="str">
            <v>UNIDAD</v>
          </cell>
          <cell r="D584">
            <v>0</v>
          </cell>
          <cell r="E584">
            <v>243</v>
          </cell>
          <cell r="F584">
            <v>101.81</v>
          </cell>
        </row>
        <row r="585">
          <cell r="A585">
            <v>33614</v>
          </cell>
          <cell r="B585" t="str">
            <v>JUNTA DE EXPANSIÓN ESTILO 150 D=3"</v>
          </cell>
          <cell r="C585" t="str">
            <v>U</v>
          </cell>
          <cell r="D585">
            <v>0</v>
          </cell>
          <cell r="E585">
            <v>0</v>
          </cell>
          <cell r="F585">
            <v>0</v>
          </cell>
        </row>
        <row r="586">
          <cell r="A586">
            <v>33616</v>
          </cell>
          <cell r="B586" t="str">
            <v>JUNTA DE EXPANSIÓN ESTILO 150 D=2-1/2"</v>
          </cell>
          <cell r="C586" t="str">
            <v>U</v>
          </cell>
          <cell r="D586">
            <v>0</v>
          </cell>
          <cell r="E586">
            <v>0</v>
          </cell>
          <cell r="F586">
            <v>0</v>
          </cell>
        </row>
        <row r="587">
          <cell r="A587">
            <v>33632</v>
          </cell>
          <cell r="B587" t="str">
            <v>TEE DE ACERO NEGRO RANURADA D=6" X 4"</v>
          </cell>
          <cell r="C587" t="str">
            <v>U</v>
          </cell>
          <cell r="D587">
            <v>4</v>
          </cell>
          <cell r="E587">
            <v>96.93</v>
          </cell>
          <cell r="F587">
            <v>79.83</v>
          </cell>
        </row>
        <row r="588">
          <cell r="A588">
            <v>33634</v>
          </cell>
          <cell r="B588" t="str">
            <v>TEE DE ACERO NEGRO RANURADA D=6" X 1-1/4"</v>
          </cell>
          <cell r="C588" t="str">
            <v>U</v>
          </cell>
          <cell r="D588">
            <v>0</v>
          </cell>
          <cell r="E588">
            <v>0</v>
          </cell>
          <cell r="F588">
            <v>0</v>
          </cell>
        </row>
        <row r="589">
          <cell r="A589">
            <v>33636</v>
          </cell>
          <cell r="B589" t="str">
            <v>TEE DE ACERO NEGRO RANURADA D=4" X 3"</v>
          </cell>
          <cell r="C589" t="str">
            <v>U</v>
          </cell>
          <cell r="D589">
            <v>0</v>
          </cell>
          <cell r="E589">
            <v>0</v>
          </cell>
          <cell r="F589">
            <v>0</v>
          </cell>
        </row>
        <row r="590">
          <cell r="A590">
            <v>33638</v>
          </cell>
          <cell r="B590" t="str">
            <v>TEE DE ACERO NEGRO RANURADA D=4" X 2-1/2"</v>
          </cell>
          <cell r="C590" t="str">
            <v>U</v>
          </cell>
          <cell r="D590">
            <v>8</v>
          </cell>
          <cell r="E590">
            <v>40.950000000000003</v>
          </cell>
          <cell r="F590">
            <v>73.180000000000007</v>
          </cell>
        </row>
        <row r="591">
          <cell r="A591">
            <v>33640</v>
          </cell>
          <cell r="B591" t="str">
            <v>TEE DE ACERO NEGRO RANURADA D=4" X 2"</v>
          </cell>
          <cell r="C591" t="str">
            <v>U</v>
          </cell>
          <cell r="D591">
            <v>4</v>
          </cell>
          <cell r="E591">
            <v>40.950000000000003</v>
          </cell>
          <cell r="F591">
            <v>59.88</v>
          </cell>
        </row>
        <row r="592">
          <cell r="A592">
            <v>33642</v>
          </cell>
          <cell r="B592" t="str">
            <v>TEE DE ACERO NEGRO RANURADA D=4" X 1"</v>
          </cell>
          <cell r="C592" t="str">
            <v>U</v>
          </cell>
          <cell r="D592">
            <v>0</v>
          </cell>
          <cell r="E592">
            <v>0</v>
          </cell>
          <cell r="F592">
            <v>0</v>
          </cell>
        </row>
        <row r="593">
          <cell r="A593">
            <v>33644</v>
          </cell>
          <cell r="B593" t="str">
            <v>TEE DE ACERO NEGRO RANURADA D=3" X 2-1/2"</v>
          </cell>
          <cell r="C593" t="str">
            <v>U</v>
          </cell>
          <cell r="D593">
            <v>16</v>
          </cell>
          <cell r="E593">
            <v>30.31</v>
          </cell>
          <cell r="F593">
            <v>8.52</v>
          </cell>
        </row>
        <row r="594">
          <cell r="A594">
            <v>33646</v>
          </cell>
          <cell r="B594" t="str">
            <v>TEE DE ACERO NEGRO RANURADA D=2-1/2" X 1-1/2"</v>
          </cell>
          <cell r="C594" t="str">
            <v>U</v>
          </cell>
          <cell r="D594">
            <v>0</v>
          </cell>
          <cell r="E594">
            <v>0</v>
          </cell>
          <cell r="F594">
            <v>0</v>
          </cell>
        </row>
        <row r="595">
          <cell r="A595">
            <v>33648</v>
          </cell>
          <cell r="B595" t="str">
            <v>TEE DE ACERO NEGRO RANURADA D=2" X 1"</v>
          </cell>
          <cell r="C595" t="str">
            <v>U</v>
          </cell>
          <cell r="D595">
            <v>0</v>
          </cell>
          <cell r="E595">
            <v>0</v>
          </cell>
          <cell r="F595">
            <v>0</v>
          </cell>
        </row>
        <row r="596">
          <cell r="A596">
            <v>33650</v>
          </cell>
          <cell r="B596" t="str">
            <v>TEE ROSCABLE DE 2" X 1"</v>
          </cell>
          <cell r="C596" t="str">
            <v>U</v>
          </cell>
          <cell r="D596">
            <v>0</v>
          </cell>
          <cell r="E596">
            <v>0</v>
          </cell>
          <cell r="F596">
            <v>6.85</v>
          </cell>
        </row>
        <row r="597">
          <cell r="A597">
            <v>33652</v>
          </cell>
          <cell r="B597" t="str">
            <v>TEE ROSCABLE DE D: 1"</v>
          </cell>
          <cell r="C597" t="str">
            <v>U</v>
          </cell>
          <cell r="D597">
            <v>0</v>
          </cell>
          <cell r="E597">
            <v>0</v>
          </cell>
          <cell r="F597">
            <v>1.81</v>
          </cell>
        </row>
        <row r="598">
          <cell r="A598">
            <v>33654</v>
          </cell>
          <cell r="B598" t="str">
            <v>VALV. DE CONTRO D=1-1/2" ROSCABLE</v>
          </cell>
          <cell r="C598" t="str">
            <v>U</v>
          </cell>
          <cell r="D598">
            <v>0</v>
          </cell>
          <cell r="E598">
            <v>14.95</v>
          </cell>
          <cell r="F598">
            <v>47.42</v>
          </cell>
        </row>
        <row r="599">
          <cell r="A599">
            <v>33656</v>
          </cell>
          <cell r="B599" t="str">
            <v>VALV. DE CONTRO D=1" ROSCABLE</v>
          </cell>
          <cell r="C599" t="str">
            <v>U</v>
          </cell>
          <cell r="D599">
            <v>4</v>
          </cell>
          <cell r="E599">
            <v>6.65</v>
          </cell>
          <cell r="F599">
            <v>13.57</v>
          </cell>
        </row>
        <row r="600">
          <cell r="A600" t="str">
            <v>33656-1</v>
          </cell>
          <cell r="B600" t="str">
            <v>VALV. DE BOLA D=1/2" ROSCABLE</v>
          </cell>
          <cell r="C600" t="str">
            <v>U</v>
          </cell>
          <cell r="D600">
            <v>0</v>
          </cell>
          <cell r="E600">
            <v>2.9</v>
          </cell>
          <cell r="F600">
            <v>17.61</v>
          </cell>
        </row>
        <row r="601">
          <cell r="A601">
            <v>34300</v>
          </cell>
          <cell r="B601" t="str">
            <v xml:space="preserve">PASTA DE TEFLON  </v>
          </cell>
          <cell r="C601" t="str">
            <v>UNIDAD</v>
          </cell>
          <cell r="D601">
            <v>0</v>
          </cell>
          <cell r="E601">
            <v>0</v>
          </cell>
          <cell r="F601">
            <v>0</v>
          </cell>
        </row>
        <row r="602">
          <cell r="A602">
            <v>33700</v>
          </cell>
          <cell r="B602" t="str">
            <v>VALVULA DE ALIVIO D: 6</v>
          </cell>
          <cell r="C602" t="str">
            <v>UNIDAD</v>
          </cell>
          <cell r="D602">
            <v>1</v>
          </cell>
          <cell r="E602">
            <v>1000</v>
          </cell>
          <cell r="F602">
            <v>0</v>
          </cell>
        </row>
        <row r="603">
          <cell r="A603">
            <v>33702</v>
          </cell>
          <cell r="B603" t="str">
            <v>VALVULA DE PIE D: 6</v>
          </cell>
          <cell r="C603" t="str">
            <v>UNIDAD</v>
          </cell>
          <cell r="D603">
            <v>0</v>
          </cell>
          <cell r="E603">
            <v>0</v>
          </cell>
          <cell r="F603">
            <v>328.5</v>
          </cell>
        </row>
        <row r="604">
          <cell r="A604">
            <v>33800</v>
          </cell>
          <cell r="B604" t="str">
            <v>VALVULA DE MARIPOSA 3522-11  D: 6" VICTAULIC</v>
          </cell>
          <cell r="C604" t="str">
            <v>UNIDAD</v>
          </cell>
          <cell r="D604">
            <v>1</v>
          </cell>
          <cell r="E604">
            <v>204.79</v>
          </cell>
          <cell r="F604">
            <v>155.69999999999999</v>
          </cell>
        </row>
        <row r="605">
          <cell r="A605">
            <v>33900</v>
          </cell>
          <cell r="B605" t="str">
            <v>VALVULA DE MARIPOSA 3522-11  D: 4"  VICTAULIC</v>
          </cell>
          <cell r="C605" t="str">
            <v>UNIDAD</v>
          </cell>
          <cell r="D605">
            <v>2</v>
          </cell>
          <cell r="E605">
            <v>108.75</v>
          </cell>
          <cell r="F605">
            <v>111.89</v>
          </cell>
        </row>
        <row r="606">
          <cell r="A606">
            <v>34000</v>
          </cell>
          <cell r="B606" t="str">
            <v>VALVULA CHECK ESTILO 716   D: 6"  VICTAULIC</v>
          </cell>
          <cell r="C606" t="str">
            <v>UNIDAD</v>
          </cell>
          <cell r="D606">
            <v>0</v>
          </cell>
          <cell r="E606">
            <v>162.44999999999999</v>
          </cell>
          <cell r="F606">
            <v>0</v>
          </cell>
        </row>
        <row r="607">
          <cell r="A607">
            <v>34100</v>
          </cell>
          <cell r="B607" t="str">
            <v>MANOMETRO 0-300</v>
          </cell>
          <cell r="C607" t="str">
            <v>UNIDAD</v>
          </cell>
          <cell r="D607">
            <v>4</v>
          </cell>
          <cell r="E607">
            <v>4.6500000000000004</v>
          </cell>
          <cell r="F607">
            <v>45</v>
          </cell>
        </row>
        <row r="608">
          <cell r="A608">
            <v>34300</v>
          </cell>
          <cell r="B608" t="str">
            <v xml:space="preserve">PASTA DE TEFLON  </v>
          </cell>
          <cell r="C608" t="str">
            <v>UNIDAD</v>
          </cell>
          <cell r="D608">
            <v>70</v>
          </cell>
          <cell r="E608">
            <v>11.77</v>
          </cell>
          <cell r="F608">
            <v>3.15</v>
          </cell>
        </row>
        <row r="609">
          <cell r="A609">
            <v>34400</v>
          </cell>
          <cell r="B609" t="str">
            <v>VALVULA CHECK D=4"  VICTAULIC</v>
          </cell>
          <cell r="C609" t="str">
            <v>UNIDAD</v>
          </cell>
          <cell r="D609">
            <v>2</v>
          </cell>
          <cell r="E609">
            <v>82.8</v>
          </cell>
          <cell r="F609">
            <v>100.8</v>
          </cell>
        </row>
        <row r="610">
          <cell r="A610">
            <v>7100</v>
          </cell>
          <cell r="B610" t="str">
            <v>VALVULA DE COMPUERTA H/F BRIDADA  D: 10" (250mm)</v>
          </cell>
          <cell r="C610" t="str">
            <v xml:space="preserve">U </v>
          </cell>
          <cell r="D610">
            <v>1</v>
          </cell>
          <cell r="E610">
            <v>0</v>
          </cell>
          <cell r="F610">
            <v>474.3</v>
          </cell>
        </row>
        <row r="611">
          <cell r="A611">
            <v>7200</v>
          </cell>
          <cell r="B611" t="str">
            <v>VALVULA DE COMPUERTA H/F BRIDADA  D: 8" (200mm)</v>
          </cell>
          <cell r="C611" t="str">
            <v xml:space="preserve">U </v>
          </cell>
          <cell r="D611">
            <v>2</v>
          </cell>
          <cell r="E611">
            <v>0</v>
          </cell>
          <cell r="F611">
            <v>320.39999999999998</v>
          </cell>
        </row>
        <row r="612">
          <cell r="A612">
            <v>36200</v>
          </cell>
          <cell r="B612" t="str">
            <v>EXTINTOR ABC 10LBS</v>
          </cell>
          <cell r="C612" t="str">
            <v>U</v>
          </cell>
          <cell r="D612">
            <v>3</v>
          </cell>
          <cell r="E612">
            <v>46.55</v>
          </cell>
          <cell r="F612">
            <v>34.450000000000003</v>
          </cell>
        </row>
        <row r="613">
          <cell r="A613">
            <v>8300</v>
          </cell>
          <cell r="B613" t="str">
            <v>BRIDAS d=10"  DE PVC</v>
          </cell>
          <cell r="C613" t="str">
            <v>U</v>
          </cell>
          <cell r="D613">
            <v>2</v>
          </cell>
          <cell r="E613">
            <v>0</v>
          </cell>
          <cell r="F613">
            <v>77.62</v>
          </cell>
        </row>
        <row r="614">
          <cell r="A614">
            <v>8350</v>
          </cell>
          <cell r="B614" t="str">
            <v>BRIDAS d=8" DE PVC</v>
          </cell>
          <cell r="C614" t="str">
            <v>U</v>
          </cell>
          <cell r="D614">
            <v>4</v>
          </cell>
          <cell r="E614">
            <v>0</v>
          </cell>
          <cell r="F614">
            <v>38.299999999999997</v>
          </cell>
        </row>
        <row r="617">
          <cell r="A617">
            <v>34510</v>
          </cell>
          <cell r="B617" t="str">
            <v xml:space="preserve">ACCESORIO DE RED  SCH 40  A53 D: 1" </v>
          </cell>
          <cell r="C617" t="str">
            <v>U</v>
          </cell>
          <cell r="D617">
            <v>624</v>
          </cell>
          <cell r="E617">
            <v>4.6100000000000003</v>
          </cell>
          <cell r="F617">
            <v>4.6100000000000003</v>
          </cell>
        </row>
        <row r="618">
          <cell r="A618">
            <v>34512</v>
          </cell>
          <cell r="B618" t="str">
            <v xml:space="preserve">ACCESORIO DE RED  SCH 40  A53 D: 1-1/4 " </v>
          </cell>
          <cell r="C618" t="str">
            <v>U</v>
          </cell>
          <cell r="D618">
            <v>0</v>
          </cell>
          <cell r="E618">
            <v>4.6100000000000003</v>
          </cell>
          <cell r="F618">
            <v>4.6100000000000003</v>
          </cell>
        </row>
        <row r="619">
          <cell r="A619">
            <v>34520</v>
          </cell>
          <cell r="B619" t="str">
            <v xml:space="preserve">ACCESORIO DE RED  SCH 40  A53 D: 1-1/2 " </v>
          </cell>
          <cell r="C619" t="str">
            <v>U</v>
          </cell>
          <cell r="D619">
            <v>414</v>
          </cell>
          <cell r="E619">
            <v>4.6100000000000003</v>
          </cell>
          <cell r="F619">
            <v>4.6100000000000003</v>
          </cell>
        </row>
        <row r="620">
          <cell r="A620">
            <v>34532</v>
          </cell>
          <cell r="B620" t="str">
            <v xml:space="preserve">ACCESORIO DE RED  SCH 40  A53 D: 2 " </v>
          </cell>
          <cell r="C620" t="str">
            <v>U</v>
          </cell>
          <cell r="D620">
            <v>666</v>
          </cell>
          <cell r="E620">
            <v>4.6100000000000003</v>
          </cell>
          <cell r="F620">
            <v>4.6100000000000003</v>
          </cell>
        </row>
        <row r="621">
          <cell r="A621">
            <v>34530</v>
          </cell>
          <cell r="B621" t="str">
            <v xml:space="preserve">ACCESORIO DE RED  SCH 40  A53 D: 2-1/2 " </v>
          </cell>
          <cell r="C621" t="str">
            <v>U</v>
          </cell>
          <cell r="D621">
            <v>2172</v>
          </cell>
          <cell r="E621">
            <v>4.6100000000000003</v>
          </cell>
          <cell r="F621">
            <v>4.6100000000000003</v>
          </cell>
        </row>
        <row r="622">
          <cell r="A622">
            <v>34540</v>
          </cell>
          <cell r="B622" t="str">
            <v xml:space="preserve">ACCESORIO DE RED  SCH 40  A53 D: 3 " </v>
          </cell>
          <cell r="C622" t="str">
            <v>U</v>
          </cell>
          <cell r="D622">
            <v>54</v>
          </cell>
          <cell r="E622">
            <v>4.6100000000000003</v>
          </cell>
          <cell r="F622">
            <v>4.6100000000000003</v>
          </cell>
        </row>
        <row r="623">
          <cell r="A623">
            <v>34550</v>
          </cell>
          <cell r="B623" t="str">
            <v xml:space="preserve">ACCESORIO DE RED  SCH 40  A53 D: 4 " </v>
          </cell>
          <cell r="C623" t="str">
            <v>U</v>
          </cell>
          <cell r="D623">
            <v>438</v>
          </cell>
          <cell r="E623">
            <v>4.6100000000000003</v>
          </cell>
          <cell r="F623">
            <v>4.6100000000000003</v>
          </cell>
        </row>
        <row r="624">
          <cell r="A624">
            <v>34560</v>
          </cell>
          <cell r="B624" t="str">
            <v xml:space="preserve">ACCESORIO DE RED  SCH 40  A53 D: 6 " </v>
          </cell>
          <cell r="C624" t="str">
            <v>U</v>
          </cell>
          <cell r="D624">
            <v>166</v>
          </cell>
          <cell r="E624">
            <v>4.6100000000000003</v>
          </cell>
          <cell r="F624">
            <v>4.6100000000000003</v>
          </cell>
        </row>
        <row r="626">
          <cell r="A626">
            <v>34502</v>
          </cell>
          <cell r="B626" t="str">
            <v>ACCESORIOS DE INSTALACION DEL EQUIPO DE BOMBEO S.C.I</v>
          </cell>
          <cell r="C626" t="str">
            <v>GLB</v>
          </cell>
          <cell r="D626">
            <v>1</v>
          </cell>
          <cell r="E626">
            <v>8086.8700000000008</v>
          </cell>
          <cell r="F626">
            <v>10917.27</v>
          </cell>
        </row>
        <row r="628">
          <cell r="B628" t="str">
            <v>TUBERIA DEL CUARTO DE BOMBAS</v>
          </cell>
        </row>
        <row r="629">
          <cell r="A629">
            <v>29700</v>
          </cell>
          <cell r="B629" t="str">
            <v xml:space="preserve">TUBO  SCH 40  A53 D: 6 " </v>
          </cell>
          <cell r="C629" t="str">
            <v>M</v>
          </cell>
          <cell r="D629">
            <v>26</v>
          </cell>
          <cell r="E629">
            <v>37.130000000000003</v>
          </cell>
          <cell r="F629">
            <v>43.41</v>
          </cell>
        </row>
        <row r="630">
          <cell r="A630">
            <v>29300</v>
          </cell>
          <cell r="B630" t="str">
            <v xml:space="preserve">TUBO  SCH 40  A53 D: 1-1/2 " </v>
          </cell>
          <cell r="C630" t="str">
            <v>M</v>
          </cell>
          <cell r="D630">
            <v>8</v>
          </cell>
          <cell r="E630">
            <v>4.59</v>
          </cell>
          <cell r="F630">
            <v>6.55</v>
          </cell>
        </row>
        <row r="631">
          <cell r="A631">
            <v>29202</v>
          </cell>
          <cell r="B631" t="str">
            <v xml:space="preserve">TUBO  SCH 40  A53 D: 1 " </v>
          </cell>
          <cell r="C631" t="str">
            <v>M</v>
          </cell>
          <cell r="D631">
            <v>8</v>
          </cell>
          <cell r="E631">
            <v>3.01</v>
          </cell>
          <cell r="F631">
            <v>4.03</v>
          </cell>
        </row>
        <row r="632">
          <cell r="D632">
            <v>42</v>
          </cell>
        </row>
        <row r="634">
          <cell r="A634" t="str">
            <v>34100-0010</v>
          </cell>
          <cell r="B634" t="str">
            <v>AACCESORIOS DEL CUARTO DE BOMBAS</v>
          </cell>
          <cell r="C634" t="str">
            <v>glb</v>
          </cell>
          <cell r="D634">
            <v>42</v>
          </cell>
          <cell r="E634">
            <v>163.65642857142859</v>
          </cell>
          <cell r="F634">
            <v>147.29</v>
          </cell>
        </row>
        <row r="636">
          <cell r="A636">
            <v>31800</v>
          </cell>
          <cell r="B636" t="str">
            <v>CODO RANURADO H/N D: 6" x 90</v>
          </cell>
          <cell r="C636" t="str">
            <v>UNIDAD</v>
          </cell>
          <cell r="D636">
            <v>10</v>
          </cell>
          <cell r="E636">
            <v>37.82</v>
          </cell>
          <cell r="F636">
            <v>18.420000000000002</v>
          </cell>
        </row>
        <row r="637">
          <cell r="A637">
            <v>33608</v>
          </cell>
          <cell r="B637" t="str">
            <v>CODO ROSCABLE H/N D=1-1/2x90</v>
          </cell>
          <cell r="C637" t="str">
            <v>U</v>
          </cell>
          <cell r="D637">
            <v>4</v>
          </cell>
          <cell r="E637">
            <v>1.77</v>
          </cell>
          <cell r="F637">
            <v>2.16</v>
          </cell>
        </row>
        <row r="638">
          <cell r="A638">
            <v>33400</v>
          </cell>
          <cell r="B638" t="str">
            <v>TEE DE ACERO NEGRO RANURADA  D: 6"</v>
          </cell>
          <cell r="C638" t="str">
            <v>UNIDAD</v>
          </cell>
          <cell r="D638">
            <v>8</v>
          </cell>
          <cell r="E638">
            <v>61.48</v>
          </cell>
          <cell r="F638">
            <v>59</v>
          </cell>
        </row>
        <row r="639">
          <cell r="A639">
            <v>33500</v>
          </cell>
          <cell r="B639" t="str">
            <v>TEE DE ACERO NEGRO RANURADA  D: 4"</v>
          </cell>
          <cell r="C639" t="str">
            <v>UNIDAD</v>
          </cell>
          <cell r="D639">
            <v>8</v>
          </cell>
          <cell r="E639">
            <v>22.66</v>
          </cell>
          <cell r="F639">
            <v>26.5</v>
          </cell>
        </row>
        <row r="640">
          <cell r="A640" t="str">
            <v>33630-3</v>
          </cell>
          <cell r="B640" t="str">
            <v>TEE DE ACERO NEGRO ROSCADA D=1-1/2"</v>
          </cell>
          <cell r="C640" t="str">
            <v>U</v>
          </cell>
          <cell r="D640">
            <v>3</v>
          </cell>
          <cell r="E640">
            <v>2.57</v>
          </cell>
          <cell r="F640">
            <v>1.44</v>
          </cell>
        </row>
        <row r="641">
          <cell r="A641" t="str">
            <v>33100-1</v>
          </cell>
          <cell r="B641" t="str">
            <v>REDUCCION DE ACERO NEGRO RANURADO D: 6" x 2"</v>
          </cell>
          <cell r="C641" t="str">
            <v>UNIDAD</v>
          </cell>
          <cell r="D641">
            <v>2</v>
          </cell>
          <cell r="E641">
            <v>21.79</v>
          </cell>
          <cell r="F641">
            <v>27</v>
          </cell>
        </row>
        <row r="642">
          <cell r="A642">
            <v>33300</v>
          </cell>
          <cell r="B642" t="str">
            <v>REDUCCION DE ACERO NEGRO ROSC D: 2-1/2" x 1-1/2"</v>
          </cell>
          <cell r="C642" t="str">
            <v>UNIDAD</v>
          </cell>
          <cell r="D642">
            <v>2</v>
          </cell>
          <cell r="E642">
            <v>6.59</v>
          </cell>
          <cell r="F642">
            <v>3.32</v>
          </cell>
        </row>
        <row r="643">
          <cell r="A643" t="str">
            <v>33300-3</v>
          </cell>
          <cell r="B643" t="str">
            <v>REDUCCION DE ACERO NEGRO ROSC D: 2" x 1"</v>
          </cell>
          <cell r="C643" t="str">
            <v>UNIDAD</v>
          </cell>
          <cell r="D643">
            <v>2</v>
          </cell>
          <cell r="E643">
            <v>2.4</v>
          </cell>
          <cell r="F643">
            <v>1.51</v>
          </cell>
        </row>
        <row r="644">
          <cell r="A644" t="str">
            <v>33300-5</v>
          </cell>
          <cell r="B644" t="str">
            <v>REDUCCION DE ACERO NEGRO ROSC D: 1-1/2" x 1/2"</v>
          </cell>
          <cell r="C644" t="str">
            <v>UNIDAD</v>
          </cell>
          <cell r="D644">
            <v>2</v>
          </cell>
          <cell r="E644">
            <v>1.77</v>
          </cell>
          <cell r="F644">
            <v>1.22</v>
          </cell>
        </row>
        <row r="645">
          <cell r="A645" t="str">
            <v>33300-7</v>
          </cell>
          <cell r="B645" t="str">
            <v>REDUCCION DE ACERO NEGRO ROSC D: 1/2" x 1/4"</v>
          </cell>
          <cell r="C645" t="str">
            <v>UNIDAD</v>
          </cell>
          <cell r="D645">
            <v>2</v>
          </cell>
          <cell r="E645">
            <v>1.5</v>
          </cell>
          <cell r="F645">
            <v>1.35</v>
          </cell>
        </row>
        <row r="646">
          <cell r="A646">
            <v>33800</v>
          </cell>
          <cell r="B646" t="str">
            <v>VALVULA DE MARIPOSA 3522-11  D: 6" VICTAULIC</v>
          </cell>
          <cell r="C646" t="str">
            <v>UNIDAD</v>
          </cell>
          <cell r="D646">
            <v>7</v>
          </cell>
          <cell r="E646">
            <v>204.79</v>
          </cell>
          <cell r="F646">
            <v>155.69999999999999</v>
          </cell>
        </row>
        <row r="647">
          <cell r="A647">
            <v>33654</v>
          </cell>
          <cell r="B647" t="str">
            <v>VALV. DE CONTRO D=1-1/2" ROSCABLE</v>
          </cell>
          <cell r="C647" t="str">
            <v>U</v>
          </cell>
          <cell r="D647">
            <v>3</v>
          </cell>
          <cell r="E647">
            <v>14.95</v>
          </cell>
          <cell r="F647">
            <v>42.34</v>
          </cell>
        </row>
        <row r="648">
          <cell r="A648">
            <v>33656</v>
          </cell>
          <cell r="B648" t="str">
            <v>VALV. DE CONTRO D=1" ROSCABLE</v>
          </cell>
          <cell r="C648" t="str">
            <v>U</v>
          </cell>
          <cell r="D648">
            <v>3</v>
          </cell>
          <cell r="E648">
            <v>6.65</v>
          </cell>
          <cell r="F648">
            <v>12.88</v>
          </cell>
        </row>
        <row r="649">
          <cell r="A649" t="str">
            <v>33656-1</v>
          </cell>
          <cell r="B649" t="str">
            <v>VALV. DE BOLA D=1/2" ROSCABLE</v>
          </cell>
          <cell r="C649" t="str">
            <v>U</v>
          </cell>
          <cell r="D649">
            <v>4</v>
          </cell>
          <cell r="E649">
            <v>2.9</v>
          </cell>
          <cell r="F649">
            <v>2.96</v>
          </cell>
        </row>
        <row r="650">
          <cell r="A650">
            <v>34000</v>
          </cell>
          <cell r="B650" t="str">
            <v>VALVULA CHECK ESTILO 716   D: 6"  VICTAULIC</v>
          </cell>
          <cell r="C650" t="str">
            <v>UNIDAD</v>
          </cell>
          <cell r="D650">
            <v>2</v>
          </cell>
          <cell r="E650">
            <v>162.44999999999999</v>
          </cell>
          <cell r="F650">
            <v>219.31</v>
          </cell>
        </row>
        <row r="651">
          <cell r="A651" t="str">
            <v>34400-1</v>
          </cell>
          <cell r="B651" t="str">
            <v xml:space="preserve">VALVULA CHECK D=1-1/2"  </v>
          </cell>
          <cell r="C651" t="str">
            <v>UNIDAD</v>
          </cell>
          <cell r="D651">
            <v>1</v>
          </cell>
          <cell r="E651">
            <v>76</v>
          </cell>
          <cell r="F651">
            <v>102.6</v>
          </cell>
        </row>
        <row r="652">
          <cell r="A652" t="str">
            <v>34400-2</v>
          </cell>
          <cell r="B652" t="str">
            <v xml:space="preserve">VALVULA CHECK D=1/2"  </v>
          </cell>
          <cell r="C652" t="str">
            <v>UNIDAD</v>
          </cell>
          <cell r="D652">
            <v>2</v>
          </cell>
          <cell r="E652">
            <v>26.5</v>
          </cell>
          <cell r="F652">
            <v>35.78</v>
          </cell>
        </row>
        <row r="653">
          <cell r="A653">
            <v>33702</v>
          </cell>
          <cell r="B653" t="str">
            <v>VALVULA DE PIE D: 6</v>
          </cell>
          <cell r="C653" t="str">
            <v>UNIDAD</v>
          </cell>
          <cell r="D653">
            <v>2</v>
          </cell>
          <cell r="E653">
            <v>498</v>
          </cell>
          <cell r="F653">
            <v>292.32</v>
          </cell>
        </row>
        <row r="654">
          <cell r="A654" t="str">
            <v>33702-2</v>
          </cell>
          <cell r="B654" t="str">
            <v>VALVULA DE PIE D: 1-1/2</v>
          </cell>
          <cell r="C654" t="str">
            <v>UNIDAD</v>
          </cell>
          <cell r="D654">
            <v>1</v>
          </cell>
          <cell r="E654">
            <v>19.75</v>
          </cell>
          <cell r="F654">
            <v>292.32</v>
          </cell>
        </row>
        <row r="655">
          <cell r="A655">
            <v>31300</v>
          </cell>
          <cell r="B655" t="str">
            <v>ACOPLAMIENTO RIGIDO FIRELOCK  D: 6  (VICTAULIC)</v>
          </cell>
          <cell r="C655" t="str">
            <v>UNIDAD</v>
          </cell>
          <cell r="D655">
            <v>20</v>
          </cell>
          <cell r="E655">
            <v>8.24</v>
          </cell>
          <cell r="F655">
            <v>25.29</v>
          </cell>
        </row>
        <row r="656">
          <cell r="A656" t="str">
            <v>31600-1</v>
          </cell>
          <cell r="B656" t="str">
            <v>ACOPLAMIENTO RIGIDO FIRELOCK  D: 2  (VICTAULIC)</v>
          </cell>
          <cell r="C656" t="str">
            <v>UNIDAD</v>
          </cell>
          <cell r="D656">
            <v>2</v>
          </cell>
          <cell r="E656">
            <v>2.5</v>
          </cell>
          <cell r="F656">
            <v>9</v>
          </cell>
        </row>
        <row r="657">
          <cell r="A657">
            <v>7950</v>
          </cell>
          <cell r="B657" t="str">
            <v xml:space="preserve">FLOTADOR  D=2" </v>
          </cell>
          <cell r="C657" t="str">
            <v>U</v>
          </cell>
          <cell r="D657">
            <v>2</v>
          </cell>
          <cell r="E657">
            <v>0</v>
          </cell>
          <cell r="F657">
            <v>70.06</v>
          </cell>
        </row>
        <row r="658">
          <cell r="A658">
            <v>31700</v>
          </cell>
          <cell r="B658" t="str">
            <v>UNION ROSCABLE  D: 1</v>
          </cell>
          <cell r="C658" t="str">
            <v>UNIDAD</v>
          </cell>
          <cell r="D658">
            <v>2</v>
          </cell>
          <cell r="E658">
            <v>0.94</v>
          </cell>
          <cell r="F658">
            <v>1.27</v>
          </cell>
        </row>
        <row r="659">
          <cell r="A659">
            <v>32600</v>
          </cell>
          <cell r="B659" t="str">
            <v>JUNTA DE EXPANSION ESTILO 150  D: 6"</v>
          </cell>
          <cell r="C659" t="str">
            <v>UNIDAD</v>
          </cell>
          <cell r="D659">
            <v>2</v>
          </cell>
          <cell r="E659">
            <v>378</v>
          </cell>
          <cell r="F659">
            <v>510.3</v>
          </cell>
        </row>
        <row r="660">
          <cell r="A660">
            <v>32700</v>
          </cell>
          <cell r="B660" t="str">
            <v xml:space="preserve">JUNTA DE EXPANSION ESTILO 150 D: 4" </v>
          </cell>
          <cell r="C660" t="str">
            <v>UNIDAD</v>
          </cell>
          <cell r="D660">
            <v>2</v>
          </cell>
          <cell r="E660">
            <v>243</v>
          </cell>
          <cell r="F660">
            <v>328.05</v>
          </cell>
        </row>
        <row r="661">
          <cell r="A661" t="str">
            <v>32700-1</v>
          </cell>
          <cell r="B661" t="str">
            <v>UNIÓN UNIVERSAL D=1-1/2"</v>
          </cell>
          <cell r="C661" t="str">
            <v>UNIDAD</v>
          </cell>
          <cell r="D661">
            <v>2</v>
          </cell>
          <cell r="E661">
            <v>15.85</v>
          </cell>
          <cell r="F661">
            <v>21.4</v>
          </cell>
        </row>
        <row r="662">
          <cell r="A662" t="str">
            <v>33700-2</v>
          </cell>
          <cell r="B662" t="str">
            <v>VALVULA DE ALIVIO DE PRESIÓN  D: 6"</v>
          </cell>
          <cell r="C662" t="str">
            <v>UNIDAD</v>
          </cell>
          <cell r="D662">
            <v>1</v>
          </cell>
          <cell r="E662">
            <v>500</v>
          </cell>
          <cell r="F662">
            <v>675</v>
          </cell>
        </row>
        <row r="663">
          <cell r="A663">
            <v>35500</v>
          </cell>
          <cell r="B663" t="str">
            <v>EXTINTOR CO2 10 LBS</v>
          </cell>
          <cell r="C663" t="str">
            <v>U</v>
          </cell>
          <cell r="D663">
            <v>0</v>
          </cell>
          <cell r="E663">
            <v>168</v>
          </cell>
          <cell r="F663">
            <v>80.64</v>
          </cell>
        </row>
        <row r="664">
          <cell r="A664">
            <v>34100</v>
          </cell>
          <cell r="B664" t="str">
            <v>MANOMETRO 0-300</v>
          </cell>
          <cell r="C664" t="str">
            <v>UNIDAD</v>
          </cell>
          <cell r="D664">
            <v>6</v>
          </cell>
          <cell r="E664">
            <v>4.6500000000000004</v>
          </cell>
          <cell r="F664">
            <v>6.28</v>
          </cell>
        </row>
        <row r="665">
          <cell r="A665" t="str">
            <v>34100-1</v>
          </cell>
          <cell r="B665" t="str">
            <v>TUBERÍA COBRE 1/2"</v>
          </cell>
          <cell r="C665" t="str">
            <v>ML</v>
          </cell>
          <cell r="D665">
            <v>12</v>
          </cell>
          <cell r="E665">
            <v>2.16</v>
          </cell>
          <cell r="F665">
            <v>2.92</v>
          </cell>
        </row>
        <row r="666">
          <cell r="A666" t="str">
            <v>34100-2</v>
          </cell>
          <cell r="B666" t="str">
            <v>CODO COBRE 1/2"</v>
          </cell>
          <cell r="C666" t="str">
            <v>U</v>
          </cell>
          <cell r="D666">
            <v>14</v>
          </cell>
          <cell r="E666">
            <v>0.2</v>
          </cell>
          <cell r="F666">
            <v>0.27</v>
          </cell>
        </row>
        <row r="667">
          <cell r="A667" t="str">
            <v>34100-3</v>
          </cell>
          <cell r="B667" t="str">
            <v>TEE COBRE 1/2"</v>
          </cell>
          <cell r="C667" t="str">
            <v>U</v>
          </cell>
          <cell r="D667">
            <v>2</v>
          </cell>
          <cell r="E667">
            <v>0.34</v>
          </cell>
          <cell r="F667">
            <v>0.46</v>
          </cell>
        </row>
        <row r="668">
          <cell r="A668" t="str">
            <v>34100-4</v>
          </cell>
          <cell r="B668" t="str">
            <v>ADAPTADOR DE  COBRE  SO-HE 1/2"</v>
          </cell>
          <cell r="C668" t="str">
            <v>U</v>
          </cell>
          <cell r="D668">
            <v>16</v>
          </cell>
          <cell r="E668">
            <v>0.41</v>
          </cell>
          <cell r="F668">
            <v>0.55000000000000004</v>
          </cell>
        </row>
        <row r="669">
          <cell r="A669" t="str">
            <v>34100-5</v>
          </cell>
          <cell r="B669" t="str">
            <v>ADAPTADOR DE  COBRE  SO-HI 1/2"</v>
          </cell>
          <cell r="C669" t="str">
            <v>U</v>
          </cell>
          <cell r="D669">
            <v>2</v>
          </cell>
          <cell r="E669">
            <v>0.66</v>
          </cell>
          <cell r="F669">
            <v>0.89</v>
          </cell>
        </row>
        <row r="670">
          <cell r="A670" t="str">
            <v>34100-6</v>
          </cell>
          <cell r="B670" t="str">
            <v>UNIÓN  DE  COBRE  1/2"</v>
          </cell>
          <cell r="C670" t="str">
            <v>U</v>
          </cell>
          <cell r="D670">
            <v>2</v>
          </cell>
          <cell r="E670">
            <v>2.13</v>
          </cell>
          <cell r="F670">
            <v>2.88</v>
          </cell>
        </row>
        <row r="671">
          <cell r="A671" t="str">
            <v>34100-7</v>
          </cell>
          <cell r="B671" t="str">
            <v>SOLDADURA COBRE 5%</v>
          </cell>
          <cell r="C671" t="str">
            <v>LBS</v>
          </cell>
          <cell r="D671">
            <v>0.5</v>
          </cell>
          <cell r="E671">
            <v>17.399999999999999</v>
          </cell>
          <cell r="F671">
            <v>23.49</v>
          </cell>
        </row>
        <row r="672">
          <cell r="A672">
            <v>34300</v>
          </cell>
          <cell r="B672" t="str">
            <v xml:space="preserve">PASTA DE TEFLON  </v>
          </cell>
          <cell r="C672" t="str">
            <v>UNIDAD</v>
          </cell>
          <cell r="D672">
            <v>0</v>
          </cell>
          <cell r="E672">
            <v>11.77</v>
          </cell>
          <cell r="F672">
            <v>15.89</v>
          </cell>
        </row>
        <row r="674">
          <cell r="B674" t="str">
            <v>TUBERIA HIERRO DUCTÍL</v>
          </cell>
        </row>
        <row r="675">
          <cell r="A675" t="str">
            <v>81100-4</v>
          </cell>
          <cell r="B675" t="str">
            <v>TUBERÍA DE HIERRO DUCTÍL D=6"</v>
          </cell>
          <cell r="C675" t="str">
            <v>ML</v>
          </cell>
          <cell r="D675">
            <v>18</v>
          </cell>
          <cell r="E675">
            <v>35.752000000000002</v>
          </cell>
          <cell r="F675">
            <v>48.27</v>
          </cell>
        </row>
        <row r="676">
          <cell r="A676">
            <v>81110</v>
          </cell>
          <cell r="B676" t="str">
            <v>TUBERÍA DE HIERRO DUCTÍL D=4"</v>
          </cell>
          <cell r="C676" t="str">
            <v>ML</v>
          </cell>
          <cell r="D676">
            <v>192</v>
          </cell>
          <cell r="E676">
            <v>37.228000000000002</v>
          </cell>
          <cell r="F676">
            <v>50.26</v>
          </cell>
        </row>
        <row r="677">
          <cell r="D677">
            <v>210</v>
          </cell>
        </row>
        <row r="679">
          <cell r="A679">
            <v>81115</v>
          </cell>
          <cell r="B679" t="str">
            <v xml:space="preserve">ACCESORIOS HIERRO DUCTÍL </v>
          </cell>
          <cell r="C679" t="str">
            <v>glb</v>
          </cell>
          <cell r="D679">
            <v>210</v>
          </cell>
          <cell r="E679">
            <v>33.299999999999997</v>
          </cell>
          <cell r="F679">
            <v>44.96</v>
          </cell>
        </row>
        <row r="681">
          <cell r="A681">
            <v>81120</v>
          </cell>
          <cell r="B681" t="str">
            <v>CODO DE HIERRO DUCTÍL D=6"</v>
          </cell>
          <cell r="C681" t="str">
            <v>U</v>
          </cell>
          <cell r="D681">
            <v>8</v>
          </cell>
          <cell r="E681">
            <v>106</v>
          </cell>
          <cell r="F681">
            <v>143.1</v>
          </cell>
        </row>
        <row r="682">
          <cell r="A682">
            <v>81125</v>
          </cell>
          <cell r="B682" t="str">
            <v>CODO DE HIERRO DUCTÍL D=4"</v>
          </cell>
          <cell r="C682" t="str">
            <v>U</v>
          </cell>
          <cell r="D682">
            <v>6</v>
          </cell>
          <cell r="E682">
            <v>66</v>
          </cell>
          <cell r="F682">
            <v>89.1</v>
          </cell>
        </row>
        <row r="683">
          <cell r="A683">
            <v>81130</v>
          </cell>
          <cell r="B683" t="str">
            <v>TEE DE HIERRO DUCTÍL D=4"</v>
          </cell>
          <cell r="C683" t="str">
            <v>U</v>
          </cell>
          <cell r="D683">
            <v>1</v>
          </cell>
          <cell r="E683">
            <v>99</v>
          </cell>
          <cell r="F683">
            <v>133.65</v>
          </cell>
        </row>
        <row r="684">
          <cell r="A684">
            <v>81135</v>
          </cell>
          <cell r="B684" t="str">
            <v>ACOLE DE HIERRO DUCTÍL D=6"</v>
          </cell>
          <cell r="C684" t="str">
            <v>U</v>
          </cell>
          <cell r="D684">
            <v>18</v>
          </cell>
          <cell r="E684">
            <v>64</v>
          </cell>
          <cell r="F684">
            <v>86.4</v>
          </cell>
        </row>
        <row r="685">
          <cell r="A685">
            <v>81140</v>
          </cell>
          <cell r="B685" t="str">
            <v>ACOLE DE HIERRO DUCTÍL D=4"</v>
          </cell>
          <cell r="C685" t="str">
            <v>U</v>
          </cell>
          <cell r="D685">
            <v>48</v>
          </cell>
          <cell r="E685">
            <v>43</v>
          </cell>
          <cell r="F685">
            <v>58.05</v>
          </cell>
        </row>
        <row r="686">
          <cell r="A686">
            <v>81145</v>
          </cell>
          <cell r="B686" t="str">
            <v>ADAPTADOR BRIDADO HIERRO DUCTÍL D=6"</v>
          </cell>
          <cell r="C686" t="str">
            <v>U</v>
          </cell>
          <cell r="D686">
            <v>4</v>
          </cell>
          <cell r="E686">
            <v>99</v>
          </cell>
          <cell r="F686">
            <v>133.65</v>
          </cell>
        </row>
        <row r="687">
          <cell r="A687">
            <v>81150</v>
          </cell>
          <cell r="B687" t="str">
            <v>ADAPTADOR BRIDADO HIERRO DUCTÍL D=4"</v>
          </cell>
          <cell r="C687" t="str">
            <v>U</v>
          </cell>
          <cell r="D687">
            <v>3</v>
          </cell>
          <cell r="E687">
            <v>75</v>
          </cell>
          <cell r="F687">
            <v>101.25</v>
          </cell>
        </row>
        <row r="690">
          <cell r="A690">
            <v>34800</v>
          </cell>
          <cell r="B690" t="str">
            <v>SIAMESA MOD : 5170 POTTER ROEMER 4"x2-1/2"x2-1/2"</v>
          </cell>
          <cell r="C690" t="str">
            <v>U</v>
          </cell>
          <cell r="D690">
            <v>2</v>
          </cell>
          <cell r="E690">
            <v>278</v>
          </cell>
          <cell r="F690">
            <v>375.3</v>
          </cell>
        </row>
        <row r="691">
          <cell r="A691">
            <v>34200</v>
          </cell>
          <cell r="B691" t="str">
            <v>VALVULA TESTMASTER  718  D:1"</v>
          </cell>
          <cell r="C691" t="str">
            <v>UNIDAD</v>
          </cell>
          <cell r="D691">
            <v>4</v>
          </cell>
          <cell r="E691">
            <v>58.35</v>
          </cell>
          <cell r="F691">
            <v>78.77</v>
          </cell>
        </row>
        <row r="692">
          <cell r="A692">
            <v>34202</v>
          </cell>
          <cell r="B692" t="str">
            <v>VALVULA SENSORA  D:4"</v>
          </cell>
          <cell r="C692" t="str">
            <v>UNIDAD</v>
          </cell>
          <cell r="D692">
            <v>4</v>
          </cell>
          <cell r="E692">
            <v>71</v>
          </cell>
          <cell r="F692">
            <v>95.85</v>
          </cell>
        </row>
        <row r="693">
          <cell r="A693">
            <v>34204</v>
          </cell>
          <cell r="B693" t="str">
            <v>VALVULA SUPERVISORA DE FLUJO  D:4"</v>
          </cell>
          <cell r="C693" t="str">
            <v>UNIDAD</v>
          </cell>
          <cell r="D693">
            <v>4</v>
          </cell>
          <cell r="E693">
            <v>153</v>
          </cell>
          <cell r="F693">
            <v>206.55</v>
          </cell>
        </row>
        <row r="695">
          <cell r="A695">
            <v>35700</v>
          </cell>
          <cell r="B695" t="str">
            <v>EXTINTOR ABC 20LBS</v>
          </cell>
          <cell r="C695" t="str">
            <v>U</v>
          </cell>
          <cell r="D695">
            <v>9</v>
          </cell>
          <cell r="E695">
            <v>70</v>
          </cell>
          <cell r="F695">
            <v>60.48</v>
          </cell>
        </row>
        <row r="697">
          <cell r="B697" t="str">
            <v>GABINETES (Incluye: PortaManguera, Manguera de 30 mts, Neplo de Bronce, Válvula 1-1/2", Pitón de Bronce, Extintor PQS 10 Lbs, Hacha)</v>
          </cell>
          <cell r="C697" t="str">
            <v>U</v>
          </cell>
          <cell r="D697">
            <v>11</v>
          </cell>
          <cell r="E697">
            <v>491.96</v>
          </cell>
          <cell r="F697">
            <v>596.48</v>
          </cell>
        </row>
        <row r="698">
          <cell r="A698">
            <v>35800</v>
          </cell>
          <cell r="B698" t="str">
            <v>CAJETÍN METÁLICO</v>
          </cell>
          <cell r="C698" t="str">
            <v>U</v>
          </cell>
          <cell r="D698">
            <v>11</v>
          </cell>
          <cell r="E698">
            <v>172.2</v>
          </cell>
          <cell r="F698">
            <v>88.45</v>
          </cell>
        </row>
        <row r="699">
          <cell r="A699">
            <v>35900</v>
          </cell>
          <cell r="B699" t="str">
            <v>FIRE HOSE RACK ASSEMBLY x100´ (MANGUERA-VÁLV. 1-1/2"-NEPLO- PITÓN</v>
          </cell>
          <cell r="C699" t="str">
            <v>U</v>
          </cell>
          <cell r="D699">
            <v>11</v>
          </cell>
          <cell r="E699">
            <v>178</v>
          </cell>
          <cell r="F699">
            <v>285.26</v>
          </cell>
        </row>
        <row r="700">
          <cell r="A700">
            <v>36010</v>
          </cell>
          <cell r="B700" t="str">
            <v xml:space="preserve">VALVULA ANGULAR D=2-1/2" </v>
          </cell>
          <cell r="C700" t="str">
            <v>U</v>
          </cell>
          <cell r="D700">
            <v>11</v>
          </cell>
          <cell r="E700">
            <v>47.95</v>
          </cell>
          <cell r="F700">
            <v>136.08000000000001</v>
          </cell>
        </row>
        <row r="701">
          <cell r="A701">
            <v>36100</v>
          </cell>
          <cell r="B701" t="str">
            <v>TAPON MOD. 4625 AND CHAIN D=2-1/2"</v>
          </cell>
          <cell r="C701" t="str">
            <v>U</v>
          </cell>
          <cell r="D701">
            <v>11</v>
          </cell>
          <cell r="E701">
            <v>9.11</v>
          </cell>
          <cell r="F701">
            <v>24.19</v>
          </cell>
        </row>
        <row r="702">
          <cell r="A702" t="str">
            <v>36200-01</v>
          </cell>
          <cell r="B702" t="str">
            <v>EXTINTOR ABC 10LBS</v>
          </cell>
          <cell r="C702" t="str">
            <v>U</v>
          </cell>
          <cell r="D702">
            <v>11</v>
          </cell>
          <cell r="E702">
            <v>46.55</v>
          </cell>
          <cell r="F702">
            <v>40.32</v>
          </cell>
        </row>
        <row r="703">
          <cell r="A703">
            <v>36202</v>
          </cell>
          <cell r="B703" t="str">
            <v>#6060 FIRE AXE (HACHA)</v>
          </cell>
          <cell r="C703" t="str">
            <v>U</v>
          </cell>
          <cell r="D703">
            <v>11</v>
          </cell>
          <cell r="E703">
            <v>38.15</v>
          </cell>
          <cell r="F703">
            <v>22.18</v>
          </cell>
        </row>
        <row r="706">
          <cell r="B706" t="str">
            <v>EQUIPO DE BOMBEO S.C.I</v>
          </cell>
        </row>
        <row r="707">
          <cell r="A707" t="str">
            <v>36210-01</v>
          </cell>
          <cell r="B707" t="str">
            <v>Bomba principal Diesel -Marca fairbanks horse-Motor 1KGR-Uf11 52HP-CLARKE- Tanque dee Combustible - Clarke fire Controller.</v>
          </cell>
          <cell r="C707" t="str">
            <v>U</v>
          </cell>
          <cell r="D707">
            <v>1</v>
          </cell>
          <cell r="E707">
            <v>0</v>
          </cell>
          <cell r="F707">
            <v>40219.199999999997</v>
          </cell>
        </row>
        <row r="708">
          <cell r="A708" t="str">
            <v>36211-01</v>
          </cell>
          <cell r="B708" t="str">
            <v>Tablero de control electrico principal</v>
          </cell>
          <cell r="C708" t="str">
            <v>U</v>
          </cell>
          <cell r="E708">
            <v>0</v>
          </cell>
          <cell r="F708">
            <v>0</v>
          </cell>
        </row>
        <row r="709">
          <cell r="A709" t="str">
            <v>36212-01</v>
          </cell>
          <cell r="B709" t="str">
            <v>Bomba Jockey ITT A-C  15gpm</v>
          </cell>
          <cell r="C709" t="str">
            <v>U</v>
          </cell>
          <cell r="E709">
            <v>0</v>
          </cell>
          <cell r="F709">
            <v>0</v>
          </cell>
        </row>
        <row r="710">
          <cell r="A710" t="str">
            <v>36213-01</v>
          </cell>
          <cell r="B710" t="str">
            <v>Tablero de control, bomba Jockey</v>
          </cell>
          <cell r="C710" t="str">
            <v>U</v>
          </cell>
          <cell r="E710">
            <v>0</v>
          </cell>
          <cell r="F710">
            <v>0</v>
          </cell>
        </row>
        <row r="711">
          <cell r="A711" t="str">
            <v>36214-01</v>
          </cell>
          <cell r="B711" t="str">
            <v xml:space="preserve">Valvula de alivio </v>
          </cell>
          <cell r="E711">
            <v>0</v>
          </cell>
        </row>
        <row r="712">
          <cell r="A712" t="str">
            <v>36215-01</v>
          </cell>
          <cell r="B712" t="str">
            <v>Base estructural de acero</v>
          </cell>
          <cell r="E712">
            <v>0</v>
          </cell>
        </row>
        <row r="713">
          <cell r="A713" t="str">
            <v>36216-01</v>
          </cell>
          <cell r="B713" t="str">
            <v>Medidor de Flujo 750 gpm, D=6"</v>
          </cell>
          <cell r="C713" t="str">
            <v>U</v>
          </cell>
          <cell r="E713">
            <v>0</v>
          </cell>
          <cell r="F713">
            <v>0</v>
          </cell>
        </row>
        <row r="717">
          <cell r="B717" t="str">
            <v>EQUIPO DE BOMBEO S.C.I</v>
          </cell>
        </row>
        <row r="718">
          <cell r="A718">
            <v>36210</v>
          </cell>
          <cell r="B718" t="str">
            <v>Bomba principal Fairbanks (IN-LINE) UL-FM  500 gpm</v>
          </cell>
          <cell r="C718" t="str">
            <v>U</v>
          </cell>
          <cell r="D718">
            <v>1</v>
          </cell>
          <cell r="E718">
            <v>0</v>
          </cell>
          <cell r="F718">
            <v>16205.09</v>
          </cell>
        </row>
        <row r="719">
          <cell r="A719">
            <v>36211</v>
          </cell>
          <cell r="B719" t="str">
            <v>Tablero de control electrico principal UL-FM 30HP</v>
          </cell>
          <cell r="C719" t="str">
            <v>U</v>
          </cell>
          <cell r="E719">
            <v>0</v>
          </cell>
          <cell r="F719">
            <v>0</v>
          </cell>
        </row>
        <row r="720">
          <cell r="A720">
            <v>36212</v>
          </cell>
          <cell r="B720" t="str">
            <v>Bomba Jockey UL-FM  10gpm- 1.5HP</v>
          </cell>
          <cell r="C720" t="str">
            <v>U</v>
          </cell>
          <cell r="E720">
            <v>0</v>
          </cell>
          <cell r="F720">
            <v>0</v>
          </cell>
        </row>
        <row r="721">
          <cell r="A721">
            <v>36213</v>
          </cell>
          <cell r="B721" t="str">
            <v>Tablero de control, bomba Jockey</v>
          </cell>
          <cell r="C721" t="str">
            <v>U</v>
          </cell>
          <cell r="E721">
            <v>0</v>
          </cell>
          <cell r="F721">
            <v>0</v>
          </cell>
        </row>
        <row r="722">
          <cell r="A722">
            <v>36214</v>
          </cell>
          <cell r="B722" t="str">
            <v xml:space="preserve">Valvula de alivio </v>
          </cell>
          <cell r="E722">
            <v>0</v>
          </cell>
        </row>
        <row r="723">
          <cell r="A723">
            <v>36215</v>
          </cell>
          <cell r="B723" t="str">
            <v>Base estructural de acero</v>
          </cell>
          <cell r="E723">
            <v>0</v>
          </cell>
        </row>
        <row r="724">
          <cell r="A724">
            <v>36216</v>
          </cell>
          <cell r="B724" t="str">
            <v>Medidor de Flujo 750 gpm, D=6"</v>
          </cell>
          <cell r="C724" t="str">
            <v>U</v>
          </cell>
          <cell r="E724">
            <v>0</v>
          </cell>
          <cell r="F724">
            <v>0</v>
          </cell>
        </row>
        <row r="727">
          <cell r="A727">
            <v>36218</v>
          </cell>
          <cell r="B727" t="str">
            <v>Sprinklers Pendnet standart Gb-1/2" automatic</v>
          </cell>
          <cell r="C727" t="str">
            <v>U</v>
          </cell>
          <cell r="D727">
            <v>756</v>
          </cell>
          <cell r="E727">
            <v>4.25</v>
          </cell>
          <cell r="F727">
            <v>5.74</v>
          </cell>
        </row>
        <row r="731">
          <cell r="B731" t="str">
            <v>AGREGADOS</v>
          </cell>
        </row>
        <row r="732">
          <cell r="A732">
            <v>36300</v>
          </cell>
          <cell r="B732" t="str">
            <v>MATERIAL DE MEJORAMIENTO</v>
          </cell>
          <cell r="C732" t="str">
            <v>M3</v>
          </cell>
          <cell r="D732">
            <v>709.3</v>
          </cell>
          <cell r="F732">
            <v>4.5</v>
          </cell>
        </row>
        <row r="733">
          <cell r="A733">
            <v>36400</v>
          </cell>
          <cell r="B733" t="str">
            <v>ARENA</v>
          </cell>
          <cell r="C733" t="str">
            <v>M3</v>
          </cell>
          <cell r="D733">
            <v>63.53</v>
          </cell>
          <cell r="F733">
            <v>9.9</v>
          </cell>
        </row>
        <row r="734">
          <cell r="A734">
            <v>36500</v>
          </cell>
          <cell r="B734" t="str">
            <v>HORMIGON SIMPLE F´C=210 KG/CM2</v>
          </cell>
          <cell r="C734" t="str">
            <v>M3</v>
          </cell>
          <cell r="D734">
            <v>20.25</v>
          </cell>
          <cell r="F734">
            <v>82.15</v>
          </cell>
        </row>
        <row r="735">
          <cell r="A735">
            <v>36600</v>
          </cell>
          <cell r="B735" t="str">
            <v>HORMIGON SIMPLE F´C=280 KG/CM2</v>
          </cell>
          <cell r="C735" t="str">
            <v>M3</v>
          </cell>
          <cell r="D735">
            <v>1</v>
          </cell>
          <cell r="F735">
            <v>90.61</v>
          </cell>
        </row>
        <row r="736">
          <cell r="A736">
            <v>36700</v>
          </cell>
          <cell r="B736" t="str">
            <v>ENCOFRADO</v>
          </cell>
          <cell r="C736" t="str">
            <v>M2</v>
          </cell>
          <cell r="D736">
            <v>196</v>
          </cell>
          <cell r="F736">
            <v>8.5500000000000007</v>
          </cell>
        </row>
        <row r="737">
          <cell r="A737">
            <v>36800</v>
          </cell>
          <cell r="B737" t="str">
            <v>HIERRO F'Y=4200 KG/CM2</v>
          </cell>
          <cell r="C737" t="str">
            <v>KG</v>
          </cell>
          <cell r="D737">
            <v>45.5</v>
          </cell>
          <cell r="F737">
            <v>0.78</v>
          </cell>
        </row>
        <row r="738">
          <cell r="A738">
            <v>36900</v>
          </cell>
          <cell r="B738" t="str">
            <v>MALLA ELECTROSOLDADA</v>
          </cell>
          <cell r="C738" t="str">
            <v>M2</v>
          </cell>
          <cell r="D738">
            <v>62.8</v>
          </cell>
          <cell r="F738">
            <v>1.26</v>
          </cell>
        </row>
        <row r="739">
          <cell r="A739">
            <v>37000</v>
          </cell>
          <cell r="B739" t="str">
            <v>MISCELANEOS</v>
          </cell>
          <cell r="C739" t="str">
            <v>GLB</v>
          </cell>
          <cell r="D739">
            <v>1</v>
          </cell>
          <cell r="F739">
            <v>81</v>
          </cell>
        </row>
        <row r="740">
          <cell r="A740">
            <v>37100</v>
          </cell>
          <cell r="B740" t="str">
            <v>ANGULO METÁLICO 2"</v>
          </cell>
          <cell r="C740" t="str">
            <v>ML</v>
          </cell>
          <cell r="D740">
            <v>48.72</v>
          </cell>
          <cell r="F740">
            <v>2.4300000000000002</v>
          </cell>
        </row>
        <row r="741">
          <cell r="A741">
            <v>37102</v>
          </cell>
          <cell r="B741" t="str">
            <v>ANGULO METÁLICO 1X1/4"</v>
          </cell>
          <cell r="C741" t="str">
            <v>ML</v>
          </cell>
          <cell r="D741">
            <v>1</v>
          </cell>
          <cell r="F741">
            <v>6.75</v>
          </cell>
        </row>
        <row r="742">
          <cell r="A742">
            <v>37200</v>
          </cell>
          <cell r="B742" t="str">
            <v>TAPA DE HIERRO FUNDIDO</v>
          </cell>
          <cell r="C742" t="str">
            <v>U</v>
          </cell>
          <cell r="D742">
            <v>1</v>
          </cell>
          <cell r="F742">
            <v>76.5</v>
          </cell>
        </row>
        <row r="743">
          <cell r="A743">
            <v>37300</v>
          </cell>
          <cell r="B743" t="str">
            <v>ANILLO DE CERA</v>
          </cell>
          <cell r="C743" t="str">
            <v>U</v>
          </cell>
          <cell r="D743">
            <v>36</v>
          </cell>
          <cell r="F743">
            <v>1.62</v>
          </cell>
        </row>
        <row r="744">
          <cell r="A744">
            <v>37400</v>
          </cell>
          <cell r="B744" t="str">
            <v>T.C. POSTIZA</v>
          </cell>
          <cell r="C744" t="str">
            <v>U</v>
          </cell>
          <cell r="D744">
            <v>72</v>
          </cell>
          <cell r="F744">
            <v>0.27</v>
          </cell>
        </row>
        <row r="745">
          <cell r="A745">
            <v>37500</v>
          </cell>
          <cell r="B745" t="str">
            <v>SILICON</v>
          </cell>
          <cell r="C745" t="str">
            <v>U</v>
          </cell>
          <cell r="D745">
            <v>10</v>
          </cell>
          <cell r="F745">
            <v>2.7</v>
          </cell>
        </row>
        <row r="746">
          <cell r="A746">
            <v>37600</v>
          </cell>
          <cell r="B746" t="str">
            <v>TORNILLO T/PATO</v>
          </cell>
          <cell r="C746" t="str">
            <v>U</v>
          </cell>
          <cell r="D746">
            <v>216</v>
          </cell>
          <cell r="F746">
            <v>0.03</v>
          </cell>
        </row>
        <row r="747">
          <cell r="A747">
            <v>37700</v>
          </cell>
          <cell r="B747" t="str">
            <v>TACO FISHER #8</v>
          </cell>
          <cell r="C747" t="str">
            <v>U</v>
          </cell>
          <cell r="D747">
            <v>1</v>
          </cell>
          <cell r="F747">
            <v>0.03</v>
          </cell>
        </row>
        <row r="748">
          <cell r="A748">
            <v>37800</v>
          </cell>
          <cell r="B748" t="str">
            <v>TUB. DE ACERO INOXIDABLE e=1,65 MM</v>
          </cell>
          <cell r="C748" t="str">
            <v>ML</v>
          </cell>
          <cell r="D748">
            <v>1</v>
          </cell>
          <cell r="F748">
            <v>5.21</v>
          </cell>
        </row>
        <row r="749">
          <cell r="A749">
            <v>37802</v>
          </cell>
          <cell r="B749" t="str">
            <v>TAPA DE H.F. Clase D 250</v>
          </cell>
          <cell r="C749" t="str">
            <v>U</v>
          </cell>
          <cell r="D749">
            <v>1</v>
          </cell>
          <cell r="F749">
            <v>135</v>
          </cell>
        </row>
        <row r="750">
          <cell r="A750" t="str">
            <v>37802-01</v>
          </cell>
          <cell r="B750" t="str">
            <v>TAPA DE H.F. Mod. HC-700</v>
          </cell>
          <cell r="C750" t="str">
            <v>U</v>
          </cell>
          <cell r="D750">
            <v>1</v>
          </cell>
          <cell r="F750">
            <v>135</v>
          </cell>
        </row>
        <row r="751">
          <cell r="A751">
            <v>37803</v>
          </cell>
          <cell r="B751" t="str">
            <v>CAJON CON TUBERIA DE ACERO INOXIDABLE D=1"</v>
          </cell>
          <cell r="C751" t="str">
            <v>GLB</v>
          </cell>
          <cell r="D751">
            <v>1</v>
          </cell>
          <cell r="F751">
            <v>1674</v>
          </cell>
        </row>
        <row r="752">
          <cell r="A752">
            <v>37804</v>
          </cell>
          <cell r="B752" t="str">
            <v>TAPA DE H.F. MODELO HCPI 800</v>
          </cell>
          <cell r="C752" t="str">
            <v>U</v>
          </cell>
          <cell r="D752">
            <v>1</v>
          </cell>
          <cell r="F752">
            <v>446.3</v>
          </cell>
        </row>
        <row r="753">
          <cell r="A753">
            <v>37805</v>
          </cell>
          <cell r="B753" t="str">
            <v>TAPA DE H.F. MODELO HC-700</v>
          </cell>
          <cell r="C753" t="str">
            <v>U</v>
          </cell>
          <cell r="D753">
            <v>1</v>
          </cell>
          <cell r="F753">
            <v>166.5</v>
          </cell>
        </row>
        <row r="755">
          <cell r="A755" t="str">
            <v>37805-01</v>
          </cell>
          <cell r="B755" t="str">
            <v>DESALOJO</v>
          </cell>
          <cell r="C755" t="str">
            <v>ML</v>
          </cell>
          <cell r="D755">
            <v>1</v>
          </cell>
          <cell r="F755">
            <v>1.57</v>
          </cell>
        </row>
        <row r="756">
          <cell r="A756" t="str">
            <v>36400-01</v>
          </cell>
          <cell r="B756" t="str">
            <v>CASCAJO NUEVO</v>
          </cell>
          <cell r="C756" t="str">
            <v>M3</v>
          </cell>
          <cell r="D756">
            <v>0</v>
          </cell>
          <cell r="F756">
            <v>2.67</v>
          </cell>
        </row>
        <row r="757">
          <cell r="A757" t="str">
            <v>36400-02</v>
          </cell>
          <cell r="B757" t="str">
            <v>ARENA 1.20mm</v>
          </cell>
          <cell r="C757" t="str">
            <v>M3</v>
          </cell>
          <cell r="D757">
            <v>0</v>
          </cell>
          <cell r="F757">
            <v>10.119999999999999</v>
          </cell>
        </row>
        <row r="758">
          <cell r="A758" t="str">
            <v>36400-03</v>
          </cell>
          <cell r="B758" t="str">
            <v>ARENA 2.00mm</v>
          </cell>
          <cell r="C758" t="str">
            <v>M3</v>
          </cell>
          <cell r="D758">
            <v>0</v>
          </cell>
          <cell r="F758">
            <v>10.119999999999999</v>
          </cell>
        </row>
        <row r="759">
          <cell r="A759" t="str">
            <v>36400-04</v>
          </cell>
          <cell r="B759" t="str">
            <v>PIEDRA #1/8</v>
          </cell>
          <cell r="C759" t="str">
            <v>M3</v>
          </cell>
          <cell r="D759">
            <v>0</v>
          </cell>
          <cell r="F759">
            <v>12.8</v>
          </cell>
        </row>
        <row r="760">
          <cell r="A760" t="str">
            <v>36400-05</v>
          </cell>
          <cell r="B760" t="str">
            <v>PIEDRA #1/4</v>
          </cell>
          <cell r="C760" t="str">
            <v>M3</v>
          </cell>
          <cell r="D760">
            <v>0</v>
          </cell>
          <cell r="F760">
            <v>12.8</v>
          </cell>
        </row>
        <row r="761">
          <cell r="A761" t="str">
            <v>36400-06</v>
          </cell>
          <cell r="B761" t="str">
            <v>PIEDRA #4</v>
          </cell>
          <cell r="C761" t="str">
            <v>M3</v>
          </cell>
          <cell r="D761">
            <v>0</v>
          </cell>
          <cell r="F761">
            <v>8.25</v>
          </cell>
        </row>
        <row r="762">
          <cell r="A762" t="str">
            <v>36400-07</v>
          </cell>
          <cell r="B762" t="str">
            <v>PIEDRA BOLA</v>
          </cell>
          <cell r="C762" t="str">
            <v>M3</v>
          </cell>
          <cell r="D762">
            <v>0</v>
          </cell>
          <cell r="F762">
            <v>7.06</v>
          </cell>
        </row>
        <row r="763">
          <cell r="A763" t="str">
            <v>36400-08</v>
          </cell>
          <cell r="B763" t="str">
            <v>TAPÓN MACHO D=400mm U/Z</v>
          </cell>
          <cell r="C763" t="str">
            <v>U</v>
          </cell>
          <cell r="D763">
            <v>0</v>
          </cell>
          <cell r="F763">
            <v>111.44</v>
          </cell>
        </row>
        <row r="764">
          <cell r="A764" t="str">
            <v>36400-09</v>
          </cell>
          <cell r="B764" t="str">
            <v>RELLENO CON MISMO MAT. DEL SITIO</v>
          </cell>
          <cell r="C764" t="str">
            <v>M3</v>
          </cell>
          <cell r="D764">
            <v>0</v>
          </cell>
          <cell r="F764">
            <v>2.5499999999999998</v>
          </cell>
        </row>
        <row r="765">
          <cell r="A765" t="str">
            <v>36400-10</v>
          </cell>
          <cell r="B765" t="str">
            <v>EXCAVACIÓN</v>
          </cell>
          <cell r="C765" t="str">
            <v>M3</v>
          </cell>
          <cell r="D765">
            <v>0</v>
          </cell>
          <cell r="F765">
            <v>3.02</v>
          </cell>
        </row>
        <row r="767">
          <cell r="A767" t="str">
            <v>37805-1</v>
          </cell>
          <cell r="B767" t="str">
            <v>Bandeja galvanizada D=1.00x1.00 (Incluye: Extension Galv, para anclaje</v>
          </cell>
          <cell r="C767" t="str">
            <v>U</v>
          </cell>
          <cell r="D767">
            <v>1</v>
          </cell>
          <cell r="F767">
            <v>89.71</v>
          </cell>
        </row>
        <row r="768">
          <cell r="A768" t="str">
            <v>37805-2</v>
          </cell>
          <cell r="B768" t="str">
            <v>Anclaje para las bandejas</v>
          </cell>
          <cell r="C768" t="str">
            <v>U</v>
          </cell>
          <cell r="D768">
            <v>1</v>
          </cell>
          <cell r="F768">
            <v>2.0299999999999998</v>
          </cell>
        </row>
        <row r="769">
          <cell r="A769" t="str">
            <v>37805-3</v>
          </cell>
          <cell r="B769" t="str">
            <v>Uniones Galvanizadas D=2"</v>
          </cell>
          <cell r="C769" t="str">
            <v>U</v>
          </cell>
          <cell r="D769">
            <v>1</v>
          </cell>
          <cell r="F769">
            <v>3.28</v>
          </cell>
        </row>
        <row r="770">
          <cell r="A770" t="str">
            <v>37805-4</v>
          </cell>
          <cell r="B770" t="str">
            <v>Miscelaneos  (Permatex, Teflon,Adaptadores ( Rosc- Pegable))</v>
          </cell>
          <cell r="C770" t="str">
            <v>U</v>
          </cell>
          <cell r="D770">
            <v>15.5</v>
          </cell>
          <cell r="F770">
            <v>0.95</v>
          </cell>
        </row>
        <row r="2084">
          <cell r="A2084" t="str">
            <v>xxxxxxxxxxxxxx</v>
          </cell>
          <cell r="B2084" t="str">
            <v>xxxxxxxxxxxxxxxxxxxxxxxxxxxxxxxxxxxxxxxxxxxxxxx</v>
          </cell>
          <cell r="C2084" t="str">
            <v>xxxxxxxxxxxxxx</v>
          </cell>
          <cell r="D2084" t="str">
            <v>xxxxxxxxxxxx</v>
          </cell>
          <cell r="E2084" t="str">
            <v>xxxxxxxxxxxx</v>
          </cell>
          <cell r="F2084" t="str">
            <v>xxxxxxxxxx</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DESAGREG"/>
      <sheetName val="EQ"/>
      <sheetName val="SAL2015"/>
      <sheetName val="MATERIAL"/>
      <sheetName val="INDIRECTOS"/>
      <sheetName val="OFERTA"/>
      <sheetName val="PARTICIP"/>
      <sheetName val="CRON-VAL"/>
      <sheetName val="PERS_BARRA"/>
      <sheetName val="EQFGEN"/>
      <sheetName val="PERSGEN"/>
      <sheetName val="EQ1"/>
      <sheetName val="PERS1"/>
      <sheetName val="EQ2"/>
      <sheetName val="PERS2"/>
      <sheetName val="Flujo"/>
      <sheetName val="Gasto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s>
    <sheetDataSet>
      <sheetData sheetId="0">
        <row r="10">
          <cell r="B10">
            <v>3</v>
          </cell>
        </row>
      </sheetData>
      <sheetData sheetId="1"/>
      <sheetData sheetId="2">
        <row r="14">
          <cell r="A14">
            <v>1</v>
          </cell>
        </row>
      </sheetData>
      <sheetData sheetId="3">
        <row r="11">
          <cell r="A11">
            <v>1</v>
          </cell>
        </row>
      </sheetData>
      <sheetData sheetId="4">
        <row r="3">
          <cell r="C3" t="str">
            <v xml:space="preserve">ACERO EN VARILLAS                                           </v>
          </cell>
        </row>
      </sheetData>
      <sheetData sheetId="5"/>
      <sheetData sheetId="6">
        <row r="8">
          <cell r="A8">
            <v>1</v>
          </cell>
        </row>
        <row r="88">
          <cell r="G88">
            <v>3560164.5300000003</v>
          </cell>
        </row>
      </sheetData>
      <sheetData sheetId="7"/>
      <sheetData sheetId="8">
        <row r="9">
          <cell r="A9">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S MATERIALES"/>
      <sheetName val="RUBROS"/>
      <sheetName val="A P U  BASE M I M GUAYQUIL"/>
      <sheetName val="1"/>
      <sheetName val="2"/>
      <sheetName val="3"/>
      <sheetName val="4"/>
      <sheetName val="5"/>
      <sheetName val="6"/>
      <sheetName val="7"/>
      <sheetName val="8"/>
      <sheetName val="10"/>
      <sheetName val="9"/>
      <sheetName val="11"/>
      <sheetName val="12"/>
      <sheetName val="13"/>
      <sheetName val="14"/>
      <sheetName val="15"/>
      <sheetName val="16"/>
      <sheetName val="17"/>
      <sheetName val="18"/>
      <sheetName val="19"/>
      <sheetName val="20"/>
      <sheetName val="2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PRECIOS"/>
      <sheetName val="MANOB1"/>
      <sheetName val="no COSTOS"/>
    </sheetNames>
    <sheetDataSet>
      <sheetData sheetId="0" refreshError="1"/>
      <sheetData sheetId="1" refreshError="1">
        <row r="8">
          <cell r="A8" t="str">
            <v>RUBRO</v>
          </cell>
          <cell r="B8" t="str">
            <v>DESCRIPCION</v>
          </cell>
          <cell r="C8" t="str">
            <v>U.</v>
          </cell>
          <cell r="D8" t="str">
            <v>CANTIDAD</v>
          </cell>
          <cell r="E8" t="str">
            <v>C. DIR. OBT.</v>
          </cell>
          <cell r="F8" t="str">
            <v>D.Y U. OB.</v>
          </cell>
          <cell r="G8" t="str">
            <v>D. Y U. MUN.</v>
          </cell>
          <cell r="H8" t="str">
            <v>T.  MUNIC.</v>
          </cell>
          <cell r="I8" t="str">
            <v>BONASERVI</v>
          </cell>
          <cell r="J8" t="str">
            <v>HOJA</v>
          </cell>
        </row>
        <row r="9">
          <cell r="B9" t="str">
            <v>OBRAS PRELIMINARES</v>
          </cell>
        </row>
        <row r="10">
          <cell r="A10" t="str">
            <v>301-3(1)E</v>
          </cell>
          <cell r="B10" t="str">
            <v>REMOCIÓN DE HORMIGÓN DE CEMENTO PORTLAND (INC. DESAL.) - MURO DE CERRAMIENTO EXISTENTE</v>
          </cell>
          <cell r="C10" t="str">
            <v>m3</v>
          </cell>
          <cell r="D10">
            <v>26.25</v>
          </cell>
          <cell r="E10">
            <v>8.4298333333333328</v>
          </cell>
          <cell r="F10">
            <v>9.6999999999999993</v>
          </cell>
          <cell r="G10">
            <v>9.67</v>
          </cell>
          <cell r="H10">
            <v>253.83750000000001</v>
          </cell>
          <cell r="I10">
            <v>254.62499999999997</v>
          </cell>
          <cell r="J10">
            <v>1</v>
          </cell>
        </row>
        <row r="11">
          <cell r="A11">
            <v>6.4</v>
          </cell>
          <cell r="B11" t="str">
            <v>REMOCION DE ESTRUCTURA METALICA(INC. DESALOJO) - CERRAMIENTO EXIsTENTE MONUMENTO</v>
          </cell>
          <cell r="C11" t="str">
            <v>ml</v>
          </cell>
          <cell r="D11">
            <v>210</v>
          </cell>
          <cell r="E11">
            <v>1.0507916666666666</v>
          </cell>
          <cell r="F11">
            <v>1.21</v>
          </cell>
          <cell r="G11">
            <v>0.93</v>
          </cell>
          <cell r="H11">
            <v>195.3</v>
          </cell>
          <cell r="I11">
            <v>254.1</v>
          </cell>
          <cell r="J11">
            <v>2</v>
          </cell>
        </row>
        <row r="12">
          <cell r="A12" t="str">
            <v>301-(3)4</v>
          </cell>
          <cell r="B12" t="str">
            <v>LEVANTADA DE ADOQUIN Y ALMACENAMIENTO - AREA  PERIMETRAL</v>
          </cell>
          <cell r="C12" t="str">
            <v>m2</v>
          </cell>
          <cell r="D12">
            <v>358</v>
          </cell>
          <cell r="E12">
            <v>0.37966250000000001</v>
          </cell>
          <cell r="F12">
            <v>0.44</v>
          </cell>
          <cell r="G12">
            <v>0.55000000000000004</v>
          </cell>
          <cell r="H12">
            <v>196.9</v>
          </cell>
          <cell r="I12">
            <v>157.52000000000001</v>
          </cell>
          <cell r="J12">
            <v>3</v>
          </cell>
        </row>
        <row r="13">
          <cell r="A13" t="str">
            <v>301-(3)5</v>
          </cell>
          <cell r="B13" t="str">
            <v>LEVANTADA DE ADOQUIN Y COLOCACION - PERIMETRO DE CERRAMIENTO CURVA</v>
          </cell>
          <cell r="C13" t="str">
            <v>m2</v>
          </cell>
          <cell r="D13">
            <v>12</v>
          </cell>
          <cell r="E13">
            <v>0.60621666666666663</v>
          </cell>
          <cell r="F13">
            <v>0.7</v>
          </cell>
          <cell r="G13">
            <v>1.34</v>
          </cell>
          <cell r="H13">
            <v>16.080000000000002</v>
          </cell>
          <cell r="I13">
            <v>8.3999999999999986</v>
          </cell>
          <cell r="J13">
            <v>4</v>
          </cell>
        </row>
        <row r="14">
          <cell r="A14" t="str">
            <v>303-2(1)E1</v>
          </cell>
          <cell r="B14" t="str">
            <v>EXCAVACIÓN SIN CLASIFICACIÓN MANUAL (INC. DESAL.) - E=10cm. INC.MAT. SUPERFICIAL</v>
          </cell>
          <cell r="C14" t="str">
            <v>m3</v>
          </cell>
          <cell r="D14">
            <v>2800</v>
          </cell>
          <cell r="E14">
            <v>3.2965625000000003</v>
          </cell>
          <cell r="F14">
            <v>3.8</v>
          </cell>
          <cell r="G14">
            <v>3.09</v>
          </cell>
          <cell r="H14">
            <v>8652</v>
          </cell>
          <cell r="I14">
            <v>10640</v>
          </cell>
          <cell r="J14">
            <v>5</v>
          </cell>
        </row>
        <row r="15">
          <cell r="A15" t="str">
            <v>1.9 B</v>
          </cell>
          <cell r="B15" t="str">
            <v>TRAZADO Y REPLANTEO</v>
          </cell>
          <cell r="C15" t="str">
            <v>m2</v>
          </cell>
          <cell r="D15">
            <v>8000</v>
          </cell>
          <cell r="E15">
            <v>0.39160000000000006</v>
          </cell>
          <cell r="F15">
            <v>0.46</v>
          </cell>
          <cell r="G15">
            <v>0.57999999999999996</v>
          </cell>
          <cell r="H15">
            <v>4640</v>
          </cell>
          <cell r="I15">
            <v>3680</v>
          </cell>
          <cell r="J15">
            <v>6</v>
          </cell>
        </row>
        <row r="16">
          <cell r="B16" t="str">
            <v>CAMINERAS - SOBREPISOS</v>
          </cell>
        </row>
        <row r="17">
          <cell r="A17" t="str">
            <v>304-1(2)E1</v>
          </cell>
          <cell r="B17" t="str">
            <v xml:space="preserve">MATERIAL DE PRESTAMO IMP. MANUAL (INC. TRANSP.) - E=10cm. MEJORA DE TERENO EN CAMINERIAS PISOS </v>
          </cell>
          <cell r="C17" t="str">
            <v>m3</v>
          </cell>
          <cell r="D17">
            <v>733.97</v>
          </cell>
          <cell r="E17">
            <v>5.6188749999999992</v>
          </cell>
          <cell r="F17">
            <v>6.47</v>
          </cell>
          <cell r="G17">
            <v>4.5</v>
          </cell>
          <cell r="H17">
            <v>3302.8650000000002</v>
          </cell>
          <cell r="I17">
            <v>4748.7858999999999</v>
          </cell>
          <cell r="J17">
            <v>7</v>
          </cell>
        </row>
        <row r="18">
          <cell r="A18">
            <v>2.2000000000000002</v>
          </cell>
          <cell r="B18" t="str">
            <v>HORM. SIMPLE F'C=180 Kg/cm² E=8cm RASTRILLADO TONO GRIS</v>
          </cell>
          <cell r="C18" t="str">
            <v>m2</v>
          </cell>
          <cell r="D18">
            <v>4194.76</v>
          </cell>
          <cell r="E18">
            <v>6.7108083333333335</v>
          </cell>
          <cell r="F18">
            <v>7.72</v>
          </cell>
          <cell r="G18">
            <v>7.34</v>
          </cell>
          <cell r="H18">
            <v>30789.538400000001</v>
          </cell>
          <cell r="I18">
            <v>32383.547200000001</v>
          </cell>
          <cell r="J18">
            <v>8</v>
          </cell>
        </row>
        <row r="19">
          <cell r="A19">
            <v>2.4</v>
          </cell>
          <cell r="B19" t="str">
            <v>HORM. SIMPLE  e=0.08m f'c=210 Kg/cm²- CONTRAPISO DE CERAMICA Y CANTO RODADO</v>
          </cell>
          <cell r="C19" t="str">
            <v>m2</v>
          </cell>
          <cell r="D19">
            <v>1439.1</v>
          </cell>
          <cell r="E19">
            <v>7.107708333333334</v>
          </cell>
          <cell r="F19">
            <v>8.18</v>
          </cell>
          <cell r="G19">
            <v>7.54</v>
          </cell>
          <cell r="H19">
            <v>10850.813999999998</v>
          </cell>
          <cell r="I19">
            <v>11771.838</v>
          </cell>
          <cell r="J19">
            <v>9</v>
          </cell>
        </row>
        <row r="20">
          <cell r="A20" t="str">
            <v>609-(1)2</v>
          </cell>
          <cell r="B20" t="str">
            <v>BORDILLO PARTERRE f'c=210Kg./cm² -CONFINAMIENTO Y SEPARADOR (15 X 25 ) cm.</v>
          </cell>
          <cell r="C20" t="str">
            <v>ml</v>
          </cell>
          <cell r="D20">
            <v>2286</v>
          </cell>
          <cell r="E20">
            <v>2.828583333333333</v>
          </cell>
          <cell r="F20">
            <v>3.26</v>
          </cell>
          <cell r="G20">
            <v>7.48</v>
          </cell>
          <cell r="H20">
            <v>17099.280000000002</v>
          </cell>
          <cell r="I20">
            <v>7452.36</v>
          </cell>
          <cell r="J20">
            <v>10</v>
          </cell>
        </row>
        <row r="21">
          <cell r="A21">
            <v>9.2100000000000009</v>
          </cell>
          <cell r="B21" t="str">
            <v>RECUBRIMIENTO CON PIEDRA DE CANTO RODADO</v>
          </cell>
          <cell r="C21" t="str">
            <v>m2</v>
          </cell>
          <cell r="D21">
            <v>385</v>
          </cell>
          <cell r="E21">
            <v>5.8921999999999999</v>
          </cell>
          <cell r="F21">
            <v>6.7799999999999994</v>
          </cell>
          <cell r="G21">
            <v>5.69</v>
          </cell>
          <cell r="H21">
            <v>2190.65</v>
          </cell>
          <cell r="I21">
            <v>2610.2999999999997</v>
          </cell>
          <cell r="J21">
            <v>11</v>
          </cell>
        </row>
        <row r="22">
          <cell r="A22">
            <v>9.25</v>
          </cell>
          <cell r="B22" t="str">
            <v>RECUBRIMIENTO DE CERAMICA TRIZADA (COLORES)</v>
          </cell>
          <cell r="C22" t="str">
            <v>m</v>
          </cell>
          <cell r="D22">
            <v>1055</v>
          </cell>
          <cell r="E22">
            <v>6.3001999999999994</v>
          </cell>
          <cell r="F22">
            <v>7.25</v>
          </cell>
          <cell r="G22">
            <v>8.5299999999999994</v>
          </cell>
          <cell r="H22">
            <v>8999.15</v>
          </cell>
          <cell r="I22">
            <v>7648.75</v>
          </cell>
          <cell r="J22">
            <v>12</v>
          </cell>
        </row>
        <row r="23">
          <cell r="A23">
            <v>9.1199999999999992</v>
          </cell>
          <cell r="B23" t="str">
            <v>RECUBRIMIENTO CON PIEDRA DECORATIVA</v>
          </cell>
          <cell r="C23" t="str">
            <v>m2</v>
          </cell>
          <cell r="D23">
            <v>1592</v>
          </cell>
          <cell r="E23">
            <v>10.9922</v>
          </cell>
          <cell r="F23">
            <v>12.65</v>
          </cell>
          <cell r="G23">
            <v>11.31</v>
          </cell>
          <cell r="H23">
            <v>18005.52</v>
          </cell>
          <cell r="I23">
            <v>20138.8</v>
          </cell>
          <cell r="J23">
            <v>13</v>
          </cell>
        </row>
        <row r="24">
          <cell r="A24">
            <v>2.8</v>
          </cell>
          <cell r="B24" t="str">
            <v>CONSTRUCCION DE ACERA EN INTERSECCION: AV.J. T. MARENGO Y AV. ORELLANA</v>
          </cell>
          <cell r="C24" t="str">
            <v>m2</v>
          </cell>
          <cell r="D24">
            <v>113</v>
          </cell>
          <cell r="E24">
            <v>9.5825500000000012</v>
          </cell>
          <cell r="F24">
            <v>11.02</v>
          </cell>
          <cell r="G24">
            <v>11.93</v>
          </cell>
          <cell r="H24">
            <v>1348.09</v>
          </cell>
          <cell r="I24">
            <v>1245.26</v>
          </cell>
          <cell r="J24">
            <v>14</v>
          </cell>
        </row>
        <row r="25">
          <cell r="A25" t="str">
            <v>401-4(1)3</v>
          </cell>
          <cell r="B25" t="str">
            <v>ADOQUIN A COLORES f´c=350 Kg/cm² e=6cm</v>
          </cell>
          <cell r="C25" t="str">
            <v>m2</v>
          </cell>
          <cell r="D25">
            <v>942</v>
          </cell>
          <cell r="E25">
            <v>9.7893458333333339</v>
          </cell>
          <cell r="F25">
            <v>11.26</v>
          </cell>
          <cell r="G25">
            <v>11.78</v>
          </cell>
          <cell r="H25">
            <v>11096.76</v>
          </cell>
          <cell r="I25">
            <v>10606.92</v>
          </cell>
          <cell r="J25">
            <v>15</v>
          </cell>
        </row>
        <row r="26">
          <cell r="A26" t="str">
            <v>503(3)E</v>
          </cell>
          <cell r="B26" t="str">
            <v>HORM. ESTUCT./CEM. PORTL. CL-B f'c=180Kg/cm² (INC. ENC.)- MURO DE JARDINERIA (30 X 10)cm.</v>
          </cell>
          <cell r="C26" t="str">
            <v>m3</v>
          </cell>
          <cell r="D26">
            <v>1.83</v>
          </cell>
          <cell r="E26">
            <v>75.507549999999995</v>
          </cell>
          <cell r="F26">
            <v>86.84</v>
          </cell>
          <cell r="G26">
            <v>82.47</v>
          </cell>
          <cell r="H26">
            <v>150.92009999999999</v>
          </cell>
          <cell r="I26">
            <v>158.91720000000001</v>
          </cell>
          <cell r="J26">
            <v>16</v>
          </cell>
        </row>
        <row r="27">
          <cell r="A27" t="str">
            <v>504(1)</v>
          </cell>
          <cell r="B27" t="str">
            <v>ACERO DE REF. EN BARRAS Fy=4200Kg/cm² - PARA MURO JARDINERA ENLUC. INT. - EXT. - DE MURO JARDINERA</v>
          </cell>
          <cell r="C27" t="str">
            <v>Kg.</v>
          </cell>
          <cell r="D27">
            <v>110</v>
          </cell>
          <cell r="E27">
            <v>0.65127490079365069</v>
          </cell>
          <cell r="F27">
            <v>0.75</v>
          </cell>
          <cell r="G27">
            <v>0.75</v>
          </cell>
          <cell r="H27">
            <v>82.5</v>
          </cell>
          <cell r="I27">
            <v>82.5</v>
          </cell>
          <cell r="J27">
            <v>17</v>
          </cell>
        </row>
        <row r="28">
          <cell r="A28">
            <v>3.3</v>
          </cell>
          <cell r="B28" t="str">
            <v>ENLUCIDO INTERIOR - EXTERIOR - DE MURO - JARDINERA</v>
          </cell>
          <cell r="C28" t="str">
            <v>m2</v>
          </cell>
          <cell r="D28">
            <v>36.54</v>
          </cell>
          <cell r="E28">
            <v>2.8348966666666664</v>
          </cell>
          <cell r="F28">
            <v>3.2699999999999996</v>
          </cell>
          <cell r="G28">
            <v>3.48</v>
          </cell>
          <cell r="H28">
            <v>127.1592</v>
          </cell>
          <cell r="I28">
            <v>119.48579999999998</v>
          </cell>
          <cell r="J28">
            <v>18</v>
          </cell>
        </row>
        <row r="29">
          <cell r="A29" t="str">
            <v>7.2A</v>
          </cell>
          <cell r="B29" t="str">
            <v>PINTURA DE CAUCHO - PARA MURO JARDINERA</v>
          </cell>
          <cell r="C29" t="str">
            <v>m2</v>
          </cell>
          <cell r="D29">
            <v>36.54</v>
          </cell>
          <cell r="E29">
            <v>0.94993749999999999</v>
          </cell>
          <cell r="F29">
            <v>1.1000000000000001</v>
          </cell>
          <cell r="G29">
            <v>1.19</v>
          </cell>
          <cell r="H29">
            <v>43.482599999999998</v>
          </cell>
          <cell r="I29">
            <v>40.194000000000003</v>
          </cell>
          <cell r="J29">
            <v>19</v>
          </cell>
        </row>
        <row r="30">
          <cell r="B30" t="str">
            <v>CISTERNAS (3U)</v>
          </cell>
        </row>
        <row r="31">
          <cell r="A31" t="str">
            <v>303-2(1)1</v>
          </cell>
          <cell r="B31" t="str">
            <v>EXCAVACION Y RELLENO PARA ESTRUCTURAS (MANUAL) (INC. DESAL.)-PARA MURO PERIMETRAL</v>
          </cell>
          <cell r="C31" t="str">
            <v>m3</v>
          </cell>
          <cell r="D31">
            <v>43.15</v>
          </cell>
          <cell r="E31">
            <v>6.7246000000000006</v>
          </cell>
          <cell r="F31">
            <v>7.74</v>
          </cell>
          <cell r="G31">
            <v>4.59</v>
          </cell>
          <cell r="H31">
            <v>198.05849999999998</v>
          </cell>
          <cell r="I31">
            <v>333.98099999999999</v>
          </cell>
          <cell r="J31">
            <v>20</v>
          </cell>
        </row>
        <row r="32">
          <cell r="A32" t="str">
            <v>304-1(2)E</v>
          </cell>
          <cell r="B32" t="str">
            <v>MATERIAL DE PRESTAMO IMP. MANUAL (INC. TRANSP.)</v>
          </cell>
          <cell r="C32" t="str">
            <v>m3</v>
          </cell>
          <cell r="D32">
            <v>304.24</v>
          </cell>
          <cell r="E32">
            <v>5.6063382352941176</v>
          </cell>
          <cell r="F32">
            <v>6.45</v>
          </cell>
          <cell r="G32">
            <v>5.08</v>
          </cell>
          <cell r="H32">
            <v>1545.5392000000002</v>
          </cell>
          <cell r="I32">
            <v>1962.3480000000002</v>
          </cell>
          <cell r="J32">
            <v>21</v>
          </cell>
        </row>
        <row r="33">
          <cell r="A33">
            <v>2.9</v>
          </cell>
          <cell r="B33" t="str">
            <v>REPLANTILLO e=0.05m. F´c=140Kg/cm²</v>
          </cell>
          <cell r="C33" t="str">
            <v>m2</v>
          </cell>
          <cell r="D33">
            <v>85.5</v>
          </cell>
          <cell r="F33">
            <v>0</v>
          </cell>
          <cell r="G33">
            <v>3.84</v>
          </cell>
          <cell r="H33">
            <v>328.32</v>
          </cell>
          <cell r="I33">
            <v>0</v>
          </cell>
          <cell r="J33">
            <v>22</v>
          </cell>
        </row>
        <row r="34">
          <cell r="A34" t="str">
            <v>AV-0915</v>
          </cell>
          <cell r="B34" t="str">
            <v>CISTERNA H. ARMADO (INC. HIERRO - ENCOFRADO) - C1=22.15m³ - C2=12.91m³ - C3=6.75m³</v>
          </cell>
          <cell r="C34" t="str">
            <v>m3</v>
          </cell>
          <cell r="D34">
            <v>41.81</v>
          </cell>
          <cell r="F34">
            <v>0</v>
          </cell>
          <cell r="G34">
            <v>229.02</v>
          </cell>
          <cell r="H34">
            <v>9575.3262000000013</v>
          </cell>
          <cell r="I34">
            <v>0</v>
          </cell>
          <cell r="J34">
            <v>23</v>
          </cell>
        </row>
        <row r="35">
          <cell r="A35">
            <v>3.27</v>
          </cell>
          <cell r="B35" t="str">
            <v xml:space="preserve">ENLUCIDO E IMPERMEABILIZACION INTERIOR DE CISTERNAS </v>
          </cell>
          <cell r="C35" t="str">
            <v>m3</v>
          </cell>
          <cell r="D35">
            <v>223</v>
          </cell>
          <cell r="F35">
            <v>0</v>
          </cell>
          <cell r="G35">
            <v>4.87</v>
          </cell>
          <cell r="H35">
            <v>1086.01</v>
          </cell>
          <cell r="I35">
            <v>0</v>
          </cell>
          <cell r="J35">
            <v>24</v>
          </cell>
        </row>
        <row r="36">
          <cell r="B36" t="str">
            <v>CUARTO DE BOMBAS (3 U.)</v>
          </cell>
        </row>
        <row r="37">
          <cell r="A37" t="str">
            <v>503(2)E</v>
          </cell>
          <cell r="B37" t="str">
            <v>HORM. ESTUCT./CEM. PORTL. CL-B f'c=210Kg/cm² (INC. ENC.) - COLUMNAS - MUROS - LOSAS</v>
          </cell>
          <cell r="C37" t="str">
            <v>m3</v>
          </cell>
          <cell r="D37">
            <v>5.46</v>
          </cell>
          <cell r="F37">
            <v>0</v>
          </cell>
          <cell r="G37">
            <v>96.72</v>
          </cell>
          <cell r="H37">
            <v>528.09119999999996</v>
          </cell>
          <cell r="I37">
            <v>0</v>
          </cell>
          <cell r="J37">
            <v>25</v>
          </cell>
        </row>
        <row r="38">
          <cell r="A38" t="str">
            <v>504(1)</v>
          </cell>
          <cell r="B38" t="str">
            <v>ACERO DE REF. EN BARRAS Fy=4200Kg/cm² - DE ESTRUCTURAS</v>
          </cell>
          <cell r="C38" t="str">
            <v>Kg.</v>
          </cell>
          <cell r="D38">
            <v>873.6</v>
          </cell>
          <cell r="F38">
            <v>0</v>
          </cell>
          <cell r="G38">
            <v>0.75</v>
          </cell>
          <cell r="H38">
            <v>655.20000000000005</v>
          </cell>
          <cell r="I38">
            <v>0</v>
          </cell>
          <cell r="J38">
            <v>26</v>
          </cell>
        </row>
        <row r="39">
          <cell r="A39" t="str">
            <v>AV-0913</v>
          </cell>
          <cell r="B39" t="str">
            <v>VIGUETAS DE H. ARMADO 10 X 20cm. (INC. HIERRO-ENCOFRADO) -DE VENTANAS Y PUERTAS</v>
          </cell>
          <cell r="C39" t="str">
            <v>ml</v>
          </cell>
          <cell r="D39">
            <v>20</v>
          </cell>
          <cell r="F39">
            <v>0</v>
          </cell>
          <cell r="G39">
            <v>5.61</v>
          </cell>
          <cell r="H39">
            <v>112.2</v>
          </cell>
          <cell r="I39">
            <v>0</v>
          </cell>
          <cell r="J39">
            <v>27</v>
          </cell>
        </row>
        <row r="40">
          <cell r="A40">
            <v>3.5</v>
          </cell>
          <cell r="B40" t="str">
            <v>MAMPOSTERIA DE BLOQUE (9 X 19 X 39)cm. SOBRE EL MURO H=1.40m</v>
          </cell>
          <cell r="C40" t="str">
            <v>m2</v>
          </cell>
          <cell r="D40">
            <v>27.8</v>
          </cell>
          <cell r="F40">
            <v>0</v>
          </cell>
          <cell r="G40">
            <v>6.07</v>
          </cell>
          <cell r="H40">
            <v>168.74600000000001</v>
          </cell>
          <cell r="I40">
            <v>0</v>
          </cell>
          <cell r="J40">
            <v>28</v>
          </cell>
        </row>
        <row r="41">
          <cell r="A41">
            <v>3.3</v>
          </cell>
          <cell r="B41" t="str">
            <v>ENLUCIDO INTERIOR - EXTERIOR - DE PAREDES DE BLOQUE</v>
          </cell>
          <cell r="C41" t="str">
            <v>m2</v>
          </cell>
          <cell r="D41">
            <v>55.6</v>
          </cell>
          <cell r="F41">
            <v>0</v>
          </cell>
          <cell r="G41">
            <v>3.48</v>
          </cell>
          <cell r="H41">
            <v>193.488</v>
          </cell>
          <cell r="I41">
            <v>0</v>
          </cell>
          <cell r="J41">
            <v>29</v>
          </cell>
        </row>
        <row r="42">
          <cell r="A42">
            <v>3.27</v>
          </cell>
          <cell r="B42" t="str">
            <v>ENLUCIDOS E IMPERMEABILIZACION DE MUROS (PARTE INTERIOR)</v>
          </cell>
          <cell r="C42" t="str">
            <v>m2</v>
          </cell>
          <cell r="D42">
            <v>32.4</v>
          </cell>
          <cell r="F42">
            <v>0</v>
          </cell>
          <cell r="G42">
            <v>4.87</v>
          </cell>
          <cell r="H42">
            <v>157.78799999999998</v>
          </cell>
          <cell r="I42">
            <v>0</v>
          </cell>
          <cell r="J42">
            <v>30</v>
          </cell>
        </row>
        <row r="43">
          <cell r="A43">
            <v>3.6</v>
          </cell>
          <cell r="B43" t="str">
            <v>CUADRADA DE BOQUETES</v>
          </cell>
          <cell r="C43" t="str">
            <v>ml</v>
          </cell>
          <cell r="D43">
            <v>30</v>
          </cell>
          <cell r="F43">
            <v>0</v>
          </cell>
          <cell r="G43">
            <v>1.04</v>
          </cell>
          <cell r="H43">
            <v>31.200000000000003</v>
          </cell>
          <cell r="I43">
            <v>0</v>
          </cell>
          <cell r="J43">
            <v>31</v>
          </cell>
        </row>
        <row r="44">
          <cell r="A44">
            <v>3.19</v>
          </cell>
          <cell r="B44" t="str">
            <v>ENLUCIDOS DE TUMBADO</v>
          </cell>
          <cell r="C44" t="str">
            <v>m2</v>
          </cell>
          <cell r="D44">
            <v>18</v>
          </cell>
          <cell r="F44">
            <v>0</v>
          </cell>
          <cell r="G44">
            <v>4.59</v>
          </cell>
          <cell r="H44">
            <v>82.62</v>
          </cell>
          <cell r="I44">
            <v>0</v>
          </cell>
          <cell r="J44">
            <v>32</v>
          </cell>
        </row>
        <row r="45">
          <cell r="A45">
            <v>3.9</v>
          </cell>
          <cell r="B45" t="str">
            <v>CORTA AGUA GOTA</v>
          </cell>
          <cell r="C45" t="str">
            <v>ml</v>
          </cell>
          <cell r="D45">
            <v>18</v>
          </cell>
          <cell r="F45">
            <v>0</v>
          </cell>
          <cell r="G45">
            <v>0.45</v>
          </cell>
          <cell r="H45">
            <v>8.1</v>
          </cell>
          <cell r="I45">
            <v>0</v>
          </cell>
          <cell r="J45">
            <v>33</v>
          </cell>
        </row>
        <row r="46">
          <cell r="A46" t="str">
            <v>7.2A</v>
          </cell>
          <cell r="B46" t="str">
            <v>PINTURA DE CAUCHO - INT. Y EXT. DE PAREDES Y MURO</v>
          </cell>
          <cell r="C46" t="str">
            <v>m2</v>
          </cell>
          <cell r="D46">
            <v>70</v>
          </cell>
          <cell r="F46">
            <v>0</v>
          </cell>
          <cell r="G46">
            <v>1.19</v>
          </cell>
          <cell r="H46">
            <v>83.3</v>
          </cell>
          <cell r="I46">
            <v>0</v>
          </cell>
          <cell r="J46">
            <v>34</v>
          </cell>
        </row>
        <row r="47">
          <cell r="A47">
            <v>7.4</v>
          </cell>
          <cell r="B47" t="str">
            <v>PINTURA EN TUMBADO</v>
          </cell>
          <cell r="C47" t="str">
            <v>m2</v>
          </cell>
          <cell r="D47">
            <v>18</v>
          </cell>
          <cell r="F47">
            <v>0</v>
          </cell>
          <cell r="G47">
            <v>1.89</v>
          </cell>
          <cell r="H47">
            <v>34.019999999999996</v>
          </cell>
          <cell r="I47">
            <v>0</v>
          </cell>
          <cell r="J47">
            <v>35</v>
          </cell>
        </row>
        <row r="48">
          <cell r="A48">
            <v>4.0999999999999996</v>
          </cell>
          <cell r="B48" t="str">
            <v>PUNTO DE LUZ 110V.</v>
          </cell>
          <cell r="C48" t="str">
            <v>U.</v>
          </cell>
          <cell r="D48">
            <v>3</v>
          </cell>
          <cell r="F48">
            <v>0</v>
          </cell>
          <cell r="G48">
            <v>8.1999999999999993</v>
          </cell>
          <cell r="H48">
            <v>24.599999999999998</v>
          </cell>
          <cell r="I48">
            <v>0</v>
          </cell>
          <cell r="J48">
            <v>36</v>
          </cell>
        </row>
        <row r="49">
          <cell r="A49">
            <v>4.9000000000000004</v>
          </cell>
          <cell r="B49" t="str">
            <v>PUNTO DE TOMACORRIENTE SENCILLO 110V.</v>
          </cell>
          <cell r="C49" t="str">
            <v>U.</v>
          </cell>
          <cell r="D49">
            <v>3</v>
          </cell>
          <cell r="F49">
            <v>0</v>
          </cell>
          <cell r="G49">
            <v>8.27</v>
          </cell>
          <cell r="H49">
            <v>24.81</v>
          </cell>
          <cell r="I49">
            <v>0</v>
          </cell>
          <cell r="J49">
            <v>37</v>
          </cell>
        </row>
        <row r="50">
          <cell r="A50">
            <v>6.16</v>
          </cell>
          <cell r="B50" t="str">
            <v>CERRAJERIA ORNAMENTAL SENCILLA - PUERTAS - REJAS DE VENTANAS Y TAPAS DE CISTERNAS</v>
          </cell>
          <cell r="C50" t="str">
            <v>Kg.</v>
          </cell>
          <cell r="D50">
            <v>160</v>
          </cell>
          <cell r="F50">
            <v>0</v>
          </cell>
          <cell r="G50">
            <v>1.27</v>
          </cell>
          <cell r="H50">
            <v>203.2</v>
          </cell>
          <cell r="I50">
            <v>0</v>
          </cell>
          <cell r="J50">
            <v>38</v>
          </cell>
        </row>
        <row r="51">
          <cell r="B51" t="str">
            <v>CERRAMIENTO TIPO 1 (H=0.80m) - (L=1438.33ML):</v>
          </cell>
        </row>
        <row r="52">
          <cell r="A52" t="str">
            <v>307-2(1)1</v>
          </cell>
          <cell r="B52" t="str">
            <v>EXCAVACION Y RELLENO PARA ESTRUCTURAS (MANUAL) (INC. DESAL.)-PARA MURO PERIMETRAL</v>
          </cell>
          <cell r="C52" t="str">
            <v>m3</v>
          </cell>
          <cell r="D52">
            <v>43.15</v>
          </cell>
          <cell r="G52">
            <v>4.59</v>
          </cell>
          <cell r="H52">
            <v>198.05849999999998</v>
          </cell>
          <cell r="I52">
            <v>0</v>
          </cell>
          <cell r="J52">
            <v>39</v>
          </cell>
        </row>
        <row r="53">
          <cell r="A53">
            <v>2.9</v>
          </cell>
          <cell r="B53" t="str">
            <v>REPLANTILLO e=0.05m. F´c=140Kg/cm²</v>
          </cell>
          <cell r="C53" t="str">
            <v>m2</v>
          </cell>
          <cell r="D53">
            <v>287.67</v>
          </cell>
          <cell r="F53">
            <v>0</v>
          </cell>
          <cell r="G53">
            <v>3.84</v>
          </cell>
          <cell r="H53">
            <v>1104.6528000000001</v>
          </cell>
          <cell r="I53">
            <v>0</v>
          </cell>
          <cell r="J53">
            <v>40</v>
          </cell>
        </row>
        <row r="54">
          <cell r="A54" t="str">
            <v>503(2)E</v>
          </cell>
          <cell r="B54" t="str">
            <v>HORM. ESTUCT./CEM. PORTL. CL-B f'c=210Kg/cm² (INC. ENC.)- PARA MURO CERRAMIENTO H=0.20m</v>
          </cell>
          <cell r="C54" t="str">
            <v>m3</v>
          </cell>
          <cell r="D54">
            <v>64.73</v>
          </cell>
          <cell r="F54">
            <v>0</v>
          </cell>
          <cell r="G54">
            <v>96.72</v>
          </cell>
          <cell r="H54">
            <v>6260.6856000000007</v>
          </cell>
          <cell r="I54">
            <v>0</v>
          </cell>
          <cell r="J54">
            <v>41</v>
          </cell>
        </row>
        <row r="55">
          <cell r="A55" t="str">
            <v>504(1)</v>
          </cell>
          <cell r="B55" t="str">
            <v>ACERO DE REF. EN BARRAS Fy=4200Kg/cm² - DE MURO DE CERRAMIENTO</v>
          </cell>
          <cell r="C55" t="str">
            <v>Kg.</v>
          </cell>
          <cell r="D55">
            <v>873.6</v>
          </cell>
          <cell r="F55">
            <v>0</v>
          </cell>
          <cell r="G55">
            <v>0.75</v>
          </cell>
          <cell r="H55">
            <v>655.20000000000005</v>
          </cell>
          <cell r="I55">
            <v>0</v>
          </cell>
          <cell r="J55">
            <v>42</v>
          </cell>
        </row>
        <row r="56">
          <cell r="A56" t="str">
            <v>AV-0911</v>
          </cell>
          <cell r="B56" t="str">
            <v>PILARES DE H.A. (PREMEZC) (INC. HIERRO - ENCOFRADO) INC. ACC. ELECTRICOS</v>
          </cell>
          <cell r="C56" t="str">
            <v>m3</v>
          </cell>
          <cell r="D56">
            <v>7.92</v>
          </cell>
          <cell r="F56">
            <v>0</v>
          </cell>
          <cell r="G56">
            <v>331.94</v>
          </cell>
          <cell r="H56">
            <v>2628.9647999999997</v>
          </cell>
          <cell r="I56">
            <v>0</v>
          </cell>
          <cell r="J56">
            <v>43</v>
          </cell>
        </row>
        <row r="57">
          <cell r="A57">
            <v>3.3</v>
          </cell>
          <cell r="B57" t="str">
            <v>ENLUCIDO INTERIOR - EXTERIOR - PARA MUROS Y PILARES</v>
          </cell>
          <cell r="C57" t="str">
            <v>m2</v>
          </cell>
          <cell r="D57">
            <v>1008.05</v>
          </cell>
          <cell r="F57">
            <v>0</v>
          </cell>
          <cell r="G57">
            <v>3.48</v>
          </cell>
          <cell r="H57">
            <v>3508.0139999999997</v>
          </cell>
          <cell r="I57">
            <v>0</v>
          </cell>
          <cell r="J57">
            <v>44</v>
          </cell>
        </row>
        <row r="58">
          <cell r="A58" t="str">
            <v>7.2A</v>
          </cell>
          <cell r="B58" t="str">
            <v>PINTURA DE CAUCHO - INT. Y EXT. DE PAREDES Y MURO</v>
          </cell>
          <cell r="C58" t="str">
            <v>m2</v>
          </cell>
          <cell r="D58">
            <v>1008.05</v>
          </cell>
          <cell r="F58">
            <v>0</v>
          </cell>
          <cell r="G58">
            <v>1.19</v>
          </cell>
          <cell r="H58">
            <v>1199.5794999999998</v>
          </cell>
          <cell r="I58">
            <v>0</v>
          </cell>
          <cell r="J58">
            <v>45</v>
          </cell>
        </row>
        <row r="59">
          <cell r="A59">
            <v>6.2</v>
          </cell>
          <cell r="B59" t="str">
            <v>CERRAJERIA ORNAMENTAL (INC. APLIQUES) - CERRAMIENTO PERIMETRAL</v>
          </cell>
          <cell r="C59" t="str">
            <v>Kg.</v>
          </cell>
          <cell r="D59">
            <v>9135.77</v>
          </cell>
          <cell r="F59">
            <v>0</v>
          </cell>
          <cell r="G59">
            <v>2.2200000000000002</v>
          </cell>
          <cell r="H59">
            <v>20281.409400000004</v>
          </cell>
          <cell r="I59">
            <v>0</v>
          </cell>
          <cell r="J59">
            <v>46</v>
          </cell>
        </row>
        <row r="60">
          <cell r="B60" t="str">
            <v>CERRAMIENTO TIPO 2 (H=0.60m) - (L=359.40ML):</v>
          </cell>
        </row>
        <row r="61">
          <cell r="A61" t="str">
            <v>307-2(1)1</v>
          </cell>
          <cell r="B61" t="str">
            <v>EXCAVACION Y RELLENO PARA ESTRUCTURAS (MANUAL) (INC. DESAL.)-PARA MURO PERIMETRAL</v>
          </cell>
          <cell r="C61" t="str">
            <v>m3</v>
          </cell>
          <cell r="D61">
            <v>10.78</v>
          </cell>
          <cell r="G61">
            <v>4.59</v>
          </cell>
          <cell r="H61">
            <v>49.480199999999996</v>
          </cell>
          <cell r="I61">
            <v>0</v>
          </cell>
          <cell r="J61">
            <v>47</v>
          </cell>
        </row>
        <row r="62">
          <cell r="A62">
            <v>2.9</v>
          </cell>
          <cell r="B62" t="str">
            <v>REPLANTILLO e=0.05m. F´c=140Kg/cm²</v>
          </cell>
          <cell r="C62" t="str">
            <v>m2</v>
          </cell>
          <cell r="D62">
            <v>71.88</v>
          </cell>
          <cell r="F62">
            <v>0</v>
          </cell>
          <cell r="G62">
            <v>3.84</v>
          </cell>
          <cell r="H62">
            <v>276.01919999999996</v>
          </cell>
          <cell r="I62">
            <v>0</v>
          </cell>
          <cell r="J62">
            <v>48</v>
          </cell>
        </row>
        <row r="63">
          <cell r="A63" t="str">
            <v>503(2)E</v>
          </cell>
          <cell r="B63" t="str">
            <v>HORM. ESTUCT./CEM. PORTL. CL-B f'c=210Kg/cm² (INC. ENC.)- PARA MURO CERRAMIENTO H=0.20m</v>
          </cell>
          <cell r="C63" t="str">
            <v>m3</v>
          </cell>
          <cell r="D63">
            <v>16.170000000000002</v>
          </cell>
          <cell r="F63">
            <v>0</v>
          </cell>
          <cell r="G63">
            <v>96.72</v>
          </cell>
          <cell r="H63">
            <v>1563.9624000000001</v>
          </cell>
          <cell r="I63">
            <v>0</v>
          </cell>
          <cell r="J63">
            <v>49</v>
          </cell>
        </row>
        <row r="64">
          <cell r="A64" t="str">
            <v>504(1)</v>
          </cell>
          <cell r="B64" t="str">
            <v>ACERO DE REF. EN BARRAS Fy=4200Kg/cm² - DE MURO DE CERRAMIENTO</v>
          </cell>
          <cell r="C64" t="str">
            <v>Kg.</v>
          </cell>
          <cell r="D64">
            <v>2037.42</v>
          </cell>
          <cell r="F64">
            <v>0</v>
          </cell>
          <cell r="G64">
            <v>0.75</v>
          </cell>
          <cell r="H64">
            <v>1528.0650000000001</v>
          </cell>
          <cell r="I64">
            <v>0</v>
          </cell>
          <cell r="J64">
            <v>50</v>
          </cell>
        </row>
        <row r="65">
          <cell r="A65" t="str">
            <v>AV-0911</v>
          </cell>
          <cell r="B65" t="str">
            <v>PILARES DE H.A. (PREMEZC) (INC. HIERRO - ENCOFRADO) INC. ACC. ELECTRICOS</v>
          </cell>
          <cell r="C65" t="str">
            <v>m3</v>
          </cell>
          <cell r="D65">
            <v>1.73</v>
          </cell>
          <cell r="F65">
            <v>0</v>
          </cell>
          <cell r="G65">
            <v>331.94</v>
          </cell>
          <cell r="H65">
            <v>574.25620000000004</v>
          </cell>
          <cell r="I65">
            <v>0</v>
          </cell>
          <cell r="J65">
            <v>51</v>
          </cell>
        </row>
        <row r="66">
          <cell r="A66">
            <v>3.3</v>
          </cell>
          <cell r="B66" t="str">
            <v>ENLUCIDO INTERIOR - EXTERIOR - PARA MUROS Y PILARES</v>
          </cell>
          <cell r="C66" t="str">
            <v>m2</v>
          </cell>
          <cell r="D66">
            <v>237.9</v>
          </cell>
          <cell r="F66">
            <v>0</v>
          </cell>
          <cell r="G66">
            <v>3.48</v>
          </cell>
          <cell r="H66">
            <v>827.89200000000005</v>
          </cell>
          <cell r="I66">
            <v>0</v>
          </cell>
          <cell r="J66">
            <v>52</v>
          </cell>
        </row>
        <row r="67">
          <cell r="A67" t="str">
            <v>7.2A</v>
          </cell>
          <cell r="B67" t="str">
            <v>PINTURA DE CAUCHO - INT. Y EXT. DE PAREDES Y MURO</v>
          </cell>
          <cell r="C67" t="str">
            <v>m2</v>
          </cell>
          <cell r="D67">
            <v>237.99</v>
          </cell>
          <cell r="F67">
            <v>0</v>
          </cell>
          <cell r="G67">
            <v>1.19</v>
          </cell>
          <cell r="H67">
            <v>283.2081</v>
          </cell>
          <cell r="I67">
            <v>0</v>
          </cell>
          <cell r="J67">
            <v>53</v>
          </cell>
        </row>
        <row r="68">
          <cell r="A68">
            <v>6.2</v>
          </cell>
          <cell r="B68" t="str">
            <v>CERRAJERIA ORNAMENTAL (INC. APLIQUES) - CERRAMIENTO PERIMETRAL</v>
          </cell>
          <cell r="C68" t="str">
            <v>Kg.</v>
          </cell>
          <cell r="D68">
            <v>2535.6799999999998</v>
          </cell>
          <cell r="F68">
            <v>0</v>
          </cell>
          <cell r="G68">
            <v>2.2200000000000002</v>
          </cell>
          <cell r="H68">
            <v>5629.2096000000001</v>
          </cell>
          <cell r="I68">
            <v>0</v>
          </cell>
          <cell r="J68">
            <v>54</v>
          </cell>
        </row>
        <row r="69">
          <cell r="B69" t="str">
            <v>ESPECIES AGRONOMICAS</v>
          </cell>
        </row>
        <row r="70">
          <cell r="A70" t="str">
            <v>AV-2325</v>
          </cell>
          <cell r="B70" t="str">
            <v>REUBICACION ARBOLES PEQUEÑOS H&lt;4 m. (EN SITIO) - TULIPANES</v>
          </cell>
          <cell r="C70" t="str">
            <v>U.</v>
          </cell>
          <cell r="D70">
            <v>15</v>
          </cell>
          <cell r="F70">
            <v>0</v>
          </cell>
          <cell r="G70">
            <v>11.98</v>
          </cell>
          <cell r="H70">
            <v>179.70000000000002</v>
          </cell>
          <cell r="I70">
            <v>0</v>
          </cell>
          <cell r="J70">
            <v>55</v>
          </cell>
        </row>
        <row r="71">
          <cell r="A71" t="str">
            <v>AV-2325A</v>
          </cell>
          <cell r="B71" t="str">
            <v>TRASLADO DE ARBOL PEQUEÑO H&lt;4m. 8AL VIVERO) - FICUS</v>
          </cell>
          <cell r="C71" t="str">
            <v>U.</v>
          </cell>
          <cell r="D71">
            <v>83</v>
          </cell>
          <cell r="F71">
            <v>0</v>
          </cell>
          <cell r="G71">
            <v>17.55</v>
          </cell>
          <cell r="H71">
            <v>1456.65</v>
          </cell>
          <cell r="I71">
            <v>0</v>
          </cell>
          <cell r="J71">
            <v>56</v>
          </cell>
        </row>
        <row r="72">
          <cell r="A72" t="str">
            <v>AV-2358</v>
          </cell>
          <cell r="B72" t="str">
            <v>EXCAVACION MANUAL - FOSAS ARBOLES - PALMAS</v>
          </cell>
          <cell r="C72" t="str">
            <v>m3</v>
          </cell>
          <cell r="D72">
            <v>89</v>
          </cell>
          <cell r="F72">
            <v>0</v>
          </cell>
          <cell r="G72">
            <v>6.75</v>
          </cell>
          <cell r="H72">
            <v>600.75</v>
          </cell>
          <cell r="I72">
            <v>0</v>
          </cell>
          <cell r="J72">
            <v>57</v>
          </cell>
        </row>
        <row r="73">
          <cell r="A73" t="str">
            <v>AV-2354</v>
          </cell>
          <cell r="B73" t="str">
            <v>TIERRA PREPARADA SEGÚN ESPECIFICACIONES TECNICAS</v>
          </cell>
          <cell r="C73" t="str">
            <v>m3</v>
          </cell>
          <cell r="D73">
            <v>3398.4</v>
          </cell>
          <cell r="F73">
            <v>0</v>
          </cell>
          <cell r="G73">
            <v>13.05</v>
          </cell>
          <cell r="H73">
            <v>44349.120000000003</v>
          </cell>
          <cell r="I73">
            <v>0</v>
          </cell>
          <cell r="J73">
            <v>58</v>
          </cell>
        </row>
        <row r="74">
          <cell r="A74" t="str">
            <v>AV-2357</v>
          </cell>
          <cell r="B74" t="str">
            <v>ARENA: CAPA 10cm. FILTRO HUMEDAD FOSA</v>
          </cell>
          <cell r="C74" t="str">
            <v>m3</v>
          </cell>
          <cell r="D74">
            <v>10.4</v>
          </cell>
          <cell r="F74">
            <v>0</v>
          </cell>
          <cell r="G74">
            <v>9.5399999999999991</v>
          </cell>
          <cell r="H74">
            <v>99.215999999999994</v>
          </cell>
          <cell r="I74">
            <v>0</v>
          </cell>
          <cell r="J74">
            <v>59</v>
          </cell>
        </row>
        <row r="75">
          <cell r="A75" t="str">
            <v>AV-1902</v>
          </cell>
          <cell r="B75" t="str">
            <v>ABONO ANIMAL ESTIERCOL -FONDO FOSA ARBOL - PALMA =10cm.</v>
          </cell>
          <cell r="C75" t="str">
            <v>m3</v>
          </cell>
          <cell r="D75">
            <v>10.4</v>
          </cell>
          <cell r="F75">
            <v>0</v>
          </cell>
          <cell r="G75">
            <v>3.79</v>
          </cell>
          <cell r="H75">
            <v>39.416000000000004</v>
          </cell>
          <cell r="I75">
            <v>0</v>
          </cell>
          <cell r="J75">
            <v>60</v>
          </cell>
        </row>
        <row r="76">
          <cell r="A76" t="str">
            <v>AV-1930</v>
          </cell>
          <cell r="B76" t="str">
            <v>ROYSTONEA REGIA (PALMA REAL) - H=3.00m - 3.50m</v>
          </cell>
          <cell r="C76" t="str">
            <v>U.</v>
          </cell>
          <cell r="D76">
            <v>43</v>
          </cell>
          <cell r="F76">
            <v>0</v>
          </cell>
          <cell r="G76">
            <v>47.62</v>
          </cell>
          <cell r="H76">
            <v>2047.6599999999999</v>
          </cell>
          <cell r="I76">
            <v>0</v>
          </cell>
          <cell r="J76">
            <v>61</v>
          </cell>
        </row>
        <row r="77">
          <cell r="A77" t="str">
            <v>AV-1926</v>
          </cell>
          <cell r="B77" t="str">
            <v>VEITCHIA MERRILLI (PALMA BOTELLA) - H=2.0m - 2.50m</v>
          </cell>
          <cell r="C77" t="str">
            <v>U.</v>
          </cell>
          <cell r="D77">
            <v>46</v>
          </cell>
          <cell r="F77">
            <v>0</v>
          </cell>
          <cell r="G77">
            <v>19.2</v>
          </cell>
          <cell r="H77">
            <v>883.19999999999993</v>
          </cell>
          <cell r="I77">
            <v>0</v>
          </cell>
          <cell r="J77">
            <v>62</v>
          </cell>
        </row>
        <row r="78">
          <cell r="A78" t="str">
            <v>AV-2104</v>
          </cell>
          <cell r="B78" t="str">
            <v>SCHEFFLERA ARBORICOLA (SCHEFFLERA ENANA) - H=0.40m-0.60m - SIEMBRA: 6 X m²</v>
          </cell>
          <cell r="C78" t="str">
            <v>U.</v>
          </cell>
          <cell r="D78">
            <v>116</v>
          </cell>
          <cell r="F78">
            <v>0</v>
          </cell>
          <cell r="G78">
            <v>0.99</v>
          </cell>
          <cell r="H78">
            <v>114.84</v>
          </cell>
          <cell r="I78">
            <v>0</v>
          </cell>
          <cell r="J78">
            <v>63</v>
          </cell>
        </row>
        <row r="79">
          <cell r="A79" t="str">
            <v>AV-2089</v>
          </cell>
          <cell r="B79" t="str">
            <v>IXORA COCCINEA(IXORA ENANA ROJA) - H=0.30m. - SIEMBRA:12 X m²</v>
          </cell>
          <cell r="C79" t="str">
            <v>U.</v>
          </cell>
          <cell r="D79">
            <v>25980</v>
          </cell>
          <cell r="F79">
            <v>0</v>
          </cell>
          <cell r="G79">
            <v>1.08</v>
          </cell>
          <cell r="H79">
            <v>28058.400000000001</v>
          </cell>
          <cell r="I79">
            <v>0</v>
          </cell>
          <cell r="J79">
            <v>64</v>
          </cell>
        </row>
        <row r="80">
          <cell r="A80" t="str">
            <v>AV - 2050</v>
          </cell>
          <cell r="B80" t="str">
            <v>LANTANA OVATIFOLIA LANTANA RASTRERAAMARILLA) - H=0.30m - 0.40m : SIEBRA:9 X m²</v>
          </cell>
          <cell r="C80" t="str">
            <v>U.</v>
          </cell>
          <cell r="D80">
            <v>7140</v>
          </cell>
          <cell r="F80">
            <v>0</v>
          </cell>
          <cell r="G80">
            <v>0.83</v>
          </cell>
          <cell r="H80">
            <v>5926.2</v>
          </cell>
          <cell r="I80">
            <v>0</v>
          </cell>
          <cell r="J80">
            <v>65</v>
          </cell>
        </row>
        <row r="81">
          <cell r="A81" t="str">
            <v>AV-2070</v>
          </cell>
          <cell r="B81" t="str">
            <v>ALPHINIA VARIEGATA (ALPINIA AMARILLA) - H=0.60m. - SIEMBRA: 3 X m²</v>
          </cell>
          <cell r="C81" t="str">
            <v>U.</v>
          </cell>
          <cell r="D81">
            <v>600</v>
          </cell>
          <cell r="F81">
            <v>0</v>
          </cell>
          <cell r="G81">
            <v>1.17</v>
          </cell>
          <cell r="H81">
            <v>702</v>
          </cell>
          <cell r="I81">
            <v>0</v>
          </cell>
          <cell r="J81">
            <v>66</v>
          </cell>
        </row>
        <row r="82">
          <cell r="A82" t="str">
            <v>AV-2048</v>
          </cell>
          <cell r="B82" t="str">
            <v>NEPHROLESIS S/P (HELECHO MACHO) - H=0.40m. - SIEMBRA 4 X m²</v>
          </cell>
          <cell r="C82" t="str">
            <v>U.</v>
          </cell>
          <cell r="D82">
            <v>1202</v>
          </cell>
          <cell r="F82">
            <v>0</v>
          </cell>
          <cell r="G82">
            <v>1.1100000000000001</v>
          </cell>
          <cell r="H82">
            <v>1334.22</v>
          </cell>
          <cell r="I82">
            <v>0</v>
          </cell>
          <cell r="J82">
            <v>67</v>
          </cell>
        </row>
        <row r="83">
          <cell r="A83" t="str">
            <v>AV-2018</v>
          </cell>
          <cell r="B83" t="str">
            <v xml:space="preserve">STENOTQPHURUM SECUNDATUM (CESPED SAN AGUSTIN) </v>
          </cell>
          <cell r="C83" t="str">
            <v>U.</v>
          </cell>
          <cell r="D83">
            <v>11452</v>
          </cell>
          <cell r="F83">
            <v>0</v>
          </cell>
          <cell r="G83">
            <v>1.67</v>
          </cell>
          <cell r="H83">
            <v>19124.84</v>
          </cell>
          <cell r="I83">
            <v>0</v>
          </cell>
          <cell r="J83">
            <v>68</v>
          </cell>
        </row>
        <row r="84">
          <cell r="A84" t="str">
            <v>AV-2121</v>
          </cell>
          <cell r="B84" t="str">
            <v>..HOJAS DE TE/FILO AMARILLO) - H=0.10m</v>
          </cell>
          <cell r="C84" t="str">
            <v>U.</v>
          </cell>
          <cell r="D84">
            <v>30815</v>
          </cell>
          <cell r="F84">
            <v>0</v>
          </cell>
          <cell r="G84">
            <v>0.25</v>
          </cell>
          <cell r="H84">
            <v>7703.75</v>
          </cell>
          <cell r="I84">
            <v>0</v>
          </cell>
          <cell r="J84">
            <v>69</v>
          </cell>
        </row>
        <row r="85">
          <cell r="A85" t="str">
            <v>AV-2120</v>
          </cell>
          <cell r="B85" t="str">
            <v>AROQUIS PINTOY (CESPED MANI) - H=0.10m</v>
          </cell>
          <cell r="C85" t="str">
            <v>U.</v>
          </cell>
          <cell r="D85">
            <v>32795</v>
          </cell>
          <cell r="F85">
            <v>0</v>
          </cell>
          <cell r="G85">
            <v>0.27</v>
          </cell>
          <cell r="H85">
            <v>8854.6500000000015</v>
          </cell>
          <cell r="I85">
            <v>0</v>
          </cell>
          <cell r="J85">
            <v>70</v>
          </cell>
        </row>
        <row r="86">
          <cell r="B86" t="str">
            <v>VARIOS</v>
          </cell>
        </row>
        <row r="87">
          <cell r="A87">
            <v>1.2</v>
          </cell>
          <cell r="B87" t="str">
            <v>LIMPIEZA FINAL (INC. DESALO)</v>
          </cell>
          <cell r="C87" t="str">
            <v>m2</v>
          </cell>
          <cell r="D87">
            <v>20000</v>
          </cell>
          <cell r="F87">
            <v>0</v>
          </cell>
          <cell r="G87">
            <v>0.25</v>
          </cell>
          <cell r="H87">
            <v>5000</v>
          </cell>
          <cell r="I87">
            <v>0</v>
          </cell>
          <cell r="J87">
            <v>71</v>
          </cell>
        </row>
        <row r="88">
          <cell r="B88" t="str">
            <v>INSTALACIONES ELECTRICAS</v>
          </cell>
        </row>
        <row r="89">
          <cell r="B89" t="str">
            <v>ALTA TENSION</v>
          </cell>
        </row>
        <row r="90">
          <cell r="A90" t="str">
            <v>IE1</v>
          </cell>
          <cell r="B90" t="str">
            <v>MONTAJE DE TRANSFORMADOR MONOFASICO CSP 25 KVA 7620/240-120 VOLTIOS</v>
          </cell>
          <cell r="C90" t="str">
            <v>U.</v>
          </cell>
          <cell r="D90">
            <v>1</v>
          </cell>
          <cell r="E90" t="e">
            <v>#VALUE!</v>
          </cell>
          <cell r="F90" t="e">
            <v>#VALUE!</v>
          </cell>
          <cell r="G90">
            <v>1013</v>
          </cell>
          <cell r="H90">
            <v>1013</v>
          </cell>
          <cell r="I90" t="e">
            <v>#VALUE!</v>
          </cell>
          <cell r="J90">
            <v>72</v>
          </cell>
        </row>
        <row r="91">
          <cell r="A91" t="str">
            <v>IE2</v>
          </cell>
          <cell r="B91" t="str">
            <v>MONTAJE DE TRANSFORMADOR MONOFASICO CSP 10 KVA 7620/240-120 VOLTIOS</v>
          </cell>
          <cell r="C91" t="str">
            <v>U.</v>
          </cell>
          <cell r="D91">
            <v>1</v>
          </cell>
          <cell r="E91" t="e">
            <v>#VALUE!</v>
          </cell>
          <cell r="F91" t="e">
            <v>#VALUE!</v>
          </cell>
          <cell r="G91">
            <v>1013</v>
          </cell>
          <cell r="H91">
            <v>1013</v>
          </cell>
          <cell r="I91" t="e">
            <v>#VALUE!</v>
          </cell>
          <cell r="J91">
            <v>73</v>
          </cell>
        </row>
        <row r="92">
          <cell r="A92" t="str">
            <v>IE3</v>
          </cell>
          <cell r="B92" t="str">
            <v>ACOMETIDA DE 1 1/2" DE BJA TENSION</v>
          </cell>
          <cell r="C92" t="str">
            <v>m</v>
          </cell>
          <cell r="D92">
            <v>30</v>
          </cell>
          <cell r="E92" t="e">
            <v>#VALUE!</v>
          </cell>
          <cell r="F92" t="e">
            <v>#VALUE!</v>
          </cell>
          <cell r="G92">
            <v>20</v>
          </cell>
          <cell r="H92">
            <v>600</v>
          </cell>
          <cell r="I92" t="e">
            <v>#VALUE!</v>
          </cell>
          <cell r="J92">
            <v>74</v>
          </cell>
        </row>
        <row r="93">
          <cell r="A93" t="str">
            <v>IE4</v>
          </cell>
          <cell r="B93" t="str">
            <v>ACOMETIDA DE 1 1/4" DE BJA TENSION</v>
          </cell>
          <cell r="C93" t="str">
            <v>m</v>
          </cell>
          <cell r="D93">
            <v>8</v>
          </cell>
          <cell r="E93" t="e">
            <v>#VALUE!</v>
          </cell>
          <cell r="F93" t="e">
            <v>#VALUE!</v>
          </cell>
          <cell r="G93">
            <v>16</v>
          </cell>
          <cell r="H93">
            <v>128</v>
          </cell>
          <cell r="I93" t="e">
            <v>#VALUE!</v>
          </cell>
          <cell r="J93">
            <v>75</v>
          </cell>
        </row>
        <row r="94">
          <cell r="A94" t="str">
            <v>IE5</v>
          </cell>
          <cell r="B94" t="str">
            <v>ACOMETIDA DE 1 1/4" AREA DE BAJA TENSION</v>
          </cell>
          <cell r="C94" t="str">
            <v>m</v>
          </cell>
          <cell r="D94">
            <v>16</v>
          </cell>
          <cell r="E94" t="e">
            <v>#VALUE!</v>
          </cell>
          <cell r="F94" t="e">
            <v>#VALUE!</v>
          </cell>
          <cell r="G94">
            <v>15</v>
          </cell>
          <cell r="H94">
            <v>240</v>
          </cell>
          <cell r="I94" t="e">
            <v>#VALUE!</v>
          </cell>
          <cell r="J94">
            <v>76</v>
          </cell>
        </row>
        <row r="95">
          <cell r="A95" t="str">
            <v>IE6</v>
          </cell>
          <cell r="B95" t="str">
            <v>POZO DE REVISION 40 X 40 X 40cm.</v>
          </cell>
          <cell r="C95" t="str">
            <v>U.</v>
          </cell>
          <cell r="D95">
            <v>1</v>
          </cell>
          <cell r="E95" t="e">
            <v>#VALUE!</v>
          </cell>
          <cell r="F95" t="e">
            <v>#VALUE!</v>
          </cell>
          <cell r="G95">
            <v>23</v>
          </cell>
          <cell r="H95">
            <v>23</v>
          </cell>
          <cell r="I95" t="e">
            <v>#VALUE!</v>
          </cell>
          <cell r="J95">
            <v>77</v>
          </cell>
        </row>
        <row r="96">
          <cell r="A96" t="str">
            <v>IE7</v>
          </cell>
          <cell r="B96" t="str">
            <v xml:space="preserve">TABLERO DE DISTRIBUCION Y CONTROL TD-1 </v>
          </cell>
          <cell r="C96" t="str">
            <v>U.</v>
          </cell>
          <cell r="D96">
            <v>1</v>
          </cell>
          <cell r="E96" t="e">
            <v>#VALUE!</v>
          </cell>
          <cell r="F96" t="e">
            <v>#VALUE!</v>
          </cell>
          <cell r="G96">
            <v>1837</v>
          </cell>
          <cell r="H96">
            <v>1837</v>
          </cell>
          <cell r="I96" t="e">
            <v>#VALUE!</v>
          </cell>
          <cell r="J96">
            <v>78</v>
          </cell>
        </row>
        <row r="97">
          <cell r="A97" t="str">
            <v>IE8</v>
          </cell>
          <cell r="B97" t="str">
            <v>TABLERO DE DISRIBUCION Y CONTROL TD-2</v>
          </cell>
          <cell r="C97" t="str">
            <v>U.</v>
          </cell>
          <cell r="D97">
            <v>1</v>
          </cell>
          <cell r="E97" t="e">
            <v>#VALUE!</v>
          </cell>
          <cell r="F97" t="e">
            <v>#VALUE!</v>
          </cell>
          <cell r="G97">
            <v>841</v>
          </cell>
          <cell r="H97">
            <v>841</v>
          </cell>
          <cell r="I97" t="e">
            <v>#VALUE!</v>
          </cell>
          <cell r="J97">
            <v>79</v>
          </cell>
        </row>
        <row r="98">
          <cell r="A98" t="str">
            <v>IE9</v>
          </cell>
          <cell r="B98" t="str">
            <v>TABLERO DE DISTRIBUCION Y CONTROL TD-3</v>
          </cell>
          <cell r="C98" t="str">
            <v>U.</v>
          </cell>
          <cell r="D98">
            <v>1</v>
          </cell>
          <cell r="E98" t="e">
            <v>#VALUE!</v>
          </cell>
          <cell r="F98" t="e">
            <v>#VALUE!</v>
          </cell>
          <cell r="G98">
            <v>522</v>
          </cell>
          <cell r="H98">
            <v>522</v>
          </cell>
          <cell r="I98" t="e">
            <v>#VALUE!</v>
          </cell>
          <cell r="J98">
            <v>80</v>
          </cell>
        </row>
        <row r="99">
          <cell r="A99" t="str">
            <v>IE10</v>
          </cell>
          <cell r="B99" t="str">
            <v>ARMARIO DE PROTECCION CO REJA METALICA</v>
          </cell>
          <cell r="C99" t="str">
            <v>U.</v>
          </cell>
          <cell r="D99">
            <v>2</v>
          </cell>
          <cell r="E99" t="e">
            <v>#VALUE!</v>
          </cell>
          <cell r="F99" t="e">
            <v>#VALUE!</v>
          </cell>
          <cell r="G99">
            <v>133</v>
          </cell>
          <cell r="H99">
            <v>266</v>
          </cell>
          <cell r="I99" t="e">
            <v>#VALUE!</v>
          </cell>
          <cell r="J99">
            <v>81</v>
          </cell>
        </row>
        <row r="100">
          <cell r="B100" t="str">
            <v>ALUMBRADO PUBLICO</v>
          </cell>
        </row>
        <row r="101">
          <cell r="A101" t="str">
            <v>IE11</v>
          </cell>
          <cell r="B101" t="str">
            <v>LUMNARIAS WALLPACK METAL HALYDE 100 VATIOS</v>
          </cell>
          <cell r="C101" t="str">
            <v>U.</v>
          </cell>
          <cell r="D101">
            <v>10</v>
          </cell>
          <cell r="E101" t="e">
            <v>#VALUE!</v>
          </cell>
          <cell r="F101" t="e">
            <v>#VALUE!</v>
          </cell>
          <cell r="G101">
            <v>125</v>
          </cell>
          <cell r="H101">
            <v>1250</v>
          </cell>
          <cell r="I101" t="e">
            <v>#VALUE!</v>
          </cell>
          <cell r="J101">
            <v>82</v>
          </cell>
        </row>
        <row r="102">
          <cell r="A102" t="str">
            <v>IE12</v>
          </cell>
          <cell r="B102" t="str">
            <v xml:space="preserve">LUMINARIAS DE SEÑALIZACIÓN TPO ESTANCO 13 VOLTIOS </v>
          </cell>
          <cell r="C102" t="str">
            <v>U.</v>
          </cell>
          <cell r="D102">
            <v>320</v>
          </cell>
          <cell r="E102" t="e">
            <v>#VALUE!</v>
          </cell>
          <cell r="F102" t="e">
            <v>#VALUE!</v>
          </cell>
          <cell r="G102">
            <v>39</v>
          </cell>
          <cell r="H102">
            <v>12480</v>
          </cell>
          <cell r="I102" t="e">
            <v>#VALUE!</v>
          </cell>
          <cell r="J102">
            <v>83</v>
          </cell>
        </row>
        <row r="103">
          <cell r="A103" t="str">
            <v>IE13</v>
          </cell>
          <cell r="B103" t="str">
            <v>LUMINARIAS DE PISO METAL HALYDE 70 VATIOS PAR 38</v>
          </cell>
          <cell r="C103" t="str">
            <v>U.</v>
          </cell>
          <cell r="D103">
            <v>39</v>
          </cell>
          <cell r="E103" t="e">
            <v>#VALUE!</v>
          </cell>
          <cell r="F103" t="e">
            <v>#VALUE!</v>
          </cell>
          <cell r="G103">
            <v>214</v>
          </cell>
          <cell r="H103">
            <v>8346</v>
          </cell>
          <cell r="I103" t="e">
            <v>#VALUE!</v>
          </cell>
          <cell r="J103">
            <v>84</v>
          </cell>
        </row>
        <row r="104">
          <cell r="A104" t="str">
            <v>IE14</v>
          </cell>
          <cell r="B104" t="str">
            <v>REFLECTORES METAL  HALYDE 100 VATIOS (MONUMENTO)</v>
          </cell>
          <cell r="C104" t="str">
            <v>U.</v>
          </cell>
          <cell r="D104">
            <v>4</v>
          </cell>
          <cell r="E104" t="e">
            <v>#VALUE!</v>
          </cell>
          <cell r="F104" t="e">
            <v>#VALUE!</v>
          </cell>
          <cell r="G104">
            <v>243</v>
          </cell>
          <cell r="H104">
            <v>972</v>
          </cell>
          <cell r="I104" t="e">
            <v>#VALUE!</v>
          </cell>
          <cell r="J104">
            <v>85</v>
          </cell>
        </row>
        <row r="105">
          <cell r="A105" t="str">
            <v>IE15</v>
          </cell>
          <cell r="B105" t="str">
            <v xml:space="preserve">REFLECTORES METAL  HALYDE 2500 VATIOS </v>
          </cell>
          <cell r="C105" t="str">
            <v>U.</v>
          </cell>
          <cell r="D105">
            <v>6</v>
          </cell>
          <cell r="E105" t="e">
            <v>#VALUE!</v>
          </cell>
          <cell r="F105" t="e">
            <v>#VALUE!</v>
          </cell>
          <cell r="G105">
            <v>322</v>
          </cell>
          <cell r="H105">
            <v>1932</v>
          </cell>
          <cell r="I105" t="e">
            <v>#VALUE!</v>
          </cell>
          <cell r="J105">
            <v>86</v>
          </cell>
        </row>
        <row r="106">
          <cell r="A106" t="str">
            <v>IE16</v>
          </cell>
          <cell r="B106" t="str">
            <v>PUNTOS DE 220 VOLTIOS TUBERIA MEALICA SOBREPUESTA EN LOSA DE PASO ELEVADO</v>
          </cell>
          <cell r="C106" t="str">
            <v>U.</v>
          </cell>
          <cell r="D106">
            <v>16</v>
          </cell>
          <cell r="E106" t="e">
            <v>#VALUE!</v>
          </cell>
          <cell r="F106" t="e">
            <v>#VALUE!</v>
          </cell>
          <cell r="G106">
            <v>64</v>
          </cell>
          <cell r="H106">
            <v>1024</v>
          </cell>
          <cell r="I106" t="e">
            <v>#VALUE!</v>
          </cell>
          <cell r="J106">
            <v>87</v>
          </cell>
        </row>
        <row r="107">
          <cell r="A107" t="str">
            <v>IE17</v>
          </cell>
          <cell r="B107" t="str">
            <v>CANALIZACION SUBTERRANEA MANGUERA FLEX 3/4"</v>
          </cell>
          <cell r="C107" t="str">
            <v>m.</v>
          </cell>
          <cell r="D107">
            <v>3500</v>
          </cell>
          <cell r="E107" t="e">
            <v>#VALUE!</v>
          </cell>
          <cell r="F107" t="e">
            <v>#VALUE!</v>
          </cell>
          <cell r="G107">
            <v>2.4700000000000002</v>
          </cell>
          <cell r="H107">
            <v>8645</v>
          </cell>
          <cell r="I107" t="e">
            <v>#VALUE!</v>
          </cell>
          <cell r="J107">
            <v>88</v>
          </cell>
        </row>
        <row r="108">
          <cell r="A108" t="str">
            <v>IE18</v>
          </cell>
          <cell r="B108" t="str">
            <v xml:space="preserve">MONTAJE Y CONEXIÓN DE LUMINARIA </v>
          </cell>
          <cell r="C108" t="str">
            <v>U.</v>
          </cell>
          <cell r="D108">
            <v>369</v>
          </cell>
          <cell r="E108" t="e">
            <v>#VALUE!</v>
          </cell>
          <cell r="F108" t="e">
            <v>#VALUE!</v>
          </cell>
          <cell r="G108">
            <v>3.21</v>
          </cell>
          <cell r="H108">
            <v>1184.49</v>
          </cell>
          <cell r="I108" t="e">
            <v>#VALUE!</v>
          </cell>
          <cell r="J108">
            <v>89</v>
          </cell>
        </row>
        <row r="109">
          <cell r="A109" t="str">
            <v>IE19</v>
          </cell>
          <cell r="B109" t="str">
            <v>REUBICACION O RETIRO DE LUMINARIAS WAL PACK</v>
          </cell>
          <cell r="C109" t="str">
            <v>U.</v>
          </cell>
          <cell r="D109">
            <v>14</v>
          </cell>
          <cell r="E109" t="e">
            <v>#VALUE!</v>
          </cell>
          <cell r="F109" t="e">
            <v>#VALUE!</v>
          </cell>
          <cell r="G109">
            <v>6.4</v>
          </cell>
          <cell r="H109">
            <v>89.600000000000009</v>
          </cell>
          <cell r="I109" t="e">
            <v>#VALUE!</v>
          </cell>
          <cell r="J109">
            <v>90</v>
          </cell>
        </row>
        <row r="110">
          <cell r="A110" t="str">
            <v>IE20</v>
          </cell>
          <cell r="B110" t="str">
            <v>HITOS DE HORMIGON PARA LAMPARES DE PISO</v>
          </cell>
          <cell r="C110" t="str">
            <v>U.</v>
          </cell>
          <cell r="D110">
            <v>39</v>
          </cell>
          <cell r="E110" t="e">
            <v>#VALUE!</v>
          </cell>
          <cell r="F110" t="e">
            <v>#VALUE!</v>
          </cell>
          <cell r="G110">
            <v>9</v>
          </cell>
          <cell r="H110">
            <v>351</v>
          </cell>
          <cell r="I110" t="e">
            <v>#VALUE!</v>
          </cell>
          <cell r="J110">
            <v>91</v>
          </cell>
        </row>
        <row r="111">
          <cell r="A111" t="str">
            <v>IE21</v>
          </cell>
          <cell r="B111" t="str">
            <v>POZO DE REVISION 40 X 40 X 40cm., PARA LUMINARIAS DE PISO</v>
          </cell>
          <cell r="C111" t="str">
            <v>U.</v>
          </cell>
          <cell r="D111">
            <v>10</v>
          </cell>
          <cell r="E111" t="e">
            <v>#VALUE!</v>
          </cell>
          <cell r="F111" t="e">
            <v>#VALUE!</v>
          </cell>
          <cell r="G111">
            <v>28</v>
          </cell>
          <cell r="H111">
            <v>280</v>
          </cell>
          <cell r="I111" t="e">
            <v>#VALUE!</v>
          </cell>
          <cell r="J111">
            <v>92</v>
          </cell>
        </row>
        <row r="112">
          <cell r="A112" t="str">
            <v>IE22</v>
          </cell>
          <cell r="B112" t="str">
            <v>NICHO PARA EMPOTRAR EQUIPO DE LUMINARIA DE PISO</v>
          </cell>
          <cell r="C112" t="str">
            <v>U.</v>
          </cell>
          <cell r="D112">
            <v>23</v>
          </cell>
          <cell r="E112" t="e">
            <v>#VALUE!</v>
          </cell>
          <cell r="F112" t="e">
            <v>#VALUE!</v>
          </cell>
          <cell r="G112">
            <v>12</v>
          </cell>
          <cell r="H112">
            <v>276</v>
          </cell>
          <cell r="I112" t="e">
            <v>#VALUE!</v>
          </cell>
          <cell r="J112">
            <v>93</v>
          </cell>
        </row>
        <row r="113">
          <cell r="A113" t="str">
            <v>IE23</v>
          </cell>
          <cell r="B113" t="str">
            <v>DESM., RETIRO Y TRASLADO A C. M. LUMINARIAS HORNAMENTALES TIPO GLOBO 125 VATIOS(INC. POSTE DE HIERRO)</v>
          </cell>
          <cell r="C113" t="str">
            <v>U.</v>
          </cell>
          <cell r="D113">
            <v>18</v>
          </cell>
          <cell r="E113" t="e">
            <v>#VALUE!</v>
          </cell>
          <cell r="F113" t="e">
            <v>#VALUE!</v>
          </cell>
          <cell r="G113">
            <v>14</v>
          </cell>
          <cell r="H113">
            <v>252</v>
          </cell>
          <cell r="I113" t="e">
            <v>#VALUE!</v>
          </cell>
          <cell r="J113">
            <v>94</v>
          </cell>
        </row>
        <row r="114">
          <cell r="A114" t="str">
            <v>IE24</v>
          </cell>
          <cell r="B114" t="str">
            <v>EXCAVACION Y RELLENO DE ZANJA</v>
          </cell>
          <cell r="C114" t="str">
            <v>m3</v>
          </cell>
          <cell r="D114">
            <v>268</v>
          </cell>
          <cell r="E114" t="e">
            <v>#VALUE!</v>
          </cell>
          <cell r="F114" t="e">
            <v>#VALUE!</v>
          </cell>
          <cell r="G114">
            <v>3.82</v>
          </cell>
          <cell r="H114">
            <v>1023.76</v>
          </cell>
          <cell r="I114" t="e">
            <v>#VALUE!</v>
          </cell>
          <cell r="J114">
            <v>95</v>
          </cell>
        </row>
        <row r="115">
          <cell r="B115" t="str">
            <v>SISTEMA DE RIEGO</v>
          </cell>
        </row>
        <row r="116">
          <cell r="A116" t="str">
            <v>IE25</v>
          </cell>
          <cell r="B116" t="str">
            <v>ALIMENTADOR ELECTRICO CISTERNA 1</v>
          </cell>
          <cell r="C116" t="str">
            <v>m</v>
          </cell>
          <cell r="D116">
            <v>30</v>
          </cell>
          <cell r="F116">
            <v>0</v>
          </cell>
          <cell r="G116">
            <v>6</v>
          </cell>
          <cell r="H116">
            <v>180</v>
          </cell>
          <cell r="I116">
            <v>0</v>
          </cell>
          <cell r="J116">
            <v>96</v>
          </cell>
        </row>
        <row r="117">
          <cell r="A117" t="str">
            <v>IE26</v>
          </cell>
          <cell r="B117" t="str">
            <v>ALIMENTADOR ELECTRICO CISTERNA 2 - 3</v>
          </cell>
          <cell r="C117" t="str">
            <v>m</v>
          </cell>
          <cell r="D117">
            <v>40</v>
          </cell>
          <cell r="F117">
            <v>0</v>
          </cell>
          <cell r="G117">
            <v>4.2</v>
          </cell>
          <cell r="H117">
            <v>168</v>
          </cell>
          <cell r="I117">
            <v>0</v>
          </cell>
          <cell r="J117">
            <v>97</v>
          </cell>
        </row>
        <row r="118">
          <cell r="A118" t="str">
            <v>IE27</v>
          </cell>
          <cell r="B118" t="str">
            <v>ALIMENTADOR  ELECTRICO SURTIDORES</v>
          </cell>
          <cell r="C118" t="str">
            <v>U.</v>
          </cell>
          <cell r="D118">
            <v>260</v>
          </cell>
          <cell r="F118">
            <v>0</v>
          </cell>
          <cell r="G118">
            <v>1.4</v>
          </cell>
          <cell r="H118">
            <v>364</v>
          </cell>
          <cell r="I118">
            <v>0</v>
          </cell>
          <cell r="J118">
            <v>98</v>
          </cell>
        </row>
        <row r="119">
          <cell r="A119" t="str">
            <v>IE28</v>
          </cell>
          <cell r="B119" t="str">
            <v>TABLERO CONTROL ALTERNAMENTE AUTOMATICO CISTERNA 1</v>
          </cell>
          <cell r="C119" t="str">
            <v>U.</v>
          </cell>
          <cell r="D119">
            <v>1</v>
          </cell>
          <cell r="F119">
            <v>0</v>
          </cell>
          <cell r="G119">
            <v>407</v>
          </cell>
          <cell r="H119">
            <v>407</v>
          </cell>
          <cell r="I119">
            <v>0</v>
          </cell>
          <cell r="J119">
            <v>99</v>
          </cell>
        </row>
        <row r="120">
          <cell r="A120" t="str">
            <v>IE29</v>
          </cell>
          <cell r="B120" t="str">
            <v>TABLERO CONTROL ALTERNANTE AUTOMATICO CISTERNA 2 Y 3</v>
          </cell>
          <cell r="C120" t="str">
            <v>U.</v>
          </cell>
          <cell r="D120">
            <v>2</v>
          </cell>
          <cell r="F120">
            <v>0</v>
          </cell>
          <cell r="G120">
            <v>230</v>
          </cell>
          <cell r="H120">
            <v>460</v>
          </cell>
          <cell r="I120">
            <v>0</v>
          </cell>
          <cell r="J120">
            <v>100</v>
          </cell>
        </row>
        <row r="121">
          <cell r="B121" t="str">
            <v>SISTEMA DE RIEGO</v>
          </cell>
        </row>
        <row r="122">
          <cell r="B122" t="str">
            <v>INSTALACIONES DE TUBERIA Y EMISORES DE RIEGO</v>
          </cell>
        </row>
        <row r="123">
          <cell r="A123" t="str">
            <v>SR1.1</v>
          </cell>
          <cell r="B123" t="str">
            <v>TUB. + ACCES. PVC PRESIÓN PEGABLE 1.0MPa.  Ø=90mm</v>
          </cell>
          <cell r="C123" t="str">
            <v>ml</v>
          </cell>
          <cell r="D123">
            <v>240</v>
          </cell>
          <cell r="F123">
            <v>0</v>
          </cell>
          <cell r="G123">
            <v>5.09</v>
          </cell>
          <cell r="H123">
            <v>1221.5999999999999</v>
          </cell>
          <cell r="I123">
            <v>0</v>
          </cell>
          <cell r="J123">
            <v>101</v>
          </cell>
        </row>
        <row r="124">
          <cell r="F124">
            <v>0</v>
          </cell>
          <cell r="G124">
            <v>0</v>
          </cell>
          <cell r="H124">
            <v>0</v>
          </cell>
          <cell r="I124">
            <v>0</v>
          </cell>
          <cell r="J124">
            <v>102</v>
          </cell>
        </row>
        <row r="125">
          <cell r="F125">
            <v>0</v>
          </cell>
          <cell r="G125">
            <v>0</v>
          </cell>
          <cell r="H125">
            <v>0</v>
          </cell>
          <cell r="I125">
            <v>0</v>
          </cell>
          <cell r="J125">
            <v>103</v>
          </cell>
        </row>
        <row r="126">
          <cell r="F126">
            <v>0</v>
          </cell>
          <cell r="G126">
            <v>0</v>
          </cell>
          <cell r="H126">
            <v>0</v>
          </cell>
          <cell r="I126">
            <v>0</v>
          </cell>
          <cell r="J126">
            <v>104</v>
          </cell>
        </row>
        <row r="127">
          <cell r="F127">
            <v>0</v>
          </cell>
          <cell r="G127">
            <v>0</v>
          </cell>
          <cell r="H127">
            <v>0</v>
          </cell>
          <cell r="I127">
            <v>0</v>
          </cell>
          <cell r="J127">
            <v>105</v>
          </cell>
        </row>
        <row r="128">
          <cell r="F128">
            <v>0</v>
          </cell>
          <cell r="G128">
            <v>0</v>
          </cell>
          <cell r="H128">
            <v>0</v>
          </cell>
          <cell r="I128">
            <v>0</v>
          </cell>
          <cell r="J128">
            <v>106</v>
          </cell>
        </row>
        <row r="129">
          <cell r="F129">
            <v>0</v>
          </cell>
          <cell r="G129">
            <v>0</v>
          </cell>
          <cell r="H129">
            <v>0</v>
          </cell>
          <cell r="I129">
            <v>0</v>
          </cell>
          <cell r="J129">
            <v>107</v>
          </cell>
        </row>
        <row r="130">
          <cell r="F130">
            <v>0</v>
          </cell>
          <cell r="G130">
            <v>0</v>
          </cell>
          <cell r="H130">
            <v>0</v>
          </cell>
          <cell r="I130">
            <v>0</v>
          </cell>
          <cell r="J130">
            <v>108</v>
          </cell>
        </row>
        <row r="131">
          <cell r="F131">
            <v>0</v>
          </cell>
          <cell r="G131">
            <v>0</v>
          </cell>
          <cell r="H131">
            <v>0</v>
          </cell>
          <cell r="I131">
            <v>0</v>
          </cell>
          <cell r="J131">
            <v>109</v>
          </cell>
        </row>
        <row r="132">
          <cell r="F132">
            <v>0</v>
          </cell>
          <cell r="G132">
            <v>0</v>
          </cell>
          <cell r="H132">
            <v>0</v>
          </cell>
          <cell r="I132">
            <v>0</v>
          </cell>
          <cell r="J132">
            <v>110</v>
          </cell>
        </row>
        <row r="133">
          <cell r="F133">
            <v>0</v>
          </cell>
          <cell r="G133">
            <v>0</v>
          </cell>
          <cell r="H133">
            <v>0</v>
          </cell>
          <cell r="I133">
            <v>0</v>
          </cell>
          <cell r="J133">
            <v>111</v>
          </cell>
        </row>
        <row r="134">
          <cell r="F134">
            <v>0</v>
          </cell>
          <cell r="G134">
            <v>0</v>
          </cell>
          <cell r="H134">
            <v>0</v>
          </cell>
          <cell r="I134">
            <v>0</v>
          </cell>
          <cell r="J134">
            <v>112</v>
          </cell>
        </row>
        <row r="135">
          <cell r="F135">
            <v>0</v>
          </cell>
          <cell r="G135">
            <v>0</v>
          </cell>
          <cell r="H135">
            <v>0</v>
          </cell>
          <cell r="I135">
            <v>0</v>
          </cell>
          <cell r="J135">
            <v>113</v>
          </cell>
        </row>
        <row r="136">
          <cell r="F136">
            <v>0</v>
          </cell>
          <cell r="G136">
            <v>0</v>
          </cell>
          <cell r="H136">
            <v>0</v>
          </cell>
          <cell r="I136">
            <v>0</v>
          </cell>
          <cell r="J136">
            <v>114</v>
          </cell>
        </row>
        <row r="137">
          <cell r="F137">
            <v>0</v>
          </cell>
          <cell r="G137">
            <v>0</v>
          </cell>
          <cell r="H137">
            <v>0</v>
          </cell>
          <cell r="I137">
            <v>0</v>
          </cell>
          <cell r="J137">
            <v>115</v>
          </cell>
        </row>
        <row r="138">
          <cell r="F138">
            <v>0</v>
          </cell>
          <cell r="G138">
            <v>0</v>
          </cell>
          <cell r="H138">
            <v>0</v>
          </cell>
          <cell r="I138">
            <v>0</v>
          </cell>
          <cell r="J138">
            <v>116</v>
          </cell>
        </row>
        <row r="139">
          <cell r="F139">
            <v>0</v>
          </cell>
          <cell r="G139">
            <v>0</v>
          </cell>
          <cell r="H139">
            <v>0</v>
          </cell>
          <cell r="I139">
            <v>0</v>
          </cell>
          <cell r="J139">
            <v>117</v>
          </cell>
        </row>
        <row r="140">
          <cell r="F140">
            <v>0</v>
          </cell>
          <cell r="G140">
            <v>0</v>
          </cell>
          <cell r="H140">
            <v>0</v>
          </cell>
          <cell r="I140">
            <v>0</v>
          </cell>
          <cell r="J140">
            <v>118</v>
          </cell>
        </row>
        <row r="141">
          <cell r="F141">
            <v>0</v>
          </cell>
          <cell r="G141">
            <v>0</v>
          </cell>
          <cell r="H141">
            <v>0</v>
          </cell>
          <cell r="I141">
            <v>0</v>
          </cell>
        </row>
        <row r="142">
          <cell r="F142">
            <v>0</v>
          </cell>
          <cell r="G142">
            <v>0</v>
          </cell>
          <cell r="H142">
            <v>0</v>
          </cell>
          <cell r="I142">
            <v>0</v>
          </cell>
        </row>
        <row r="143">
          <cell r="F143">
            <v>0</v>
          </cell>
          <cell r="G143">
            <v>0</v>
          </cell>
          <cell r="H143">
            <v>0</v>
          </cell>
          <cell r="I143">
            <v>0</v>
          </cell>
        </row>
        <row r="144">
          <cell r="F144">
            <v>0</v>
          </cell>
          <cell r="G144">
            <v>0</v>
          </cell>
          <cell r="H144">
            <v>0</v>
          </cell>
          <cell r="I144">
            <v>0</v>
          </cell>
        </row>
        <row r="145">
          <cell r="F145">
            <v>0</v>
          </cell>
          <cell r="G145">
            <v>0</v>
          </cell>
          <cell r="H145">
            <v>0</v>
          </cell>
          <cell r="I145">
            <v>0</v>
          </cell>
        </row>
        <row r="146">
          <cell r="F146">
            <v>0</v>
          </cell>
          <cell r="G146">
            <v>0</v>
          </cell>
          <cell r="H146">
            <v>0</v>
          </cell>
          <cell r="I146">
            <v>0</v>
          </cell>
        </row>
        <row r="147">
          <cell r="F147">
            <v>0</v>
          </cell>
          <cell r="G147">
            <v>0</v>
          </cell>
          <cell r="H147">
            <v>0</v>
          </cell>
          <cell r="I147">
            <v>0</v>
          </cell>
        </row>
        <row r="148">
          <cell r="F148">
            <v>0</v>
          </cell>
          <cell r="G148">
            <v>0</v>
          </cell>
          <cell r="H148">
            <v>0</v>
          </cell>
          <cell r="I148">
            <v>0</v>
          </cell>
        </row>
        <row r="149">
          <cell r="F149">
            <v>0</v>
          </cell>
          <cell r="G149">
            <v>0</v>
          </cell>
          <cell r="H149">
            <v>0</v>
          </cell>
          <cell r="I149">
            <v>0</v>
          </cell>
        </row>
        <row r="150">
          <cell r="F150">
            <v>0</v>
          </cell>
          <cell r="G150">
            <v>0</v>
          </cell>
          <cell r="H150">
            <v>0</v>
          </cell>
          <cell r="I150">
            <v>0</v>
          </cell>
        </row>
        <row r="151">
          <cell r="F151">
            <v>0</v>
          </cell>
          <cell r="G151">
            <v>0</v>
          </cell>
          <cell r="H151">
            <v>0</v>
          </cell>
          <cell r="I151">
            <v>0</v>
          </cell>
        </row>
        <row r="152">
          <cell r="F152">
            <v>0</v>
          </cell>
          <cell r="G152">
            <v>0</v>
          </cell>
          <cell r="H152">
            <v>0</v>
          </cell>
          <cell r="I152">
            <v>0</v>
          </cell>
        </row>
        <row r="153">
          <cell r="F153">
            <v>0</v>
          </cell>
          <cell r="G153">
            <v>0</v>
          </cell>
          <cell r="H153">
            <v>0</v>
          </cell>
          <cell r="I153">
            <v>0</v>
          </cell>
        </row>
        <row r="154">
          <cell r="F154">
            <v>0</v>
          </cell>
          <cell r="G154">
            <v>0</v>
          </cell>
          <cell r="H154">
            <v>0</v>
          </cell>
          <cell r="I154">
            <v>0</v>
          </cell>
        </row>
        <row r="155">
          <cell r="F155">
            <v>0</v>
          </cell>
          <cell r="G155">
            <v>0</v>
          </cell>
          <cell r="H155">
            <v>0</v>
          </cell>
          <cell r="I155">
            <v>0</v>
          </cell>
        </row>
        <row r="156">
          <cell r="F156">
            <v>0</v>
          </cell>
          <cell r="G156">
            <v>0</v>
          </cell>
          <cell r="H156">
            <v>0</v>
          </cell>
          <cell r="I156">
            <v>0</v>
          </cell>
        </row>
        <row r="157">
          <cell r="F157">
            <v>0</v>
          </cell>
          <cell r="G157">
            <v>0</v>
          </cell>
          <cell r="H157">
            <v>0</v>
          </cell>
          <cell r="I157">
            <v>0</v>
          </cell>
        </row>
        <row r="158">
          <cell r="F158">
            <v>0</v>
          </cell>
          <cell r="G158">
            <v>0</v>
          </cell>
          <cell r="H158">
            <v>0</v>
          </cell>
          <cell r="I158">
            <v>0</v>
          </cell>
        </row>
        <row r="159">
          <cell r="F159">
            <v>0</v>
          </cell>
          <cell r="G159">
            <v>0</v>
          </cell>
          <cell r="H159">
            <v>0</v>
          </cell>
          <cell r="I159">
            <v>0</v>
          </cell>
        </row>
        <row r="160">
          <cell r="F160">
            <v>0</v>
          </cell>
          <cell r="G160">
            <v>0</v>
          </cell>
          <cell r="H160">
            <v>0</v>
          </cell>
          <cell r="I160">
            <v>0</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0</v>
          </cell>
          <cell r="G210">
            <v>0</v>
          </cell>
          <cell r="H210">
            <v>0</v>
          </cell>
          <cell r="I210">
            <v>0</v>
          </cell>
        </row>
        <row r="211">
          <cell r="F211">
            <v>0</v>
          </cell>
          <cell r="G211">
            <v>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5">
          <cell r="F215">
            <v>0</v>
          </cell>
          <cell r="G215">
            <v>0</v>
          </cell>
          <cell r="H215">
            <v>0</v>
          </cell>
          <cell r="I215">
            <v>0</v>
          </cell>
        </row>
        <row r="216">
          <cell r="F216">
            <v>0</v>
          </cell>
          <cell r="G216">
            <v>0</v>
          </cell>
          <cell r="H216">
            <v>0</v>
          </cell>
          <cell r="I216">
            <v>0</v>
          </cell>
        </row>
        <row r="217">
          <cell r="F217">
            <v>0</v>
          </cell>
          <cell r="G217">
            <v>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1">
          <cell r="F221">
            <v>0</v>
          </cell>
          <cell r="G221">
            <v>0</v>
          </cell>
          <cell r="H221">
            <v>0</v>
          </cell>
          <cell r="I221">
            <v>0</v>
          </cell>
        </row>
        <row r="222">
          <cell r="F222">
            <v>0</v>
          </cell>
          <cell r="G222">
            <v>0</v>
          </cell>
          <cell r="H222">
            <v>0</v>
          </cell>
          <cell r="I222">
            <v>0</v>
          </cell>
        </row>
        <row r="223">
          <cell r="F223">
            <v>0</v>
          </cell>
          <cell r="G223">
            <v>0</v>
          </cell>
          <cell r="H223">
            <v>0</v>
          </cell>
          <cell r="I223">
            <v>0</v>
          </cell>
        </row>
        <row r="224">
          <cell r="F224">
            <v>0</v>
          </cell>
          <cell r="G224">
            <v>0</v>
          </cell>
          <cell r="H224">
            <v>0</v>
          </cell>
          <cell r="I224">
            <v>0</v>
          </cell>
        </row>
        <row r="225">
          <cell r="F225">
            <v>0</v>
          </cell>
          <cell r="G225">
            <v>0</v>
          </cell>
          <cell r="H225">
            <v>0</v>
          </cell>
          <cell r="I225">
            <v>0</v>
          </cell>
        </row>
        <row r="226">
          <cell r="F226">
            <v>0</v>
          </cell>
          <cell r="G226">
            <v>0</v>
          </cell>
          <cell r="H226">
            <v>0</v>
          </cell>
          <cell r="I226">
            <v>0</v>
          </cell>
        </row>
        <row r="227">
          <cell r="F227">
            <v>0</v>
          </cell>
          <cell r="G227">
            <v>0</v>
          </cell>
          <cell r="H227">
            <v>0</v>
          </cell>
          <cell r="I227">
            <v>0</v>
          </cell>
        </row>
        <row r="228">
          <cell r="F228">
            <v>0</v>
          </cell>
          <cell r="G228">
            <v>0</v>
          </cell>
          <cell r="H228">
            <v>0</v>
          </cell>
          <cell r="I228">
            <v>0</v>
          </cell>
        </row>
        <row r="229">
          <cell r="F229">
            <v>0</v>
          </cell>
          <cell r="G229">
            <v>0</v>
          </cell>
          <cell r="H229">
            <v>0</v>
          </cell>
          <cell r="I229">
            <v>0</v>
          </cell>
        </row>
        <row r="230">
          <cell r="F230">
            <v>0</v>
          </cell>
          <cell r="G230">
            <v>0</v>
          </cell>
          <cell r="H230">
            <v>0</v>
          </cell>
          <cell r="I230">
            <v>0</v>
          </cell>
        </row>
        <row r="231">
          <cell r="F231">
            <v>0</v>
          </cell>
          <cell r="G231">
            <v>0</v>
          </cell>
          <cell r="H231">
            <v>0</v>
          </cell>
          <cell r="I231">
            <v>0</v>
          </cell>
        </row>
        <row r="232">
          <cell r="F232">
            <v>0</v>
          </cell>
          <cell r="G232">
            <v>0</v>
          </cell>
          <cell r="H232">
            <v>0</v>
          </cell>
          <cell r="I232">
            <v>0</v>
          </cell>
        </row>
        <row r="233">
          <cell r="F233">
            <v>0</v>
          </cell>
          <cell r="G233">
            <v>0</v>
          </cell>
          <cell r="H233">
            <v>0</v>
          </cell>
          <cell r="I233">
            <v>0</v>
          </cell>
        </row>
        <row r="234">
          <cell r="F234">
            <v>0</v>
          </cell>
          <cell r="G234">
            <v>0</v>
          </cell>
          <cell r="H234">
            <v>0</v>
          </cell>
          <cell r="I234">
            <v>0</v>
          </cell>
        </row>
        <row r="235">
          <cell r="F235">
            <v>0</v>
          </cell>
          <cell r="G235">
            <v>0</v>
          </cell>
          <cell r="H235">
            <v>0</v>
          </cell>
          <cell r="I235">
            <v>0</v>
          </cell>
        </row>
        <row r="236">
          <cell r="F236">
            <v>0</v>
          </cell>
          <cell r="G236">
            <v>0</v>
          </cell>
          <cell r="H236">
            <v>0</v>
          </cell>
          <cell r="I236">
            <v>0</v>
          </cell>
        </row>
        <row r="237">
          <cell r="F237">
            <v>0</v>
          </cell>
          <cell r="G237">
            <v>0</v>
          </cell>
          <cell r="H237">
            <v>0</v>
          </cell>
          <cell r="I237">
            <v>0</v>
          </cell>
        </row>
        <row r="238">
          <cell r="F238">
            <v>0</v>
          </cell>
          <cell r="G238">
            <v>0</v>
          </cell>
          <cell r="H238">
            <v>0</v>
          </cell>
          <cell r="I238">
            <v>0</v>
          </cell>
        </row>
        <row r="239">
          <cell r="F239">
            <v>0</v>
          </cell>
          <cell r="G239">
            <v>0</v>
          </cell>
          <cell r="H239">
            <v>0</v>
          </cell>
          <cell r="I239">
            <v>0</v>
          </cell>
        </row>
        <row r="240">
          <cell r="F240">
            <v>0</v>
          </cell>
          <cell r="G240">
            <v>0</v>
          </cell>
          <cell r="H240">
            <v>0</v>
          </cell>
          <cell r="I240">
            <v>0</v>
          </cell>
        </row>
        <row r="241">
          <cell r="F241">
            <v>0</v>
          </cell>
          <cell r="G241">
            <v>0</v>
          </cell>
          <cell r="H241">
            <v>0</v>
          </cell>
          <cell r="I241">
            <v>0</v>
          </cell>
        </row>
        <row r="242">
          <cell r="F242">
            <v>0</v>
          </cell>
          <cell r="G242">
            <v>0</v>
          </cell>
          <cell r="H242">
            <v>0</v>
          </cell>
          <cell r="I242">
            <v>0</v>
          </cell>
        </row>
        <row r="243">
          <cell r="F243">
            <v>0</v>
          </cell>
          <cell r="G243">
            <v>0</v>
          </cell>
          <cell r="H243">
            <v>0</v>
          </cell>
          <cell r="I243">
            <v>0</v>
          </cell>
        </row>
        <row r="244">
          <cell r="F244">
            <v>0</v>
          </cell>
          <cell r="G244">
            <v>0</v>
          </cell>
          <cell r="H244">
            <v>0</v>
          </cell>
          <cell r="I244">
            <v>0</v>
          </cell>
        </row>
        <row r="245">
          <cell r="F245">
            <v>0</v>
          </cell>
          <cell r="G245">
            <v>0</v>
          </cell>
          <cell r="H245">
            <v>0</v>
          </cell>
          <cell r="I245">
            <v>0</v>
          </cell>
        </row>
        <row r="246">
          <cell r="F246">
            <v>0</v>
          </cell>
          <cell r="G246">
            <v>0</v>
          </cell>
          <cell r="H246">
            <v>0</v>
          </cell>
          <cell r="I246">
            <v>0</v>
          </cell>
        </row>
        <row r="247">
          <cell r="F247">
            <v>0</v>
          </cell>
          <cell r="G247">
            <v>0</v>
          </cell>
          <cell r="H247">
            <v>0</v>
          </cell>
          <cell r="I247">
            <v>0</v>
          </cell>
        </row>
        <row r="248">
          <cell r="F248">
            <v>0</v>
          </cell>
          <cell r="G248">
            <v>0</v>
          </cell>
          <cell r="H248">
            <v>0</v>
          </cell>
          <cell r="I248">
            <v>0</v>
          </cell>
        </row>
        <row r="249">
          <cell r="F249">
            <v>0</v>
          </cell>
          <cell r="G249">
            <v>0</v>
          </cell>
          <cell r="H249">
            <v>0</v>
          </cell>
          <cell r="I249">
            <v>0</v>
          </cell>
        </row>
        <row r="250">
          <cell r="F250">
            <v>0</v>
          </cell>
          <cell r="G250">
            <v>0</v>
          </cell>
          <cell r="H250">
            <v>0</v>
          </cell>
          <cell r="I250">
            <v>0</v>
          </cell>
        </row>
        <row r="251">
          <cell r="F251">
            <v>0</v>
          </cell>
          <cell r="G251">
            <v>0</v>
          </cell>
          <cell r="H251">
            <v>0</v>
          </cell>
          <cell r="I251">
            <v>0</v>
          </cell>
        </row>
        <row r="252">
          <cell r="F252">
            <v>0</v>
          </cell>
          <cell r="G252">
            <v>0</v>
          </cell>
          <cell r="H252">
            <v>0</v>
          </cell>
          <cell r="I252">
            <v>0</v>
          </cell>
        </row>
        <row r="253">
          <cell r="F253">
            <v>0</v>
          </cell>
          <cell r="G253">
            <v>0</v>
          </cell>
          <cell r="H253">
            <v>0</v>
          </cell>
          <cell r="I253">
            <v>0</v>
          </cell>
        </row>
        <row r="254">
          <cell r="F254">
            <v>0</v>
          </cell>
          <cell r="G254">
            <v>0</v>
          </cell>
          <cell r="H254">
            <v>0</v>
          </cell>
          <cell r="I254">
            <v>0</v>
          </cell>
        </row>
        <row r="255">
          <cell r="F255">
            <v>0</v>
          </cell>
          <cell r="G255">
            <v>0</v>
          </cell>
          <cell r="H255">
            <v>0</v>
          </cell>
          <cell r="I255">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v>0</v>
          </cell>
          <cell r="G261">
            <v>0</v>
          </cell>
          <cell r="H261">
            <v>0</v>
          </cell>
          <cell r="I261">
            <v>0</v>
          </cell>
        </row>
        <row r="262">
          <cell r="F262">
            <v>0</v>
          </cell>
          <cell r="G262">
            <v>0</v>
          </cell>
          <cell r="H262">
            <v>0</v>
          </cell>
          <cell r="I262">
            <v>0</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6">
          <cell r="F266">
            <v>0</v>
          </cell>
          <cell r="G266">
            <v>0</v>
          </cell>
          <cell r="H266">
            <v>0</v>
          </cell>
          <cell r="I266">
            <v>0</v>
          </cell>
        </row>
        <row r="267">
          <cell r="F267">
            <v>0</v>
          </cell>
          <cell r="G267">
            <v>0</v>
          </cell>
          <cell r="H267">
            <v>0</v>
          </cell>
          <cell r="I267">
            <v>0</v>
          </cell>
        </row>
        <row r="268">
          <cell r="F268">
            <v>0</v>
          </cell>
          <cell r="G268">
            <v>0</v>
          </cell>
          <cell r="H268">
            <v>0</v>
          </cell>
          <cell r="I268">
            <v>0</v>
          </cell>
        </row>
        <row r="269">
          <cell r="F269">
            <v>0</v>
          </cell>
          <cell r="G269">
            <v>0</v>
          </cell>
          <cell r="H269">
            <v>0</v>
          </cell>
          <cell r="I269">
            <v>0</v>
          </cell>
        </row>
        <row r="270">
          <cell r="F270">
            <v>0</v>
          </cell>
          <cell r="G270">
            <v>0</v>
          </cell>
          <cell r="H270">
            <v>0</v>
          </cell>
          <cell r="I270">
            <v>0</v>
          </cell>
        </row>
        <row r="271">
          <cell r="F271">
            <v>0</v>
          </cell>
          <cell r="G271">
            <v>0</v>
          </cell>
          <cell r="H271">
            <v>0</v>
          </cell>
          <cell r="I271">
            <v>0</v>
          </cell>
        </row>
        <row r="272">
          <cell r="F272">
            <v>0</v>
          </cell>
          <cell r="G272">
            <v>0</v>
          </cell>
          <cell r="H272">
            <v>0</v>
          </cell>
          <cell r="I272">
            <v>0</v>
          </cell>
        </row>
        <row r="273">
          <cell r="F273">
            <v>0</v>
          </cell>
          <cell r="G273">
            <v>0</v>
          </cell>
          <cell r="H273">
            <v>0</v>
          </cell>
          <cell r="I273">
            <v>0</v>
          </cell>
        </row>
        <row r="274">
          <cell r="F274">
            <v>0</v>
          </cell>
          <cell r="G274">
            <v>0</v>
          </cell>
          <cell r="H274">
            <v>0</v>
          </cell>
          <cell r="I274">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0">
          <cell r="F280">
            <v>0</v>
          </cell>
          <cell r="G280">
            <v>0</v>
          </cell>
          <cell r="H280">
            <v>0</v>
          </cell>
          <cell r="I280">
            <v>0</v>
          </cell>
        </row>
        <row r="281">
          <cell r="F281">
            <v>0</v>
          </cell>
          <cell r="G281">
            <v>0</v>
          </cell>
          <cell r="H281">
            <v>0</v>
          </cell>
          <cell r="I281">
            <v>0</v>
          </cell>
        </row>
        <row r="282">
          <cell r="F282">
            <v>0</v>
          </cell>
          <cell r="G282">
            <v>0</v>
          </cell>
          <cell r="H282">
            <v>0</v>
          </cell>
          <cell r="I282">
            <v>0</v>
          </cell>
        </row>
        <row r="283">
          <cell r="F283">
            <v>0</v>
          </cell>
          <cell r="G283">
            <v>0</v>
          </cell>
          <cell r="H283">
            <v>0</v>
          </cell>
          <cell r="I283">
            <v>0</v>
          </cell>
        </row>
        <row r="284">
          <cell r="F284">
            <v>0</v>
          </cell>
          <cell r="G284">
            <v>0</v>
          </cell>
          <cell r="H284">
            <v>0</v>
          </cell>
          <cell r="I284">
            <v>0</v>
          </cell>
        </row>
        <row r="285">
          <cell r="F285">
            <v>0</v>
          </cell>
          <cell r="G285">
            <v>0</v>
          </cell>
          <cell r="H285">
            <v>0</v>
          </cell>
          <cell r="I285">
            <v>0</v>
          </cell>
        </row>
        <row r="286">
          <cell r="F286">
            <v>0</v>
          </cell>
          <cell r="G286">
            <v>0</v>
          </cell>
          <cell r="H286">
            <v>0</v>
          </cell>
          <cell r="I286">
            <v>0</v>
          </cell>
        </row>
        <row r="287">
          <cell r="F287">
            <v>0</v>
          </cell>
          <cell r="G287">
            <v>0</v>
          </cell>
          <cell r="H287">
            <v>0</v>
          </cell>
          <cell r="I287">
            <v>0</v>
          </cell>
        </row>
        <row r="288">
          <cell r="F288">
            <v>0</v>
          </cell>
          <cell r="G288">
            <v>0</v>
          </cell>
          <cell r="H288">
            <v>0</v>
          </cell>
          <cell r="I288">
            <v>0</v>
          </cell>
        </row>
        <row r="289">
          <cell r="F289">
            <v>0</v>
          </cell>
          <cell r="G289">
            <v>0</v>
          </cell>
          <cell r="H289">
            <v>0</v>
          </cell>
          <cell r="I289">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3">
          <cell r="F293">
            <v>0</v>
          </cell>
          <cell r="G293">
            <v>0</v>
          </cell>
          <cell r="H293">
            <v>0</v>
          </cell>
          <cell r="I293">
            <v>0</v>
          </cell>
        </row>
        <row r="294">
          <cell r="F294">
            <v>0</v>
          </cell>
          <cell r="G294">
            <v>0</v>
          </cell>
          <cell r="H294">
            <v>0</v>
          </cell>
          <cell r="I294">
            <v>0</v>
          </cell>
        </row>
        <row r="295">
          <cell r="F295">
            <v>0</v>
          </cell>
          <cell r="G295">
            <v>0</v>
          </cell>
          <cell r="H295">
            <v>0</v>
          </cell>
          <cell r="I295">
            <v>0</v>
          </cell>
        </row>
        <row r="296">
          <cell r="F296">
            <v>0</v>
          </cell>
          <cell r="G296">
            <v>0</v>
          </cell>
          <cell r="H296">
            <v>0</v>
          </cell>
          <cell r="I296">
            <v>0</v>
          </cell>
        </row>
        <row r="297">
          <cell r="F297">
            <v>0</v>
          </cell>
          <cell r="G297">
            <v>0</v>
          </cell>
          <cell r="H297">
            <v>0</v>
          </cell>
          <cell r="I297">
            <v>0</v>
          </cell>
        </row>
        <row r="298">
          <cell r="F298">
            <v>0</v>
          </cell>
          <cell r="G298">
            <v>0</v>
          </cell>
          <cell r="H298">
            <v>0</v>
          </cell>
          <cell r="I298">
            <v>0</v>
          </cell>
        </row>
        <row r="299">
          <cell r="F299">
            <v>0</v>
          </cell>
          <cell r="G299">
            <v>0</v>
          </cell>
          <cell r="H299">
            <v>0</v>
          </cell>
          <cell r="I299">
            <v>0</v>
          </cell>
        </row>
        <row r="300">
          <cell r="F300">
            <v>0</v>
          </cell>
          <cell r="G300">
            <v>0</v>
          </cell>
          <cell r="H300">
            <v>0</v>
          </cell>
          <cell r="I300">
            <v>0</v>
          </cell>
        </row>
        <row r="301">
          <cell r="F301">
            <v>0</v>
          </cell>
          <cell r="G301">
            <v>0</v>
          </cell>
          <cell r="H301">
            <v>0</v>
          </cell>
          <cell r="I301">
            <v>0</v>
          </cell>
        </row>
        <row r="302">
          <cell r="F302">
            <v>0</v>
          </cell>
          <cell r="G302">
            <v>0</v>
          </cell>
          <cell r="H302">
            <v>0</v>
          </cell>
          <cell r="I302">
            <v>0</v>
          </cell>
        </row>
        <row r="303">
          <cell r="F303">
            <v>0</v>
          </cell>
          <cell r="G303">
            <v>0</v>
          </cell>
          <cell r="H303">
            <v>0</v>
          </cell>
          <cell r="I303">
            <v>0</v>
          </cell>
        </row>
        <row r="304">
          <cell r="F304">
            <v>0</v>
          </cell>
          <cell r="G304">
            <v>0</v>
          </cell>
          <cell r="H304">
            <v>0</v>
          </cell>
          <cell r="I304">
            <v>0</v>
          </cell>
        </row>
        <row r="305">
          <cell r="F305">
            <v>0</v>
          </cell>
          <cell r="G305">
            <v>0</v>
          </cell>
          <cell r="H305">
            <v>0</v>
          </cell>
          <cell r="I305">
            <v>0</v>
          </cell>
        </row>
        <row r="306">
          <cell r="F306">
            <v>0</v>
          </cell>
          <cell r="G306">
            <v>0</v>
          </cell>
          <cell r="H306">
            <v>0</v>
          </cell>
          <cell r="I306">
            <v>0</v>
          </cell>
        </row>
        <row r="307">
          <cell r="F307">
            <v>0</v>
          </cell>
          <cell r="G307">
            <v>0</v>
          </cell>
          <cell r="H307">
            <v>0</v>
          </cell>
          <cell r="I307">
            <v>0</v>
          </cell>
        </row>
        <row r="308">
          <cell r="F308">
            <v>0</v>
          </cell>
          <cell r="G308">
            <v>0</v>
          </cell>
          <cell r="H308">
            <v>0</v>
          </cell>
          <cell r="I308">
            <v>0</v>
          </cell>
        </row>
        <row r="309">
          <cell r="F309">
            <v>0</v>
          </cell>
          <cell r="G309">
            <v>0</v>
          </cell>
          <cell r="H309">
            <v>0</v>
          </cell>
          <cell r="I309">
            <v>0</v>
          </cell>
        </row>
        <row r="310">
          <cell r="F310">
            <v>0</v>
          </cell>
          <cell r="G310">
            <v>0</v>
          </cell>
          <cell r="H310">
            <v>0</v>
          </cell>
          <cell r="I310">
            <v>0</v>
          </cell>
        </row>
        <row r="311">
          <cell r="F311">
            <v>0</v>
          </cell>
          <cell r="G311">
            <v>0</v>
          </cell>
          <cell r="H311">
            <v>0</v>
          </cell>
          <cell r="I311">
            <v>0</v>
          </cell>
        </row>
        <row r="312">
          <cell r="F312">
            <v>0</v>
          </cell>
          <cell r="G312">
            <v>0</v>
          </cell>
          <cell r="H312">
            <v>0</v>
          </cell>
          <cell r="I312">
            <v>0</v>
          </cell>
        </row>
        <row r="313">
          <cell r="F313">
            <v>0</v>
          </cell>
          <cell r="G313">
            <v>0</v>
          </cell>
          <cell r="H313">
            <v>0</v>
          </cell>
          <cell r="I313">
            <v>0</v>
          </cell>
        </row>
        <row r="314">
          <cell r="F314">
            <v>0</v>
          </cell>
          <cell r="G314">
            <v>0</v>
          </cell>
          <cell r="H314">
            <v>0</v>
          </cell>
          <cell r="I314">
            <v>0</v>
          </cell>
        </row>
        <row r="315">
          <cell r="F315">
            <v>0</v>
          </cell>
          <cell r="G315">
            <v>0</v>
          </cell>
          <cell r="H315">
            <v>0</v>
          </cell>
          <cell r="I315">
            <v>0</v>
          </cell>
        </row>
        <row r="316">
          <cell r="F316">
            <v>0</v>
          </cell>
          <cell r="G316">
            <v>0</v>
          </cell>
          <cell r="H316">
            <v>0</v>
          </cell>
          <cell r="I316">
            <v>0</v>
          </cell>
        </row>
        <row r="317">
          <cell r="F317">
            <v>0</v>
          </cell>
          <cell r="G317">
            <v>0</v>
          </cell>
          <cell r="H317">
            <v>0</v>
          </cell>
          <cell r="I317">
            <v>0</v>
          </cell>
        </row>
        <row r="318">
          <cell r="F318">
            <v>0</v>
          </cell>
          <cell r="G318">
            <v>0</v>
          </cell>
          <cell r="H318">
            <v>0</v>
          </cell>
          <cell r="I318">
            <v>0</v>
          </cell>
        </row>
        <row r="319">
          <cell r="F319">
            <v>0</v>
          </cell>
          <cell r="G319">
            <v>0</v>
          </cell>
          <cell r="H319">
            <v>0</v>
          </cell>
          <cell r="I319">
            <v>0</v>
          </cell>
        </row>
        <row r="320">
          <cell r="F320">
            <v>0</v>
          </cell>
          <cell r="G320">
            <v>0</v>
          </cell>
          <cell r="H320">
            <v>0</v>
          </cell>
          <cell r="I320">
            <v>0</v>
          </cell>
        </row>
        <row r="321">
          <cell r="F321">
            <v>0</v>
          </cell>
          <cell r="G321">
            <v>0</v>
          </cell>
          <cell r="H321">
            <v>0</v>
          </cell>
          <cell r="I321">
            <v>0</v>
          </cell>
        </row>
        <row r="322">
          <cell r="F322">
            <v>0</v>
          </cell>
          <cell r="G322">
            <v>0</v>
          </cell>
          <cell r="H322">
            <v>0</v>
          </cell>
          <cell r="I322">
            <v>0</v>
          </cell>
        </row>
        <row r="323">
          <cell r="F323">
            <v>0</v>
          </cell>
          <cell r="G323">
            <v>0</v>
          </cell>
          <cell r="H323">
            <v>0</v>
          </cell>
          <cell r="I323">
            <v>0</v>
          </cell>
        </row>
        <row r="324">
          <cell r="F324">
            <v>0</v>
          </cell>
          <cell r="G324">
            <v>0</v>
          </cell>
          <cell r="H324">
            <v>0</v>
          </cell>
          <cell r="I324">
            <v>0</v>
          </cell>
        </row>
        <row r="325">
          <cell r="F325">
            <v>0</v>
          </cell>
          <cell r="G325">
            <v>0</v>
          </cell>
          <cell r="H325">
            <v>0</v>
          </cell>
          <cell r="I325">
            <v>0</v>
          </cell>
        </row>
        <row r="326">
          <cell r="F326">
            <v>0</v>
          </cell>
          <cell r="G326">
            <v>0</v>
          </cell>
          <cell r="H326">
            <v>0</v>
          </cell>
          <cell r="I326">
            <v>0</v>
          </cell>
        </row>
        <row r="327">
          <cell r="F327">
            <v>0</v>
          </cell>
          <cell r="G327">
            <v>0</v>
          </cell>
          <cell r="H327">
            <v>0</v>
          </cell>
          <cell r="I327">
            <v>0</v>
          </cell>
        </row>
        <row r="328">
          <cell r="F328">
            <v>0</v>
          </cell>
          <cell r="G328">
            <v>0</v>
          </cell>
          <cell r="H328">
            <v>0</v>
          </cell>
          <cell r="I328">
            <v>0</v>
          </cell>
        </row>
        <row r="329">
          <cell r="F329">
            <v>0</v>
          </cell>
          <cell r="G329">
            <v>0</v>
          </cell>
          <cell r="H329">
            <v>0</v>
          </cell>
          <cell r="I329">
            <v>0</v>
          </cell>
        </row>
        <row r="330">
          <cell r="F330">
            <v>0</v>
          </cell>
          <cell r="G330">
            <v>0</v>
          </cell>
          <cell r="H330">
            <v>0</v>
          </cell>
          <cell r="I330">
            <v>0</v>
          </cell>
        </row>
        <row r="331">
          <cell r="F331">
            <v>0</v>
          </cell>
          <cell r="G331">
            <v>0</v>
          </cell>
          <cell r="H331">
            <v>0</v>
          </cell>
          <cell r="I331">
            <v>0</v>
          </cell>
        </row>
        <row r="332">
          <cell r="F332">
            <v>0</v>
          </cell>
          <cell r="G332">
            <v>0</v>
          </cell>
          <cell r="H332">
            <v>0</v>
          </cell>
          <cell r="I332">
            <v>0</v>
          </cell>
        </row>
        <row r="333">
          <cell r="F333">
            <v>0</v>
          </cell>
          <cell r="G333">
            <v>0</v>
          </cell>
          <cell r="H333">
            <v>0</v>
          </cell>
          <cell r="I333">
            <v>0</v>
          </cell>
        </row>
        <row r="334">
          <cell r="F334">
            <v>0</v>
          </cell>
          <cell r="G334">
            <v>0</v>
          </cell>
          <cell r="H334">
            <v>0</v>
          </cell>
          <cell r="I334">
            <v>0</v>
          </cell>
        </row>
        <row r="335">
          <cell r="F335">
            <v>0</v>
          </cell>
          <cell r="G335">
            <v>0</v>
          </cell>
          <cell r="H335">
            <v>0</v>
          </cell>
          <cell r="I335">
            <v>0</v>
          </cell>
        </row>
        <row r="336">
          <cell r="F336">
            <v>0</v>
          </cell>
          <cell r="G336">
            <v>0</v>
          </cell>
          <cell r="H336">
            <v>0</v>
          </cell>
          <cell r="I336">
            <v>0</v>
          </cell>
        </row>
        <row r="337">
          <cell r="F337">
            <v>0</v>
          </cell>
          <cell r="G337">
            <v>0</v>
          </cell>
          <cell r="H337">
            <v>0</v>
          </cell>
          <cell r="I337">
            <v>0</v>
          </cell>
        </row>
        <row r="338">
          <cell r="F338">
            <v>0</v>
          </cell>
          <cell r="G338">
            <v>0</v>
          </cell>
          <cell r="H338">
            <v>0</v>
          </cell>
          <cell r="I338">
            <v>0</v>
          </cell>
        </row>
        <row r="339">
          <cell r="F339">
            <v>0</v>
          </cell>
          <cell r="G339">
            <v>0</v>
          </cell>
          <cell r="H339">
            <v>0</v>
          </cell>
          <cell r="I339">
            <v>0</v>
          </cell>
        </row>
        <row r="340">
          <cell r="F340">
            <v>0</v>
          </cell>
          <cell r="G340">
            <v>0</v>
          </cell>
          <cell r="H340">
            <v>0</v>
          </cell>
          <cell r="I340">
            <v>0</v>
          </cell>
        </row>
        <row r="341">
          <cell r="F341">
            <v>0</v>
          </cell>
          <cell r="G341">
            <v>0</v>
          </cell>
          <cell r="H341">
            <v>0</v>
          </cell>
          <cell r="I341">
            <v>0</v>
          </cell>
        </row>
        <row r="342">
          <cell r="F342">
            <v>0</v>
          </cell>
          <cell r="G342">
            <v>0</v>
          </cell>
          <cell r="H342">
            <v>0</v>
          </cell>
          <cell r="I342">
            <v>0</v>
          </cell>
        </row>
        <row r="343">
          <cell r="F343">
            <v>0</v>
          </cell>
          <cell r="G343">
            <v>0</v>
          </cell>
          <cell r="H343">
            <v>0</v>
          </cell>
          <cell r="I343">
            <v>0</v>
          </cell>
        </row>
        <row r="344">
          <cell r="F344">
            <v>0</v>
          </cell>
          <cell r="G344">
            <v>0</v>
          </cell>
          <cell r="H344">
            <v>0</v>
          </cell>
          <cell r="I344">
            <v>0</v>
          </cell>
        </row>
        <row r="345">
          <cell r="F345">
            <v>0</v>
          </cell>
          <cell r="G345">
            <v>0</v>
          </cell>
          <cell r="H345">
            <v>0</v>
          </cell>
          <cell r="I345">
            <v>0</v>
          </cell>
        </row>
        <row r="346">
          <cell r="F346">
            <v>0</v>
          </cell>
          <cell r="G346">
            <v>0</v>
          </cell>
          <cell r="H346">
            <v>0</v>
          </cell>
          <cell r="I346">
            <v>0</v>
          </cell>
        </row>
        <row r="347">
          <cell r="F347">
            <v>0</v>
          </cell>
          <cell r="G347">
            <v>0</v>
          </cell>
          <cell r="H347">
            <v>0</v>
          </cell>
          <cell r="I347">
            <v>0</v>
          </cell>
        </row>
        <row r="348">
          <cell r="F348">
            <v>0</v>
          </cell>
          <cell r="G348">
            <v>0</v>
          </cell>
          <cell r="H348">
            <v>0</v>
          </cell>
          <cell r="I348">
            <v>0</v>
          </cell>
        </row>
        <row r="349">
          <cell r="F349">
            <v>0</v>
          </cell>
          <cell r="G349">
            <v>0</v>
          </cell>
          <cell r="H349">
            <v>0</v>
          </cell>
          <cell r="I349">
            <v>0</v>
          </cell>
        </row>
        <row r="350">
          <cell r="F350">
            <v>0</v>
          </cell>
          <cell r="G350">
            <v>0</v>
          </cell>
          <cell r="H350">
            <v>0</v>
          </cell>
          <cell r="I350">
            <v>0</v>
          </cell>
        </row>
        <row r="351">
          <cell r="F351">
            <v>0</v>
          </cell>
          <cell r="G351">
            <v>0</v>
          </cell>
          <cell r="H351">
            <v>0</v>
          </cell>
          <cell r="I351">
            <v>0</v>
          </cell>
        </row>
        <row r="352">
          <cell r="F352">
            <v>0</v>
          </cell>
          <cell r="G352">
            <v>0</v>
          </cell>
          <cell r="H352">
            <v>0</v>
          </cell>
          <cell r="I352">
            <v>0</v>
          </cell>
        </row>
        <row r="353">
          <cell r="F353">
            <v>0</v>
          </cell>
          <cell r="G353">
            <v>0</v>
          </cell>
          <cell r="H353">
            <v>0</v>
          </cell>
          <cell r="I353">
            <v>0</v>
          </cell>
        </row>
        <row r="354">
          <cell r="F354">
            <v>0</v>
          </cell>
          <cell r="G354">
            <v>0</v>
          </cell>
          <cell r="H354">
            <v>0</v>
          </cell>
          <cell r="I354">
            <v>0</v>
          </cell>
        </row>
        <row r="355">
          <cell r="F355">
            <v>0</v>
          </cell>
          <cell r="G355">
            <v>0</v>
          </cell>
          <cell r="H355">
            <v>0</v>
          </cell>
          <cell r="I355">
            <v>0</v>
          </cell>
        </row>
        <row r="356">
          <cell r="F356">
            <v>0</v>
          </cell>
          <cell r="G356">
            <v>0</v>
          </cell>
          <cell r="H356">
            <v>0</v>
          </cell>
          <cell r="I356">
            <v>0</v>
          </cell>
        </row>
        <row r="357">
          <cell r="F357">
            <v>0</v>
          </cell>
          <cell r="G357">
            <v>0</v>
          </cell>
          <cell r="H357">
            <v>0</v>
          </cell>
          <cell r="I357">
            <v>0</v>
          </cell>
        </row>
        <row r="358">
          <cell r="F358">
            <v>0</v>
          </cell>
          <cell r="G358">
            <v>0</v>
          </cell>
          <cell r="H358">
            <v>0</v>
          </cell>
          <cell r="I358">
            <v>0</v>
          </cell>
        </row>
        <row r="359">
          <cell r="F359">
            <v>0</v>
          </cell>
          <cell r="G359">
            <v>0</v>
          </cell>
          <cell r="H359">
            <v>0</v>
          </cell>
          <cell r="I359">
            <v>0</v>
          </cell>
        </row>
        <row r="360">
          <cell r="F360">
            <v>0</v>
          </cell>
          <cell r="G360">
            <v>0</v>
          </cell>
          <cell r="H360">
            <v>0</v>
          </cell>
          <cell r="I360">
            <v>0</v>
          </cell>
        </row>
        <row r="361">
          <cell r="F361">
            <v>0</v>
          </cell>
          <cell r="G361">
            <v>0</v>
          </cell>
          <cell r="H361">
            <v>0</v>
          </cell>
          <cell r="I361">
            <v>0</v>
          </cell>
        </row>
        <row r="362">
          <cell r="F362">
            <v>0</v>
          </cell>
          <cell r="G362">
            <v>0</v>
          </cell>
          <cell r="H362">
            <v>0</v>
          </cell>
          <cell r="I362">
            <v>0</v>
          </cell>
        </row>
        <row r="363">
          <cell r="F363">
            <v>0</v>
          </cell>
          <cell r="G363">
            <v>0</v>
          </cell>
          <cell r="H363">
            <v>0</v>
          </cell>
          <cell r="I363">
            <v>0</v>
          </cell>
        </row>
        <row r="364">
          <cell r="F364">
            <v>0</v>
          </cell>
          <cell r="G364">
            <v>0</v>
          </cell>
          <cell r="H364">
            <v>0</v>
          </cell>
          <cell r="I364">
            <v>0</v>
          </cell>
        </row>
        <row r="365">
          <cell r="F365">
            <v>0</v>
          </cell>
          <cell r="G365">
            <v>0</v>
          </cell>
          <cell r="H365">
            <v>0</v>
          </cell>
          <cell r="I365">
            <v>0</v>
          </cell>
        </row>
        <row r="366">
          <cell r="F366">
            <v>0</v>
          </cell>
          <cell r="G366">
            <v>0</v>
          </cell>
          <cell r="H366">
            <v>0</v>
          </cell>
          <cell r="I366">
            <v>0</v>
          </cell>
        </row>
        <row r="367">
          <cell r="F367">
            <v>0</v>
          </cell>
          <cell r="G367">
            <v>0</v>
          </cell>
          <cell r="H367">
            <v>0</v>
          </cell>
          <cell r="I367">
            <v>0</v>
          </cell>
        </row>
        <row r="368">
          <cell r="F368">
            <v>0</v>
          </cell>
          <cell r="G368">
            <v>0</v>
          </cell>
          <cell r="H368">
            <v>0</v>
          </cell>
          <cell r="I368">
            <v>0</v>
          </cell>
        </row>
        <row r="369">
          <cell r="F369">
            <v>0</v>
          </cell>
          <cell r="G369">
            <v>0</v>
          </cell>
          <cell r="H369">
            <v>0</v>
          </cell>
          <cell r="I369">
            <v>0</v>
          </cell>
        </row>
        <row r="370">
          <cell r="F370">
            <v>0</v>
          </cell>
          <cell r="G370">
            <v>0</v>
          </cell>
          <cell r="H370">
            <v>0</v>
          </cell>
          <cell r="I370">
            <v>0</v>
          </cell>
        </row>
        <row r="371">
          <cell r="F371">
            <v>0</v>
          </cell>
          <cell r="G371">
            <v>0</v>
          </cell>
          <cell r="H371">
            <v>0</v>
          </cell>
          <cell r="I371">
            <v>0</v>
          </cell>
        </row>
        <row r="372">
          <cell r="F372">
            <v>0</v>
          </cell>
          <cell r="G372">
            <v>0</v>
          </cell>
          <cell r="H372">
            <v>0</v>
          </cell>
          <cell r="I372">
            <v>0</v>
          </cell>
        </row>
        <row r="373">
          <cell r="F373">
            <v>0</v>
          </cell>
          <cell r="G373">
            <v>0</v>
          </cell>
          <cell r="H373">
            <v>0</v>
          </cell>
          <cell r="I37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RUBROS"/>
      <sheetName val="Hoja2"/>
      <sheetName val="PRESUPUESTO"/>
      <sheetName val="(1)"/>
      <sheetName val="CRONOGRAMA VALORADO"/>
      <sheetName val="CRONOGRAMA PORCENTAJES"/>
      <sheetName val="MATERIALES"/>
      <sheetName val="MANO DE OBRA"/>
      <sheetName val="FORM 16"/>
      <sheetName val="EQUIPOS"/>
      <sheetName val="TRANSPORTE"/>
      <sheetName val="INDIRECTOS"/>
      <sheetName val="RESULTADOS"/>
      <sheetName val="numeros"/>
    </sheetNames>
    <sheetDataSet>
      <sheetData sheetId="0"/>
      <sheetData sheetId="1"/>
      <sheetData sheetId="2" refreshError="1">
        <row r="4">
          <cell r="A4">
            <v>1</v>
          </cell>
          <cell r="B4">
            <v>59</v>
          </cell>
          <cell r="C4" t="str">
            <v>(1)</v>
          </cell>
          <cell r="D4" t="str">
            <v>302-2E</v>
          </cell>
          <cell r="E4" t="str">
            <v>ROZA A MANO</v>
          </cell>
          <cell r="G4" t="str">
            <v>M2</v>
          </cell>
          <cell r="H4">
            <v>0</v>
          </cell>
          <cell r="I4">
            <v>74200</v>
          </cell>
        </row>
        <row r="5">
          <cell r="A5">
            <v>2</v>
          </cell>
          <cell r="B5">
            <v>121</v>
          </cell>
          <cell r="C5" t="str">
            <v>(1)</v>
          </cell>
          <cell r="D5" t="str">
            <v>308-2(1)</v>
          </cell>
          <cell r="E5" t="str">
            <v>ACABADO DE OBRA BASICA</v>
          </cell>
          <cell r="G5" t="str">
            <v>M2</v>
          </cell>
          <cell r="H5">
            <v>0</v>
          </cell>
          <cell r="I5">
            <v>126600</v>
          </cell>
        </row>
        <row r="6">
          <cell r="A6">
            <v>3</v>
          </cell>
          <cell r="B6">
            <v>183</v>
          </cell>
          <cell r="C6" t="str">
            <v>(1)</v>
          </cell>
          <cell r="D6" t="str">
            <v>403-1</v>
          </cell>
          <cell r="E6" t="str">
            <v>SUB-BASE CLASE 3 SIN TRITURAR</v>
          </cell>
          <cell r="G6" t="str">
            <v>M3</v>
          </cell>
          <cell r="H6">
            <v>0</v>
          </cell>
          <cell r="I6">
            <v>10423.5</v>
          </cell>
        </row>
        <row r="7">
          <cell r="A7">
            <v>4</v>
          </cell>
          <cell r="B7">
            <v>245</v>
          </cell>
          <cell r="C7" t="str">
            <v>(1)</v>
          </cell>
          <cell r="D7" t="str">
            <v>404-1(1)</v>
          </cell>
          <cell r="E7" t="str">
            <v>BASE, CLASE 4 e=20cm</v>
          </cell>
          <cell r="G7" t="str">
            <v>M3</v>
          </cell>
          <cell r="H7">
            <v>0</v>
          </cell>
          <cell r="I7">
            <v>18966</v>
          </cell>
        </row>
        <row r="8">
          <cell r="A8">
            <v>5</v>
          </cell>
          <cell r="B8">
            <v>307</v>
          </cell>
          <cell r="C8" t="str">
            <v>(1)</v>
          </cell>
          <cell r="D8" t="str">
            <v>309-6(5)</v>
          </cell>
          <cell r="E8" t="str">
            <v>TRANSPORTE DE MATERIAL BASE</v>
          </cell>
          <cell r="G8" t="str">
            <v>M3-KM</v>
          </cell>
          <cell r="H8">
            <v>0</v>
          </cell>
          <cell r="I8">
            <v>317477</v>
          </cell>
        </row>
        <row r="9">
          <cell r="A9">
            <v>6</v>
          </cell>
          <cell r="B9">
            <v>369</v>
          </cell>
          <cell r="C9" t="str">
            <v>(1)</v>
          </cell>
          <cell r="D9" t="str">
            <v>405-1(1)a</v>
          </cell>
          <cell r="E9" t="str">
            <v>ASFALTO MC-250C PARA RIEGO DE IMP. Y/O ADHERENCIA</v>
          </cell>
          <cell r="G9" t="str">
            <v>L</v>
          </cell>
          <cell r="H9">
            <v>0</v>
          </cell>
          <cell r="I9">
            <v>91560</v>
          </cell>
        </row>
        <row r="10">
          <cell r="A10">
            <v>7</v>
          </cell>
          <cell r="B10">
            <v>431</v>
          </cell>
          <cell r="C10" t="str">
            <v>(1)</v>
          </cell>
          <cell r="D10" t="str">
            <v>405-3</v>
          </cell>
          <cell r="E10" t="str">
            <v>DOBLE TRATAMIENTO SUPERFICIAL BITUMINOSO</v>
          </cell>
          <cell r="G10" t="str">
            <v>M2</v>
          </cell>
          <cell r="H10" t="str">
            <v>M2/H</v>
          </cell>
          <cell r="I10">
            <v>61040</v>
          </cell>
        </row>
        <row r="11">
          <cell r="A11">
            <v>8</v>
          </cell>
          <cell r="B11">
            <v>493</v>
          </cell>
          <cell r="C11" t="str">
            <v>(1)</v>
          </cell>
          <cell r="D11" t="str">
            <v>309-6(6)</v>
          </cell>
          <cell r="E11" t="str">
            <v>TRANSPORTE DE AGREGADOS PARA DTSB</v>
          </cell>
          <cell r="G11" t="str">
            <v>M3-KM</v>
          </cell>
          <cell r="H11">
            <v>0</v>
          </cell>
          <cell r="I11">
            <v>127635</v>
          </cell>
        </row>
        <row r="12">
          <cell r="A12">
            <v>9</v>
          </cell>
          <cell r="B12">
            <v>555</v>
          </cell>
          <cell r="C12" t="str">
            <v>(1)</v>
          </cell>
          <cell r="D12" t="str">
            <v>307-2(1)</v>
          </cell>
          <cell r="E12" t="str">
            <v>EXCAVACION Y RELLENO PARA ESTRUCTURAS MENORES</v>
          </cell>
          <cell r="G12" t="str">
            <v>M3</v>
          </cell>
          <cell r="H12">
            <v>0</v>
          </cell>
          <cell r="I12">
            <v>190.3</v>
          </cell>
        </row>
        <row r="13">
          <cell r="A13">
            <v>10</v>
          </cell>
          <cell r="B13">
            <v>617</v>
          </cell>
          <cell r="C13" t="str">
            <v>(1)</v>
          </cell>
          <cell r="D13" t="str">
            <v>503-(2)B</v>
          </cell>
          <cell r="E13" t="str">
            <v>HORMIGON ESTRUCTURAL CLASE C F'C=180KG/CM2</v>
          </cell>
          <cell r="G13" t="str">
            <v>M3</v>
          </cell>
          <cell r="H13">
            <v>0</v>
          </cell>
          <cell r="I13">
            <v>81</v>
          </cell>
        </row>
        <row r="14">
          <cell r="A14">
            <v>11</v>
          </cell>
          <cell r="B14">
            <v>679</v>
          </cell>
          <cell r="C14" t="str">
            <v>(1)</v>
          </cell>
          <cell r="D14" t="str">
            <v>601-(1A)b</v>
          </cell>
          <cell r="E14" t="str">
            <v>SUMINISTRO INSTALACION TUBERIA H.A. D=1200mm (48")</v>
          </cell>
          <cell r="G14" t="str">
            <v>M</v>
          </cell>
          <cell r="H14">
            <v>0</v>
          </cell>
          <cell r="I14">
            <v>55</v>
          </cell>
        </row>
        <row r="15">
          <cell r="A15">
            <v>12</v>
          </cell>
          <cell r="B15">
            <v>741</v>
          </cell>
          <cell r="C15" t="str">
            <v>(1)</v>
          </cell>
          <cell r="D15" t="str">
            <v>MR-112E</v>
          </cell>
          <cell r="E15" t="str">
            <v>LIMPIEZA DE ALCANTARILLAS</v>
          </cell>
          <cell r="G15" t="str">
            <v>M3</v>
          </cell>
          <cell r="H15">
            <v>0</v>
          </cell>
          <cell r="I15">
            <v>119</v>
          </cell>
        </row>
        <row r="16">
          <cell r="A16">
            <v>13</v>
          </cell>
          <cell r="B16">
            <v>803</v>
          </cell>
          <cell r="C16" t="str">
            <v>(1)</v>
          </cell>
          <cell r="D16" t="str">
            <v>304-1(2)</v>
          </cell>
          <cell r="E16" t="str">
            <v>PRESTAMO IMPORTADO</v>
          </cell>
          <cell r="G16" t="str">
            <v>M3</v>
          </cell>
          <cell r="H16">
            <v>0</v>
          </cell>
          <cell r="I16">
            <v>0</v>
          </cell>
        </row>
        <row r="17">
          <cell r="A17">
            <v>14</v>
          </cell>
          <cell r="B17">
            <v>865</v>
          </cell>
          <cell r="C17" t="str">
            <v>(1)</v>
          </cell>
          <cell r="D17" t="str">
            <v>309-4(2)</v>
          </cell>
          <cell r="E17" t="str">
            <v>TRANSPORTE DE MATERIAL DE PRESTAMO IMPORTADO</v>
          </cell>
          <cell r="G17" t="str">
            <v>M3-KM</v>
          </cell>
          <cell r="H17">
            <v>0</v>
          </cell>
          <cell r="I17">
            <v>0</v>
          </cell>
        </row>
        <row r="18">
          <cell r="A18">
            <v>15</v>
          </cell>
          <cell r="B18">
            <v>927</v>
          </cell>
          <cell r="C18" t="str">
            <v>(1)</v>
          </cell>
          <cell r="D18" t="str">
            <v>503-(1)A MOP</v>
          </cell>
          <cell r="E18" t="str">
            <v>HORMIGON ESTRUCTURAL CLASE C F'C=210KG/CM2</v>
          </cell>
          <cell r="G18" t="str">
            <v>M3</v>
          </cell>
          <cell r="H18">
            <v>0</v>
          </cell>
          <cell r="I18">
            <v>0</v>
          </cell>
        </row>
        <row r="19">
          <cell r="A19">
            <v>16</v>
          </cell>
          <cell r="B19">
            <v>989</v>
          </cell>
          <cell r="C19" t="str">
            <v>(1)</v>
          </cell>
          <cell r="D19" t="str">
            <v>504-(1) MOP</v>
          </cell>
          <cell r="E19" t="str">
            <v>ACERO DE REFUERZO fy=4200 kg/cm2</v>
          </cell>
          <cell r="G19" t="str">
            <v>KG</v>
          </cell>
          <cell r="H19">
            <v>0</v>
          </cell>
          <cell r="I19">
            <v>0</v>
          </cell>
        </row>
        <row r="20">
          <cell r="A20">
            <v>17</v>
          </cell>
          <cell r="B20">
            <v>1051</v>
          </cell>
          <cell r="C20" t="str">
            <v>(1)</v>
          </cell>
          <cell r="D20" t="str">
            <v>307-3(1)</v>
          </cell>
          <cell r="E20" t="str">
            <v>EXCAVACION PARA ENCAUZAMIENTOS</v>
          </cell>
          <cell r="G20" t="str">
            <v>M3</v>
          </cell>
          <cell r="H20">
            <v>0</v>
          </cell>
          <cell r="I20">
            <v>0</v>
          </cell>
        </row>
        <row r="21">
          <cell r="A21">
            <v>18</v>
          </cell>
          <cell r="B21">
            <v>1113</v>
          </cell>
          <cell r="C21" t="str">
            <v>(1)</v>
          </cell>
          <cell r="D21" t="str">
            <v>MR-111E</v>
          </cell>
          <cell r="E21" t="str">
            <v>LIMPIEZA DE CUNETAS Y ESPALDONES</v>
          </cell>
          <cell r="G21" t="str">
            <v>M3</v>
          </cell>
          <cell r="H21">
            <v>0</v>
          </cell>
          <cell r="I21">
            <v>0</v>
          </cell>
        </row>
        <row r="22">
          <cell r="A22">
            <v>19</v>
          </cell>
          <cell r="B22">
            <v>1175</v>
          </cell>
          <cell r="C22" t="str">
            <v>(1)</v>
          </cell>
          <cell r="D22" t="str">
            <v>MR-206-5(2)</v>
          </cell>
          <cell r="E22" t="str">
            <v>MURO DE GAVIONES</v>
          </cell>
          <cell r="G22" t="str">
            <v>M3</v>
          </cell>
          <cell r="H22">
            <v>0</v>
          </cell>
          <cell r="I22">
            <v>0</v>
          </cell>
        </row>
        <row r="23">
          <cell r="A23">
            <v>20</v>
          </cell>
          <cell r="B23">
            <v>1237</v>
          </cell>
          <cell r="C23" t="str">
            <v>(1)</v>
          </cell>
          <cell r="D23" t="str">
            <v>308-4(1)</v>
          </cell>
          <cell r="E23" t="str">
            <v>LIMPIEZA DE DERRUMBES</v>
          </cell>
          <cell r="G23" t="str">
            <v>M3</v>
          </cell>
          <cell r="H23">
            <v>0</v>
          </cell>
          <cell r="I23">
            <v>0</v>
          </cell>
        </row>
        <row r="24">
          <cell r="A24">
            <v>21</v>
          </cell>
          <cell r="B24">
            <v>1299</v>
          </cell>
          <cell r="C24" t="str">
            <v>(1)</v>
          </cell>
          <cell r="D24" t="str">
            <v>404-1(1)</v>
          </cell>
          <cell r="E24" t="str">
            <v>BASE, CLASE 1 e=40cm</v>
          </cell>
          <cell r="G24" t="str">
            <v>M3</v>
          </cell>
          <cell r="H24">
            <v>0</v>
          </cell>
          <cell r="I24">
            <v>0</v>
          </cell>
        </row>
        <row r="25">
          <cell r="A25">
            <v>22</v>
          </cell>
          <cell r="B25">
            <v>1361</v>
          </cell>
          <cell r="C25" t="str">
            <v>(1)</v>
          </cell>
          <cell r="H25">
            <v>0</v>
          </cell>
          <cell r="I25">
            <v>0</v>
          </cell>
        </row>
        <row r="26">
          <cell r="A26">
            <v>23</v>
          </cell>
          <cell r="B26">
            <v>1423</v>
          </cell>
          <cell r="C26" t="str">
            <v>(1)</v>
          </cell>
          <cell r="H26">
            <v>0</v>
          </cell>
          <cell r="I26">
            <v>0</v>
          </cell>
        </row>
        <row r="27">
          <cell r="A27">
            <v>24</v>
          </cell>
          <cell r="B27">
            <v>1485</v>
          </cell>
          <cell r="C27" t="str">
            <v>(1)</v>
          </cell>
          <cell r="H27">
            <v>0</v>
          </cell>
          <cell r="I27">
            <v>0</v>
          </cell>
        </row>
        <row r="28">
          <cell r="A28">
            <v>25</v>
          </cell>
          <cell r="B28">
            <v>1547</v>
          </cell>
          <cell r="C28" t="str">
            <v>(1)</v>
          </cell>
          <cell r="H28">
            <v>0</v>
          </cell>
          <cell r="I28">
            <v>0</v>
          </cell>
        </row>
        <row r="29">
          <cell r="A29">
            <v>26</v>
          </cell>
          <cell r="B29">
            <v>1609</v>
          </cell>
          <cell r="C29" t="str">
            <v>(1)</v>
          </cell>
          <cell r="H29">
            <v>0</v>
          </cell>
          <cell r="I29">
            <v>0</v>
          </cell>
        </row>
        <row r="30">
          <cell r="A30">
            <v>27</v>
          </cell>
          <cell r="B30">
            <v>1671</v>
          </cell>
          <cell r="C30" t="str">
            <v>(1)</v>
          </cell>
          <cell r="H30">
            <v>0</v>
          </cell>
          <cell r="I30">
            <v>0</v>
          </cell>
        </row>
        <row r="31">
          <cell r="A31">
            <v>28</v>
          </cell>
          <cell r="B31">
            <v>1733</v>
          </cell>
          <cell r="C31" t="str">
            <v>(1)</v>
          </cell>
          <cell r="H31">
            <v>0</v>
          </cell>
          <cell r="I31">
            <v>0</v>
          </cell>
        </row>
        <row r="32">
          <cell r="A32">
            <v>29</v>
          </cell>
          <cell r="B32">
            <v>1795</v>
          </cell>
          <cell r="C32" t="str">
            <v>(1)</v>
          </cell>
          <cell r="H32">
            <v>0</v>
          </cell>
          <cell r="I32">
            <v>0</v>
          </cell>
        </row>
        <row r="33">
          <cell r="A33">
            <v>30</v>
          </cell>
          <cell r="B33">
            <v>1857</v>
          </cell>
          <cell r="C33" t="str">
            <v>(1)</v>
          </cell>
          <cell r="H33">
            <v>0</v>
          </cell>
          <cell r="I33">
            <v>0</v>
          </cell>
        </row>
        <row r="34">
          <cell r="A34">
            <v>31</v>
          </cell>
          <cell r="B34">
            <v>1919</v>
          </cell>
          <cell r="C34" t="str">
            <v>(1)</v>
          </cell>
          <cell r="H34">
            <v>0</v>
          </cell>
          <cell r="I34">
            <v>0</v>
          </cell>
        </row>
        <row r="35">
          <cell r="A35">
            <v>32</v>
          </cell>
          <cell r="B35">
            <v>1981</v>
          </cell>
          <cell r="C35" t="str">
            <v>(1)</v>
          </cell>
          <cell r="H35">
            <v>0</v>
          </cell>
          <cell r="I35">
            <v>0</v>
          </cell>
        </row>
        <row r="36">
          <cell r="A36">
            <v>33</v>
          </cell>
          <cell r="B36">
            <v>2043</v>
          </cell>
          <cell r="C36" t="str">
            <v>(1)</v>
          </cell>
          <cell r="H36">
            <v>0</v>
          </cell>
          <cell r="I36">
            <v>0</v>
          </cell>
        </row>
        <row r="37">
          <cell r="A37">
            <v>34</v>
          </cell>
          <cell r="B37">
            <v>2105</v>
          </cell>
          <cell r="C37" t="str">
            <v>(1)</v>
          </cell>
          <cell r="H37">
            <v>0</v>
          </cell>
          <cell r="I37">
            <v>0</v>
          </cell>
        </row>
        <row r="38">
          <cell r="A38">
            <v>35</v>
          </cell>
          <cell r="B38">
            <v>2167</v>
          </cell>
          <cell r="C38" t="str">
            <v>(1)</v>
          </cell>
          <cell r="H38">
            <v>0</v>
          </cell>
          <cell r="I38">
            <v>0</v>
          </cell>
        </row>
        <row r="39">
          <cell r="A39">
            <v>36</v>
          </cell>
          <cell r="B39">
            <v>2229</v>
          </cell>
          <cell r="C39" t="str">
            <v>(1)</v>
          </cell>
          <cell r="H39">
            <v>0</v>
          </cell>
          <cell r="I39">
            <v>0</v>
          </cell>
        </row>
        <row r="40">
          <cell r="A40">
            <v>37</v>
          </cell>
          <cell r="B40">
            <v>2291</v>
          </cell>
          <cell r="C40" t="str">
            <v>(1)</v>
          </cell>
          <cell r="H40">
            <v>0</v>
          </cell>
          <cell r="I40">
            <v>0</v>
          </cell>
        </row>
        <row r="41">
          <cell r="A41">
            <v>38</v>
          </cell>
          <cell r="B41">
            <v>2353</v>
          </cell>
          <cell r="C41" t="str">
            <v>(1)</v>
          </cell>
          <cell r="H41">
            <v>0</v>
          </cell>
          <cell r="I41">
            <v>0</v>
          </cell>
        </row>
        <row r="42">
          <cell r="A42">
            <v>39</v>
          </cell>
          <cell r="B42">
            <v>2415</v>
          </cell>
          <cell r="C42" t="str">
            <v>(1)</v>
          </cell>
          <cell r="H42">
            <v>0</v>
          </cell>
          <cell r="I42">
            <v>0</v>
          </cell>
        </row>
        <row r="43">
          <cell r="A43">
            <v>40</v>
          </cell>
          <cell r="B43">
            <v>2477</v>
          </cell>
          <cell r="C43" t="str">
            <v>(1)</v>
          </cell>
          <cell r="H43">
            <v>0</v>
          </cell>
          <cell r="I43">
            <v>0</v>
          </cell>
        </row>
        <row r="44">
          <cell r="A44">
            <v>41</v>
          </cell>
          <cell r="B44">
            <v>2539</v>
          </cell>
          <cell r="C44" t="str">
            <v>(1)</v>
          </cell>
          <cell r="H44">
            <v>0</v>
          </cell>
          <cell r="I44">
            <v>0</v>
          </cell>
        </row>
        <row r="45">
          <cell r="A45">
            <v>42</v>
          </cell>
          <cell r="B45">
            <v>2601</v>
          </cell>
          <cell r="C45" t="str">
            <v>(1)</v>
          </cell>
          <cell r="H45">
            <v>0</v>
          </cell>
          <cell r="I45">
            <v>0</v>
          </cell>
        </row>
        <row r="46">
          <cell r="A46">
            <v>43</v>
          </cell>
          <cell r="B46">
            <v>2663</v>
          </cell>
          <cell r="C46" t="str">
            <v>(1)</v>
          </cell>
          <cell r="H46">
            <v>0</v>
          </cell>
          <cell r="I46">
            <v>0</v>
          </cell>
        </row>
        <row r="47">
          <cell r="A47">
            <v>44</v>
          </cell>
          <cell r="B47">
            <v>2725</v>
          </cell>
          <cell r="C47" t="str">
            <v>(1)</v>
          </cell>
          <cell r="H47">
            <v>0</v>
          </cell>
          <cell r="I47">
            <v>0</v>
          </cell>
        </row>
        <row r="48">
          <cell r="A48">
            <v>45</v>
          </cell>
          <cell r="B48">
            <v>2787</v>
          </cell>
          <cell r="C48" t="str">
            <v>(1)</v>
          </cell>
          <cell r="H48">
            <v>0</v>
          </cell>
          <cell r="I48">
            <v>0</v>
          </cell>
        </row>
        <row r="49">
          <cell r="A49">
            <v>46</v>
          </cell>
          <cell r="B49">
            <v>2849</v>
          </cell>
          <cell r="C49" t="str">
            <v>(1)</v>
          </cell>
          <cell r="H49">
            <v>0</v>
          </cell>
          <cell r="I49">
            <v>0</v>
          </cell>
        </row>
        <row r="50">
          <cell r="A50">
            <v>47</v>
          </cell>
          <cell r="B50">
            <v>2911</v>
          </cell>
          <cell r="C50" t="str">
            <v>(1)</v>
          </cell>
          <cell r="H50">
            <v>0</v>
          </cell>
          <cell r="I50">
            <v>0</v>
          </cell>
        </row>
        <row r="51">
          <cell r="A51">
            <v>48</v>
          </cell>
          <cell r="B51">
            <v>2973</v>
          </cell>
          <cell r="C51" t="str">
            <v>(1)</v>
          </cell>
          <cell r="H51">
            <v>0</v>
          </cell>
          <cell r="I51">
            <v>0</v>
          </cell>
        </row>
        <row r="52">
          <cell r="A52">
            <v>49</v>
          </cell>
          <cell r="B52">
            <v>3035</v>
          </cell>
          <cell r="C52" t="str">
            <v>(1)</v>
          </cell>
          <cell r="H52">
            <v>0</v>
          </cell>
          <cell r="I52">
            <v>0</v>
          </cell>
        </row>
        <row r="53">
          <cell r="A53">
            <v>50</v>
          </cell>
          <cell r="B53">
            <v>3097</v>
          </cell>
          <cell r="C53" t="str">
            <v>(1)</v>
          </cell>
          <cell r="H53">
            <v>0</v>
          </cell>
          <cell r="I53">
            <v>0</v>
          </cell>
        </row>
        <row r="54">
          <cell r="A54">
            <v>51</v>
          </cell>
          <cell r="B54">
            <v>3159</v>
          </cell>
          <cell r="C54" t="str">
            <v>(1)</v>
          </cell>
          <cell r="H54">
            <v>0</v>
          </cell>
          <cell r="I54">
            <v>0</v>
          </cell>
        </row>
        <row r="55">
          <cell r="A55">
            <v>52</v>
          </cell>
          <cell r="B55">
            <v>3221</v>
          </cell>
          <cell r="C55" t="str">
            <v>(1)</v>
          </cell>
          <cell r="H55">
            <v>0</v>
          </cell>
          <cell r="I55">
            <v>0</v>
          </cell>
        </row>
        <row r="56">
          <cell r="A56">
            <v>53</v>
          </cell>
          <cell r="B56">
            <v>3283</v>
          </cell>
          <cell r="C56" t="str">
            <v>(1)</v>
          </cell>
          <cell r="H56">
            <v>0</v>
          </cell>
          <cell r="I56">
            <v>0</v>
          </cell>
        </row>
        <row r="57">
          <cell r="A57">
            <v>54</v>
          </cell>
          <cell r="B57">
            <v>3345</v>
          </cell>
          <cell r="C57" t="str">
            <v>(1)</v>
          </cell>
          <cell r="H57">
            <v>0</v>
          </cell>
          <cell r="I57">
            <v>0</v>
          </cell>
        </row>
        <row r="58">
          <cell r="A58">
            <v>55</v>
          </cell>
          <cell r="B58">
            <v>3407</v>
          </cell>
          <cell r="C58" t="str">
            <v>(1)</v>
          </cell>
          <cell r="H58">
            <v>0</v>
          </cell>
          <cell r="I58">
            <v>0</v>
          </cell>
        </row>
        <row r="59">
          <cell r="A59">
            <v>56</v>
          </cell>
          <cell r="B59">
            <v>3469</v>
          </cell>
          <cell r="C59" t="str">
            <v>(1)</v>
          </cell>
          <cell r="H59">
            <v>0</v>
          </cell>
          <cell r="I59">
            <v>0</v>
          </cell>
        </row>
        <row r="60">
          <cell r="A60">
            <v>57</v>
          </cell>
          <cell r="B60">
            <v>3531</v>
          </cell>
          <cell r="C60" t="str">
            <v>(1)</v>
          </cell>
          <cell r="H60">
            <v>0</v>
          </cell>
          <cell r="I60">
            <v>0</v>
          </cell>
        </row>
        <row r="61">
          <cell r="A61">
            <v>58</v>
          </cell>
          <cell r="B61">
            <v>3593</v>
          </cell>
          <cell r="C61" t="str">
            <v>(1)</v>
          </cell>
          <cell r="H61">
            <v>0</v>
          </cell>
          <cell r="I61">
            <v>0</v>
          </cell>
        </row>
        <row r="62">
          <cell r="A62">
            <v>59</v>
          </cell>
          <cell r="B62">
            <v>3655</v>
          </cell>
          <cell r="C62" t="str">
            <v>(1)</v>
          </cell>
          <cell r="H62">
            <v>0</v>
          </cell>
          <cell r="I62">
            <v>0</v>
          </cell>
        </row>
        <row r="63">
          <cell r="A63">
            <v>60</v>
          </cell>
          <cell r="B63">
            <v>3717</v>
          </cell>
          <cell r="C63" t="str">
            <v>(1)</v>
          </cell>
          <cell r="H63">
            <v>0</v>
          </cell>
          <cell r="I63">
            <v>0</v>
          </cell>
        </row>
        <row r="64">
          <cell r="A64">
            <v>61</v>
          </cell>
          <cell r="B64">
            <v>3779</v>
          </cell>
          <cell r="C64" t="str">
            <v>(1)</v>
          </cell>
          <cell r="H64">
            <v>0</v>
          </cell>
          <cell r="I64">
            <v>0</v>
          </cell>
        </row>
        <row r="65">
          <cell r="A65">
            <v>62</v>
          </cell>
          <cell r="B65">
            <v>3841</v>
          </cell>
          <cell r="C65" t="str">
            <v>(1)</v>
          </cell>
          <cell r="H65">
            <v>0</v>
          </cell>
          <cell r="I65">
            <v>0</v>
          </cell>
        </row>
        <row r="66">
          <cell r="A66">
            <v>63</v>
          </cell>
          <cell r="B66">
            <v>3903</v>
          </cell>
          <cell r="C66" t="str">
            <v>(1)</v>
          </cell>
          <cell r="H66">
            <v>0</v>
          </cell>
          <cell r="I66">
            <v>0</v>
          </cell>
        </row>
        <row r="67">
          <cell r="A67">
            <v>64</v>
          </cell>
          <cell r="B67">
            <v>3965</v>
          </cell>
          <cell r="C67" t="str">
            <v>(1)</v>
          </cell>
          <cell r="H67">
            <v>0</v>
          </cell>
          <cell r="I67">
            <v>0</v>
          </cell>
        </row>
        <row r="68">
          <cell r="A68">
            <v>65</v>
          </cell>
          <cell r="B68">
            <v>4027</v>
          </cell>
          <cell r="C68" t="str">
            <v>(1)</v>
          </cell>
          <cell r="H68">
            <v>0</v>
          </cell>
          <cell r="I68">
            <v>0</v>
          </cell>
        </row>
        <row r="69">
          <cell r="A69">
            <v>66</v>
          </cell>
          <cell r="B69">
            <v>4089</v>
          </cell>
          <cell r="C69" t="str">
            <v>(1)</v>
          </cell>
          <cell r="H69">
            <v>0</v>
          </cell>
          <cell r="I69">
            <v>0</v>
          </cell>
        </row>
        <row r="70">
          <cell r="A70">
            <v>67</v>
          </cell>
          <cell r="B70">
            <v>4151</v>
          </cell>
          <cell r="C70" t="str">
            <v>(1)</v>
          </cell>
          <cell r="H70">
            <v>0</v>
          </cell>
          <cell r="I70">
            <v>0</v>
          </cell>
        </row>
        <row r="71">
          <cell r="A71">
            <v>68</v>
          </cell>
          <cell r="B71">
            <v>4213</v>
          </cell>
          <cell r="C71" t="str">
            <v>(1)</v>
          </cell>
          <cell r="H71">
            <v>0</v>
          </cell>
          <cell r="I71">
            <v>0</v>
          </cell>
        </row>
        <row r="72">
          <cell r="A72">
            <v>69</v>
          </cell>
          <cell r="B72">
            <v>4275</v>
          </cell>
          <cell r="C72" t="str">
            <v>(1)</v>
          </cell>
          <cell r="H72">
            <v>0</v>
          </cell>
          <cell r="I72">
            <v>0</v>
          </cell>
        </row>
        <row r="73">
          <cell r="A73">
            <v>70</v>
          </cell>
          <cell r="B73">
            <v>4337</v>
          </cell>
          <cell r="C73" t="str">
            <v>(1)</v>
          </cell>
          <cell r="H73">
            <v>0</v>
          </cell>
          <cell r="I73">
            <v>0</v>
          </cell>
        </row>
        <row r="74">
          <cell r="A74">
            <v>71</v>
          </cell>
          <cell r="B74">
            <v>4399</v>
          </cell>
          <cell r="C74" t="str">
            <v>(1)</v>
          </cell>
          <cell r="H74">
            <v>0</v>
          </cell>
          <cell r="I74">
            <v>0</v>
          </cell>
        </row>
        <row r="75">
          <cell r="A75">
            <v>72</v>
          </cell>
          <cell r="B75">
            <v>4461</v>
          </cell>
          <cell r="C75" t="str">
            <v>(1)</v>
          </cell>
          <cell r="H75">
            <v>0</v>
          </cell>
          <cell r="I75">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QUIPO"/>
      <sheetName val="MATERIAL"/>
      <sheetName val="MAT_OFERTA"/>
      <sheetName val="MANOBRA"/>
      <sheetName val="INDIRECTOS"/>
      <sheetName val="OFERTA"/>
      <sheetName val="PARTICIP"/>
      <sheetName val="CRON-VAL"/>
      <sheetName val="DIAG_BARRAS"/>
      <sheetName val="DIAG_PERS"/>
      <sheetName val="DIAG_EQUIP"/>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Hoja1"/>
    </sheetNames>
    <sheetDataSet>
      <sheetData sheetId="0" refreshError="1">
        <row r="115">
          <cell r="I115"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UBERIA"/>
      <sheetName val="CAUDAL-2000"/>
      <sheetName val="CAUDAL-2010"/>
      <sheetName val="CAUDAL-2020"/>
      <sheetName val="CAUDAL-2030"/>
      <sheetName val="CAP-2000-2025"/>
      <sheetName val="tub paralela"/>
      <sheetName val="volumenes"/>
      <sheetName val="GRAF-2000"/>
    </sheetNames>
    <sheetDataSet>
      <sheetData sheetId="0" refreshError="1"/>
      <sheetData sheetId="1" refreshError="1">
        <row r="9">
          <cell r="C9" t="str">
            <v>CLO</v>
          </cell>
          <cell r="Q9" t="str">
            <v>CSP</v>
          </cell>
          <cell r="S9" t="str">
            <v>CSL</v>
          </cell>
        </row>
        <row r="10">
          <cell r="B10" t="str">
            <v>POZO</v>
          </cell>
          <cell r="C10" t="str">
            <v>TRAMO</v>
          </cell>
          <cell r="D10" t="str">
            <v>LONGITUD</v>
          </cell>
          <cell r="E10" t="str">
            <v>Progresivas</v>
          </cell>
          <cell r="F10" t="str">
            <v>Cota del tereno</v>
          </cell>
          <cell r="G10" t="str">
            <v>Cota de entrada (I.L)</v>
          </cell>
          <cell r="H10" t="str">
            <v>Cota de salida (I.L)</v>
          </cell>
          <cell r="J10" t="str">
            <v xml:space="preserve">DIAMETRO </v>
          </cell>
          <cell r="K10" t="str">
            <v>Altura del canal</v>
          </cell>
          <cell r="L10" t="str">
            <v>PENDIENTE</v>
          </cell>
          <cell r="M10" t="str">
            <v>Rugosidad</v>
          </cell>
          <cell r="N10" t="str">
            <v>d/D o altura del canal</v>
          </cell>
          <cell r="O10" t="str">
            <v>Area mojada de tuberia</v>
          </cell>
          <cell r="P10" t="str">
            <v>Radio hidraulico de tuberia</v>
          </cell>
          <cell r="Q10" t="str">
            <v>CAPCIDAD d/D =0.9 (1)</v>
          </cell>
          <cell r="R10" t="str">
            <v>Area de tuderia</v>
          </cell>
          <cell r="S10" t="str">
            <v>Capacidad (seccion llena)</v>
          </cell>
        </row>
        <row r="11">
          <cell r="D11" t="str">
            <v>m</v>
          </cell>
          <cell r="E11" t="str">
            <v>m</v>
          </cell>
          <cell r="F11" t="str">
            <v>m.s.n.m</v>
          </cell>
          <cell r="G11" t="str">
            <v>m.s.n.m</v>
          </cell>
          <cell r="H11" t="str">
            <v>m.s.n.m</v>
          </cell>
          <cell r="J11" t="str">
            <v>mm</v>
          </cell>
          <cell r="K11" t="str">
            <v>mm</v>
          </cell>
          <cell r="L11" t="str">
            <v>%</v>
          </cell>
          <cell r="M11">
            <v>1.4999999999999999E-2</v>
          </cell>
          <cell r="N11">
            <v>0.9</v>
          </cell>
          <cell r="O11" t="str">
            <v>m2</v>
          </cell>
          <cell r="P11" t="str">
            <v>m</v>
          </cell>
          <cell r="Q11" t="str">
            <v>l/s</v>
          </cell>
          <cell r="R11" t="str">
            <v>m2</v>
          </cell>
          <cell r="S11" t="str">
            <v>l/s</v>
          </cell>
        </row>
        <row r="12">
          <cell r="B12">
            <v>1</v>
          </cell>
          <cell r="C12">
            <v>2</v>
          </cell>
          <cell r="D12">
            <v>3</v>
          </cell>
          <cell r="E12">
            <v>4</v>
          </cell>
          <cell r="F12">
            <v>5</v>
          </cell>
          <cell r="G12">
            <v>6</v>
          </cell>
          <cell r="H12">
            <v>7</v>
          </cell>
          <cell r="I12">
            <v>8</v>
          </cell>
          <cell r="J12">
            <v>9</v>
          </cell>
          <cell r="K12">
            <v>10</v>
          </cell>
          <cell r="L12">
            <v>11</v>
          </cell>
          <cell r="M12">
            <v>12</v>
          </cell>
          <cell r="N12">
            <v>13</v>
          </cell>
          <cell r="O12">
            <v>14</v>
          </cell>
          <cell r="P12">
            <v>15</v>
          </cell>
          <cell r="Q12">
            <v>16</v>
          </cell>
          <cell r="R12">
            <v>17</v>
          </cell>
          <cell r="S12">
            <v>18</v>
          </cell>
        </row>
        <row r="13">
          <cell r="B13" t="str">
            <v>P14200</v>
          </cell>
          <cell r="C13" t="str">
            <v>14200-14200A</v>
          </cell>
          <cell r="D13">
            <v>68</v>
          </cell>
          <cell r="E13">
            <v>68</v>
          </cell>
          <cell r="F13">
            <v>4.0199999999999996</v>
          </cell>
          <cell r="G13">
            <v>1.78</v>
          </cell>
          <cell r="H13">
            <v>1.55</v>
          </cell>
          <cell r="J13">
            <v>305</v>
          </cell>
          <cell r="L13">
            <v>2.1000000000000001E-2</v>
          </cell>
          <cell r="M13">
            <v>1.4999999999999999E-2</v>
          </cell>
          <cell r="N13">
            <v>0.9</v>
          </cell>
          <cell r="O13">
            <v>6.9303624999999994E-2</v>
          </cell>
          <cell r="P13">
            <v>9.0889999999999999E-2</v>
          </cell>
          <cell r="Q13">
            <v>135.34796862641753</v>
          </cell>
          <cell r="R13">
            <v>7.3024624999999996E-2</v>
          </cell>
          <cell r="S13">
            <v>126.85695688685503</v>
          </cell>
        </row>
        <row r="14">
          <cell r="B14" t="str">
            <v>P14200A</v>
          </cell>
          <cell r="C14" t="str">
            <v>14200A-14200B</v>
          </cell>
          <cell r="D14">
            <v>59</v>
          </cell>
          <cell r="E14">
            <v>127</v>
          </cell>
          <cell r="F14">
            <v>4.03</v>
          </cell>
          <cell r="G14">
            <v>1.55</v>
          </cell>
          <cell r="H14">
            <v>1.4</v>
          </cell>
          <cell r="I14" t="str">
            <v>OK</v>
          </cell>
          <cell r="J14">
            <v>305</v>
          </cell>
          <cell r="L14">
            <v>2.1000000000000001E-2</v>
          </cell>
          <cell r="M14">
            <v>1.4999999999999999E-2</v>
          </cell>
          <cell r="N14">
            <v>0.9</v>
          </cell>
          <cell r="O14">
            <v>6.9303624999999994E-2</v>
          </cell>
          <cell r="P14">
            <v>9.0889999999999999E-2</v>
          </cell>
          <cell r="Q14">
            <v>135.34796862641753</v>
          </cell>
          <cell r="R14">
            <v>7.3024624999999996E-2</v>
          </cell>
          <cell r="S14">
            <v>126.85695688685503</v>
          </cell>
        </row>
        <row r="15">
          <cell r="B15" t="str">
            <v>P14200B</v>
          </cell>
          <cell r="C15" t="str">
            <v>14200B-14200C</v>
          </cell>
          <cell r="D15">
            <v>31</v>
          </cell>
          <cell r="E15">
            <v>158</v>
          </cell>
          <cell r="F15">
            <v>4.37</v>
          </cell>
          <cell r="G15">
            <v>1.4</v>
          </cell>
          <cell r="H15">
            <v>1.32</v>
          </cell>
          <cell r="I15" t="str">
            <v>OK</v>
          </cell>
          <cell r="J15">
            <v>305</v>
          </cell>
          <cell r="L15">
            <v>2.1000000000000001E-2</v>
          </cell>
          <cell r="M15">
            <v>1.4999999999999999E-2</v>
          </cell>
          <cell r="N15">
            <v>0.9</v>
          </cell>
          <cell r="O15">
            <v>6.9303624999999994E-2</v>
          </cell>
          <cell r="P15">
            <v>9.0889999999999999E-2</v>
          </cell>
          <cell r="Q15">
            <v>135.34796862641753</v>
          </cell>
          <cell r="R15">
            <v>7.3024624999999996E-2</v>
          </cell>
          <cell r="S15">
            <v>126.85695688685503</v>
          </cell>
        </row>
        <row r="16">
          <cell r="B16" t="str">
            <v>P14200C</v>
          </cell>
          <cell r="C16" t="str">
            <v>14200C-14200D</v>
          </cell>
          <cell r="D16">
            <v>57</v>
          </cell>
          <cell r="E16">
            <v>215</v>
          </cell>
          <cell r="F16">
            <v>3.98</v>
          </cell>
          <cell r="G16">
            <v>1.32</v>
          </cell>
          <cell r="H16">
            <v>1.21</v>
          </cell>
          <cell r="I16" t="str">
            <v>OK</v>
          </cell>
          <cell r="J16">
            <v>305</v>
          </cell>
          <cell r="L16">
            <v>2.1000000000000001E-2</v>
          </cell>
          <cell r="M16">
            <v>1.4999999999999999E-2</v>
          </cell>
          <cell r="N16">
            <v>0.9</v>
          </cell>
          <cell r="O16">
            <v>6.9303624999999994E-2</v>
          </cell>
          <cell r="P16">
            <v>9.0889999999999999E-2</v>
          </cell>
          <cell r="Q16">
            <v>135.34796862641753</v>
          </cell>
          <cell r="R16">
            <v>7.3024624999999996E-2</v>
          </cell>
          <cell r="S16">
            <v>126.85695688685503</v>
          </cell>
        </row>
        <row r="17">
          <cell r="B17" t="str">
            <v>P14200D</v>
          </cell>
          <cell r="C17" t="str">
            <v>14200D-14200E</v>
          </cell>
          <cell r="D17">
            <v>28</v>
          </cell>
          <cell r="E17">
            <v>243</v>
          </cell>
          <cell r="G17">
            <v>1.21</v>
          </cell>
          <cell r="H17">
            <v>1.1299999999999999</v>
          </cell>
          <cell r="I17" t="str">
            <v>OK</v>
          </cell>
          <cell r="J17">
            <v>305</v>
          </cell>
          <cell r="L17">
            <v>2.1000000000000001E-2</v>
          </cell>
          <cell r="M17">
            <v>1.4999999999999999E-2</v>
          </cell>
          <cell r="N17">
            <v>0.9</v>
          </cell>
          <cell r="O17">
            <v>6.9303624999999994E-2</v>
          </cell>
          <cell r="P17">
            <v>9.0889999999999999E-2</v>
          </cell>
          <cell r="Q17">
            <v>135.34796862641753</v>
          </cell>
          <cell r="R17">
            <v>7.3024624999999996E-2</v>
          </cell>
          <cell r="S17">
            <v>126.85695688685503</v>
          </cell>
        </row>
        <row r="18">
          <cell r="B18" t="str">
            <v>P14200E</v>
          </cell>
          <cell r="C18" t="str">
            <v>14200D-14201</v>
          </cell>
          <cell r="D18">
            <v>55</v>
          </cell>
          <cell r="E18">
            <v>298</v>
          </cell>
          <cell r="G18">
            <v>1.1299999999999999</v>
          </cell>
          <cell r="H18">
            <v>1.02</v>
          </cell>
          <cell r="I18" t="str">
            <v>OK</v>
          </cell>
          <cell r="J18">
            <v>305</v>
          </cell>
          <cell r="L18">
            <v>2.1000000000000001E-2</v>
          </cell>
          <cell r="M18">
            <v>1.4999999999999999E-2</v>
          </cell>
          <cell r="N18">
            <v>0.9</v>
          </cell>
          <cell r="O18">
            <v>6.9303624999999994E-2</v>
          </cell>
          <cell r="P18">
            <v>9.0889999999999999E-2</v>
          </cell>
          <cell r="Q18">
            <v>135.34796862641753</v>
          </cell>
          <cell r="R18">
            <v>7.3024624999999996E-2</v>
          </cell>
          <cell r="S18">
            <v>126.85695688685503</v>
          </cell>
        </row>
        <row r="19">
          <cell r="B19" t="str">
            <v>P14201</v>
          </cell>
          <cell r="C19" t="str">
            <v>14201-14202</v>
          </cell>
          <cell r="D19">
            <v>68</v>
          </cell>
          <cell r="E19">
            <v>366</v>
          </cell>
          <cell r="G19">
            <v>1.02</v>
          </cell>
          <cell r="H19">
            <v>0.8</v>
          </cell>
          <cell r="I19" t="str">
            <v>OK</v>
          </cell>
          <cell r="J19">
            <v>305</v>
          </cell>
          <cell r="L19">
            <v>2.1000000000000001E-2</v>
          </cell>
          <cell r="M19">
            <v>1.4999999999999999E-2</v>
          </cell>
          <cell r="N19">
            <v>0.9</v>
          </cell>
          <cell r="O19">
            <v>6.9303624999999994E-2</v>
          </cell>
          <cell r="P19">
            <v>9.0889999999999999E-2</v>
          </cell>
          <cell r="Q19">
            <v>135.34796862641753</v>
          </cell>
          <cell r="R19">
            <v>7.3024624999999996E-2</v>
          </cell>
          <cell r="S19">
            <v>126.85695688685503</v>
          </cell>
        </row>
        <row r="20">
          <cell r="B20" t="str">
            <v>P14202</v>
          </cell>
          <cell r="C20" t="str">
            <v>14202-14202A</v>
          </cell>
          <cell r="D20">
            <v>70</v>
          </cell>
          <cell r="E20">
            <v>436</v>
          </cell>
          <cell r="F20">
            <v>4.17</v>
          </cell>
          <cell r="G20">
            <v>0.8</v>
          </cell>
          <cell r="H20">
            <v>0.63</v>
          </cell>
          <cell r="I20" t="str">
            <v>OK</v>
          </cell>
          <cell r="J20">
            <v>305</v>
          </cell>
          <cell r="L20">
            <v>2.4285714285714292E-3</v>
          </cell>
          <cell r="M20">
            <v>1.0999999999999999E-2</v>
          </cell>
          <cell r="N20">
            <v>0.9</v>
          </cell>
          <cell r="O20">
            <v>6.9303624999999994E-2</v>
          </cell>
          <cell r="P20">
            <v>9.0889999999999999E-2</v>
          </cell>
          <cell r="Q20">
            <v>62.764794213910641</v>
          </cell>
          <cell r="R20">
            <v>7.3024624999999996E-2</v>
          </cell>
          <cell r="S20">
            <v>58.827264822741647</v>
          </cell>
        </row>
        <row r="21">
          <cell r="B21" t="str">
            <v>P14202A</v>
          </cell>
          <cell r="C21" t="str">
            <v>14200A-14203</v>
          </cell>
          <cell r="D21">
            <v>74</v>
          </cell>
          <cell r="E21">
            <v>510</v>
          </cell>
          <cell r="G21">
            <v>0.63</v>
          </cell>
          <cell r="H21">
            <v>0.45</v>
          </cell>
          <cell r="I21" t="str">
            <v>OK</v>
          </cell>
          <cell r="J21">
            <v>305</v>
          </cell>
          <cell r="L21">
            <v>2.4324324324324323E-3</v>
          </cell>
          <cell r="M21">
            <v>1.0999999999999999E-2</v>
          </cell>
          <cell r="N21">
            <v>0.9</v>
          </cell>
          <cell r="O21">
            <v>6.9303624999999994E-2</v>
          </cell>
          <cell r="P21">
            <v>9.0889999999999999E-2</v>
          </cell>
          <cell r="Q21">
            <v>62.814666922784006</v>
          </cell>
          <cell r="R21">
            <v>7.3024624999999996E-2</v>
          </cell>
          <cell r="S21">
            <v>58.874008783095</v>
          </cell>
        </row>
        <row r="22">
          <cell r="B22" t="str">
            <v>P14203</v>
          </cell>
          <cell r="C22" t="str">
            <v>14203-14204</v>
          </cell>
          <cell r="D22">
            <v>118</v>
          </cell>
          <cell r="E22">
            <v>628</v>
          </cell>
          <cell r="G22">
            <v>0.45</v>
          </cell>
          <cell r="H22">
            <v>0.12</v>
          </cell>
          <cell r="I22" t="str">
            <v>OK</v>
          </cell>
          <cell r="J22">
            <v>305</v>
          </cell>
          <cell r="L22">
            <v>2.7966101694915256E-3</v>
          </cell>
          <cell r="M22">
            <v>1.0999999999999999E-2</v>
          </cell>
          <cell r="N22">
            <v>0.9</v>
          </cell>
          <cell r="O22">
            <v>6.9303624999999994E-2</v>
          </cell>
          <cell r="P22">
            <v>9.0889999999999999E-2</v>
          </cell>
          <cell r="Q22">
            <v>67.35295196330145</v>
          </cell>
          <cell r="R22">
            <v>7.3024624999999996E-2</v>
          </cell>
          <cell r="S22">
            <v>63.127585955828501</v>
          </cell>
        </row>
        <row r="24">
          <cell r="B24" t="str">
            <v>PA</v>
          </cell>
          <cell r="C24" t="str">
            <v>A-B</v>
          </cell>
          <cell r="D24">
            <v>84</v>
          </cell>
          <cell r="E24">
            <v>84</v>
          </cell>
          <cell r="G24">
            <v>1.4790000000000001</v>
          </cell>
          <cell r="H24">
            <v>1.2589999999999999</v>
          </cell>
          <cell r="J24">
            <v>355</v>
          </cell>
          <cell r="L24">
            <v>2.6190476190476215E-3</v>
          </cell>
          <cell r="M24">
            <v>1.4999999999999999E-2</v>
          </cell>
          <cell r="N24">
            <v>0.9</v>
          </cell>
          <cell r="O24">
            <v>9.3888625000000003E-2</v>
          </cell>
          <cell r="P24">
            <v>0.10579</v>
          </cell>
          <cell r="Q24">
            <v>71.651149460054427</v>
          </cell>
          <cell r="R24">
            <v>9.8929625000000007E-2</v>
          </cell>
          <cell r="S24">
            <v>67.156137400451769</v>
          </cell>
        </row>
        <row r="25">
          <cell r="B25" t="str">
            <v>PB</v>
          </cell>
          <cell r="C25" t="str">
            <v>B-C</v>
          </cell>
          <cell r="D25">
            <v>53</v>
          </cell>
          <cell r="E25">
            <v>137</v>
          </cell>
          <cell r="G25">
            <v>1.262</v>
          </cell>
          <cell r="H25">
            <v>1.145</v>
          </cell>
          <cell r="I25" t="str">
            <v>ERROR</v>
          </cell>
          <cell r="J25">
            <v>355</v>
          </cell>
          <cell r="L25">
            <v>2.2075471698113206E-3</v>
          </cell>
          <cell r="M25">
            <v>1.4999999999999999E-2</v>
          </cell>
          <cell r="N25">
            <v>0.9</v>
          </cell>
          <cell r="O25">
            <v>9.3888625000000003E-2</v>
          </cell>
          <cell r="P25">
            <v>0.10579</v>
          </cell>
          <cell r="Q25">
            <v>65.781907184638072</v>
          </cell>
          <cell r="R25">
            <v>9.8929625000000007E-2</v>
          </cell>
          <cell r="S25">
            <v>61.655100171395972</v>
          </cell>
        </row>
        <row r="26">
          <cell r="B26" t="str">
            <v>PC</v>
          </cell>
          <cell r="C26" t="str">
            <v>C-14204</v>
          </cell>
          <cell r="D26">
            <v>108</v>
          </cell>
          <cell r="E26">
            <v>245</v>
          </cell>
          <cell r="G26">
            <v>1.145</v>
          </cell>
          <cell r="H26">
            <v>0.12</v>
          </cell>
          <cell r="I26" t="str">
            <v>OK</v>
          </cell>
          <cell r="J26">
            <v>355</v>
          </cell>
          <cell r="L26">
            <v>9.4907407407407406E-3</v>
          </cell>
          <cell r="M26">
            <v>1.4999999999999999E-2</v>
          </cell>
          <cell r="N26">
            <v>0.9</v>
          </cell>
          <cell r="O26">
            <v>9.3888625000000003E-2</v>
          </cell>
          <cell r="P26">
            <v>0.10579</v>
          </cell>
          <cell r="Q26">
            <v>136.39596397199978</v>
          </cell>
          <cell r="R26">
            <v>9.8929625000000007E-2</v>
          </cell>
          <cell r="S26">
            <v>127.83920657793907</v>
          </cell>
        </row>
        <row r="27">
          <cell r="B27" t="str">
            <v>P14204</v>
          </cell>
          <cell r="C27" t="str">
            <v>14204-14204A</v>
          </cell>
          <cell r="D27">
            <v>72</v>
          </cell>
          <cell r="E27">
            <v>317</v>
          </cell>
          <cell r="G27">
            <v>0.12</v>
          </cell>
          <cell r="H27">
            <v>-2.6700000000000002E-2</v>
          </cell>
          <cell r="I27" t="str">
            <v>OK</v>
          </cell>
          <cell r="J27">
            <v>355</v>
          </cell>
          <cell r="L27">
            <v>2.0374999999999998E-3</v>
          </cell>
          <cell r="M27">
            <v>1.0999999999999999E-2</v>
          </cell>
          <cell r="N27">
            <v>0.9</v>
          </cell>
          <cell r="O27">
            <v>9.3888625000000003E-2</v>
          </cell>
          <cell r="P27">
            <v>0.10579</v>
          </cell>
          <cell r="Q27">
            <v>86.178483442000527</v>
          </cell>
          <cell r="R27">
            <v>9.8929625000000007E-2</v>
          </cell>
          <cell r="S27">
            <v>80.772103708120326</v>
          </cell>
        </row>
        <row r="29">
          <cell r="B29" t="str">
            <v>P14204A</v>
          </cell>
          <cell r="C29" t="str">
            <v>14204A-14205</v>
          </cell>
          <cell r="D29">
            <v>77</v>
          </cell>
          <cell r="E29">
            <v>394</v>
          </cell>
          <cell r="G29">
            <v>-2.69E-2</v>
          </cell>
          <cell r="H29">
            <v>-0.16</v>
          </cell>
          <cell r="I29" t="str">
            <v>OK</v>
          </cell>
          <cell r="J29">
            <v>406</v>
          </cell>
          <cell r="L29">
            <v>1.7285714285714285E-3</v>
          </cell>
          <cell r="M29">
            <v>1.0999999999999999E-2</v>
          </cell>
          <cell r="N29">
            <v>0.9</v>
          </cell>
          <cell r="O29">
            <v>0.12280282000000001</v>
          </cell>
          <cell r="P29">
            <v>0.120988</v>
          </cell>
          <cell r="Q29">
            <v>113.54138433782722</v>
          </cell>
          <cell r="R29">
            <v>0.12939626000000001</v>
          </cell>
          <cell r="S29">
            <v>106.41840172403056</v>
          </cell>
        </row>
        <row r="30">
          <cell r="B30" t="str">
            <v>P14205</v>
          </cell>
          <cell r="C30" t="str">
            <v>14205-ALB2</v>
          </cell>
          <cell r="D30">
            <v>13</v>
          </cell>
          <cell r="E30">
            <v>407</v>
          </cell>
          <cell r="G30">
            <v>-0.16</v>
          </cell>
          <cell r="H30">
            <v>-0.18</v>
          </cell>
          <cell r="I30" t="str">
            <v>OK</v>
          </cell>
          <cell r="J30">
            <v>406</v>
          </cell>
          <cell r="L30">
            <v>1.5384615384615376E-3</v>
          </cell>
          <cell r="M30">
            <v>1.0999999999999999E-2</v>
          </cell>
          <cell r="N30">
            <v>0.9</v>
          </cell>
          <cell r="O30">
            <v>0.12280282000000001</v>
          </cell>
          <cell r="P30">
            <v>0.120988</v>
          </cell>
          <cell r="Q30">
            <v>107.11587543130712</v>
          </cell>
          <cell r="R30">
            <v>0.12939626000000001</v>
          </cell>
          <cell r="S30">
            <v>100.39599507395079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Q"/>
      <sheetName val="SAL2024"/>
      <sheetName val="MATERIAL"/>
      <sheetName val="OFERTA"/>
      <sheetName val="VAE"/>
      <sheetName val="CRON-VAL"/>
      <sheetName val="EQ1"/>
      <sheetName val="PERS1"/>
      <sheetName val="EQ2"/>
      <sheetName val="PER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102"/>
      <sheetName val="103"/>
      <sheetName val="104"/>
      <sheetName val="105"/>
      <sheetName val="106"/>
      <sheetName val="107"/>
      <sheetName val="108"/>
      <sheetName val="109"/>
      <sheetName val="110"/>
      <sheetName val="111"/>
      <sheetName val="112"/>
      <sheetName val="113"/>
      <sheetName val="114"/>
      <sheetName val="115"/>
      <sheetName val="116"/>
      <sheetName val="117"/>
      <sheetName val="118"/>
      <sheetName val="119"/>
      <sheetName val="120"/>
      <sheetName val="121"/>
      <sheetName val="122"/>
      <sheetName val="123"/>
      <sheetName val="124"/>
      <sheetName val="125"/>
      <sheetName val="126"/>
      <sheetName val="127"/>
      <sheetName val="128"/>
      <sheetName val="129"/>
      <sheetName val="130"/>
    </sheetNames>
    <sheetDataSet>
      <sheetData sheetId="0">
        <row r="2">
          <cell r="B2" t="str">
            <v>CODIGO:</v>
          </cell>
          <cell r="C2" t="str">
            <v>CODIGO DEL PROCESO : LICO-MIMG-006-2024</v>
          </cell>
          <cell r="E2" t="str">
            <v>Entrega de Oferta: Elevar Electronicamente al Portal de Compras Pública</v>
          </cell>
        </row>
        <row r="3">
          <cell r="B3" t="str">
            <v>FECHA:</v>
          </cell>
          <cell r="C3" t="str">
            <v>Guayaquil, 10 de Julio del 2024</v>
          </cell>
          <cell r="E3" t="str">
            <v>Miercoles</v>
          </cell>
        </row>
        <row r="4">
          <cell r="B4" t="str">
            <v>PROPONENTE:</v>
          </cell>
          <cell r="C4" t="str">
            <v>CONCRETO Y PREFABRICADOS CIA. LTDA.</v>
          </cell>
          <cell r="E4">
            <v>45483</v>
          </cell>
          <cell r="I4" t="str">
            <v xml:space="preserve">                                                </v>
          </cell>
        </row>
        <row r="5">
          <cell r="B5" t="str">
            <v>DESCRIPCION</v>
          </cell>
          <cell r="C5" t="str">
            <v>MANTENIMIENTO VIAL CON PAV. DE HORM. ASFALTICO EN VARIAS CALLES SECUNDARIAS Y TERCEARIAS</v>
          </cell>
          <cell r="E5" t="str">
            <v>14 h 00</v>
          </cell>
        </row>
        <row r="6">
          <cell r="C6" t="str">
            <v>DEL SUBURBIO DE LA CIUDAD DE GUAYAQUIL - SECTORES A12, A15, A13 Y A11 - PARROQUIA FEBRES CORDERO,</v>
          </cell>
        </row>
        <row r="7">
          <cell r="C7" t="str">
            <v>LETAMENDI Y URDANETA.</v>
          </cell>
          <cell r="E7" t="str">
            <v>MANTENIMIENTO VIAL CON PAV. DE HORM. ASFALTICO EN VARIAS CALLES SECUNDARIAS Y TERCEARIAS MANTENIMIENTO VIAL CON PAV. DE HORM. ASFALTICO EN VARIAS CALLES SECUNDARIAS Y TERCEARIAS LETAMENDI Y URDANETA.</v>
          </cell>
        </row>
        <row r="8">
          <cell r="F8" t="str">
            <v>DMT PARA  MATERIAL DE PRESTAMO IMPORTADO, SUB BASE CLASE I, SUB BASE CLASE II, BASE CLASE I, PIEDRA TRITURADA</v>
          </cell>
          <cell r="H8">
            <v>25</v>
          </cell>
          <cell r="I8" t="str">
            <v>KM</v>
          </cell>
        </row>
        <row r="9">
          <cell r="A9" t="str">
            <v>NUM_RUBROS</v>
          </cell>
          <cell r="B9">
            <v>130</v>
          </cell>
          <cell r="F9" t="str">
            <v>DMT PARA MATERIAL ASFALTICO</v>
          </cell>
          <cell r="H9" t="str">
            <v>15</v>
          </cell>
          <cell r="I9" t="str">
            <v>KM</v>
          </cell>
        </row>
        <row r="10">
          <cell r="A10" t="str">
            <v>NUM_DECIMALES</v>
          </cell>
          <cell r="B10">
            <v>3</v>
          </cell>
          <cell r="F10" t="str">
            <v>DMT DE  DESALOJO A ESCOMBRERAS (BOTADERO LAS IGUANAS )</v>
          </cell>
          <cell r="H10" t="str">
            <v>15</v>
          </cell>
          <cell r="I10" t="str">
            <v>KM</v>
          </cell>
        </row>
        <row r="12">
          <cell r="A12">
            <v>7.0000000000000007E-2</v>
          </cell>
          <cell r="B12" t="str">
            <v>PRESUP. REF.</v>
          </cell>
          <cell r="C12">
            <v>9999060.7400000002</v>
          </cell>
          <cell r="D12">
            <v>0.13189999999999999</v>
          </cell>
        </row>
        <row r="13">
          <cell r="A13">
            <v>7.0000000000000007E-2</v>
          </cell>
          <cell r="B13" t="str">
            <v>VIGENCIA OFERT:</v>
          </cell>
          <cell r="C13" t="str">
            <v>90 DIAS</v>
          </cell>
          <cell r="D13">
            <v>0.1181</v>
          </cell>
        </row>
        <row r="14">
          <cell r="B14" t="str">
            <v>PLAZO EJEC :</v>
          </cell>
          <cell r="C14" t="str">
            <v xml:space="preserve">360 DIAS </v>
          </cell>
        </row>
        <row r="15">
          <cell r="A15">
            <v>0.14000000000000001</v>
          </cell>
          <cell r="B15" t="str">
            <v>OFERTA :</v>
          </cell>
          <cell r="C15">
            <v>8997320.1400000006</v>
          </cell>
        </row>
        <row r="16">
          <cell r="B16" t="str">
            <v>ANTICIPO (20%) :</v>
          </cell>
          <cell r="C16">
            <v>1799464.0280000002</v>
          </cell>
        </row>
        <row r="17">
          <cell r="B17" t="str">
            <v>GARNT. TEC</v>
          </cell>
          <cell r="C17" t="str">
            <v>180 DIAS</v>
          </cell>
        </row>
        <row r="19">
          <cell r="F19">
            <v>1</v>
          </cell>
        </row>
        <row r="20">
          <cell r="A20" t="str">
            <v>HOJA</v>
          </cell>
          <cell r="B20" t="str">
            <v>RUBRO</v>
          </cell>
          <cell r="C20" t="str">
            <v>DESCRIPCION</v>
          </cell>
          <cell r="D20" t="str">
            <v>UNID.</v>
          </cell>
          <cell r="E20" t="str">
            <v>CANTIDAD</v>
          </cell>
          <cell r="F20" t="str">
            <v>P/UNIT</v>
          </cell>
          <cell r="G20" t="str">
            <v>P/TOTAL</v>
          </cell>
          <cell r="H20" t="str">
            <v>P/U</v>
          </cell>
          <cell r="I20" t="str">
            <v>P/TOTAL</v>
          </cell>
          <cell r="J20" t="str">
            <v xml:space="preserve">#. DE HOJA </v>
          </cell>
          <cell r="K20" t="str">
            <v>PESO RELATIVO DEL RUBRO (%)</v>
          </cell>
          <cell r="L20" t="str">
            <v>AGREGADO ECUATORIANO DEL RUBRO (%)</v>
          </cell>
          <cell r="M20" t="str">
            <v>AGREGADO ECUATORIANO PONDERADO (%)</v>
          </cell>
        </row>
        <row r="21">
          <cell r="F21" t="str">
            <v>OFERTA</v>
          </cell>
          <cell r="G21" t="str">
            <v>OFERTA</v>
          </cell>
          <cell r="H21" t="str">
            <v>REF.</v>
          </cell>
          <cell r="I21" t="str">
            <v>REF.</v>
          </cell>
          <cell r="Q21" t="str">
            <v>cant.</v>
          </cell>
        </row>
        <row r="22">
          <cell r="C22" t="str">
            <v>OBRAS PRELIMINARES</v>
          </cell>
        </row>
        <row r="23">
          <cell r="A23">
            <v>1</v>
          </cell>
          <cell r="B23" t="str">
            <v>1.35A</v>
          </cell>
          <cell r="C23" t="str">
            <v>LETRERO DE OBRA (1.22X2.44)M</v>
          </cell>
          <cell r="D23" t="str">
            <v>U</v>
          </cell>
          <cell r="E23">
            <v>6</v>
          </cell>
          <cell r="F23">
            <v>114.24</v>
          </cell>
          <cell r="G23">
            <v>685.44</v>
          </cell>
          <cell r="H23">
            <v>115.57</v>
          </cell>
          <cell r="I23">
            <v>693.42</v>
          </cell>
          <cell r="J23" t="str">
            <v>HOJA 1  DE 130</v>
          </cell>
          <cell r="K23">
            <v>6.9348513628491058E-5</v>
          </cell>
          <cell r="L23">
            <v>33.450817205416897</v>
          </cell>
          <cell r="M23">
            <v>2.32E-3</v>
          </cell>
          <cell r="Q23">
            <v>6</v>
          </cell>
        </row>
        <row r="24">
          <cell r="A24">
            <v>2</v>
          </cell>
          <cell r="B24" t="str">
            <v>1.9B</v>
          </cell>
          <cell r="C24" t="str">
            <v>TRAZADO Y REPLANTEO</v>
          </cell>
          <cell r="D24" t="str">
            <v>M2</v>
          </cell>
          <cell r="E24">
            <v>15611</v>
          </cell>
          <cell r="F24">
            <v>0.9</v>
          </cell>
          <cell r="G24">
            <v>14049.9</v>
          </cell>
          <cell r="H24">
            <v>1.02</v>
          </cell>
          <cell r="I24">
            <v>15923.22</v>
          </cell>
          <cell r="J24" t="str">
            <v>HOJA 2  DE 130</v>
          </cell>
          <cell r="K24">
            <v>1.5924715744851049E-3</v>
          </cell>
          <cell r="L24">
            <v>9.180809507664689</v>
          </cell>
          <cell r="M24">
            <v>1.4619999999999999E-2</v>
          </cell>
          <cell r="Q24">
            <v>15611</v>
          </cell>
        </row>
        <row r="25">
          <cell r="C25" t="str">
            <v>ACERAS</v>
          </cell>
          <cell r="G25">
            <v>14735.34</v>
          </cell>
          <cell r="I25">
            <v>16616.64</v>
          </cell>
          <cell r="Q25" t="str">
            <v/>
          </cell>
        </row>
        <row r="26">
          <cell r="A26">
            <v>3</v>
          </cell>
          <cell r="B26" t="str">
            <v>301-3(1)E0</v>
          </cell>
          <cell r="C26" t="str">
            <v>REMOCIÓN DE HORMIGÓN SIMPLE</v>
          </cell>
          <cell r="D26" t="str">
            <v>M3</v>
          </cell>
          <cell r="E26">
            <v>360</v>
          </cell>
          <cell r="F26">
            <v>12.83</v>
          </cell>
          <cell r="G26">
            <v>4618.8</v>
          </cell>
          <cell r="H26">
            <v>17.920000000000002</v>
          </cell>
          <cell r="I26">
            <v>6451.2</v>
          </cell>
          <cell r="J26" t="str">
            <v>HOJA 3  DE 130</v>
          </cell>
          <cell r="K26">
            <v>6.4518059923296357E-4</v>
          </cell>
          <cell r="L26">
            <v>20.243989045389799</v>
          </cell>
          <cell r="M26">
            <v>1.306E-2</v>
          </cell>
          <cell r="Q26">
            <v>360</v>
          </cell>
        </row>
        <row r="27">
          <cell r="A27">
            <v>4</v>
          </cell>
          <cell r="B27" t="str">
            <v>2.3B(1)</v>
          </cell>
          <cell r="C27" t="str">
            <v>HORMIGÓN SIMPLE F´C=210 KG/CM2 E=10CM (EN SITIO)</v>
          </cell>
          <cell r="D27" t="str">
            <v>M2</v>
          </cell>
          <cell r="E27">
            <v>3600</v>
          </cell>
          <cell r="F27">
            <v>22.34</v>
          </cell>
          <cell r="G27">
            <v>80424</v>
          </cell>
          <cell r="H27">
            <v>22.17</v>
          </cell>
          <cell r="I27">
            <v>79812</v>
          </cell>
          <cell r="J27" t="str">
            <v>HOJA 4  DE 130</v>
          </cell>
          <cell r="K27">
            <v>7.9819497126087068E-3</v>
          </cell>
          <cell r="L27">
            <v>19.263174470229455</v>
          </cell>
          <cell r="M27">
            <v>0.15376000000000001</v>
          </cell>
          <cell r="Q27">
            <v>3600</v>
          </cell>
        </row>
        <row r="28">
          <cell r="A28">
            <v>5</v>
          </cell>
          <cell r="B28" t="str">
            <v>2.24E</v>
          </cell>
          <cell r="C28" t="str">
            <v>CORTE DE HO. SIMPLE (ACERA Y CONTRAPISO)</v>
          </cell>
          <cell r="D28" t="str">
            <v>M</v>
          </cell>
          <cell r="E28">
            <v>5997</v>
          </cell>
          <cell r="F28">
            <v>1.58</v>
          </cell>
          <cell r="G28">
            <v>9475.26</v>
          </cell>
          <cell r="H28">
            <v>1.81</v>
          </cell>
          <cell r="I28">
            <v>10854.57</v>
          </cell>
          <cell r="J28" t="str">
            <v>HOJA 5  DE 130</v>
          </cell>
          <cell r="K28">
            <v>1.0855589622110846E-3</v>
          </cell>
          <cell r="L28">
            <v>18.065984760298591</v>
          </cell>
          <cell r="M28">
            <v>1.9609999999999999E-2</v>
          </cell>
          <cell r="Q28">
            <v>5997</v>
          </cell>
        </row>
        <row r="29">
          <cell r="A29">
            <v>6</v>
          </cell>
          <cell r="B29" t="str">
            <v>3.31</v>
          </cell>
          <cell r="C29" t="str">
            <v>PICADA Y RESANES</v>
          </cell>
          <cell r="D29" t="str">
            <v>M2</v>
          </cell>
          <cell r="E29">
            <v>500</v>
          </cell>
          <cell r="F29">
            <v>5.49</v>
          </cell>
          <cell r="G29">
            <v>2745</v>
          </cell>
          <cell r="H29">
            <v>5.31</v>
          </cell>
          <cell r="I29">
            <v>2655</v>
          </cell>
          <cell r="J29" t="str">
            <v>HOJA 6  DE 130</v>
          </cell>
          <cell r="K29">
            <v>2.6552493969548581E-4</v>
          </cell>
          <cell r="L29">
            <v>13.417742525191345</v>
          </cell>
          <cell r="M29">
            <v>3.5599999999999998E-3</v>
          </cell>
          <cell r="N29">
            <v>13.417742525191345</v>
          </cell>
          <cell r="Q29">
            <v>500</v>
          </cell>
        </row>
        <row r="30">
          <cell r="A30">
            <v>7</v>
          </cell>
          <cell r="B30" t="str">
            <v>503(2)1E3A1</v>
          </cell>
          <cell r="C30" t="str">
            <v>HORMIGÓN SIMPLE F´C=280 KG/CM2 (INC. ENCOFRADO Y CURADOR) PARA BORDILLOS, CUNETA (EN SITIO)</v>
          </cell>
          <cell r="D30" t="str">
            <v>M3</v>
          </cell>
          <cell r="E30">
            <v>100</v>
          </cell>
          <cell r="F30">
            <v>220.49</v>
          </cell>
          <cell r="G30">
            <v>22049</v>
          </cell>
          <cell r="H30">
            <v>214.21</v>
          </cell>
          <cell r="I30">
            <v>21421</v>
          </cell>
          <cell r="J30" t="str">
            <v>HOJA 7  DE 130</v>
          </cell>
          <cell r="K30">
            <v>2.1423012177841814E-3</v>
          </cell>
          <cell r="L30">
            <v>20.206327519430335</v>
          </cell>
          <cell r="M30">
            <v>4.3290000000000002E-2</v>
          </cell>
          <cell r="Q30">
            <v>100</v>
          </cell>
        </row>
        <row r="31">
          <cell r="C31" t="str">
            <v>MOVIMIENTO DE TIERRA</v>
          </cell>
          <cell r="G31">
            <v>119312.06</v>
          </cell>
          <cell r="I31">
            <v>121193.76999999999</v>
          </cell>
          <cell r="Q31" t="str">
            <v/>
          </cell>
        </row>
        <row r="32">
          <cell r="A32">
            <v>8</v>
          </cell>
          <cell r="B32" t="str">
            <v>303-2(1)E00</v>
          </cell>
          <cell r="C32" t="str">
            <v>EXCAVACIÓN SIN CLASIFICACIÓN MANUAL</v>
          </cell>
          <cell r="D32" t="str">
            <v>M3</v>
          </cell>
          <cell r="E32">
            <v>720</v>
          </cell>
          <cell r="F32">
            <v>9.0500000000000007</v>
          </cell>
          <cell r="G32">
            <v>6516</v>
          </cell>
          <cell r="H32">
            <v>8.1999999999999993</v>
          </cell>
          <cell r="I32">
            <v>5904</v>
          </cell>
          <cell r="J32" t="str">
            <v>HOJA 8  DE 130</v>
          </cell>
          <cell r="K32">
            <v>5.9045545911945321E-4</v>
          </cell>
          <cell r="L32">
            <v>0</v>
          </cell>
          <cell r="M32">
            <v>0</v>
          </cell>
          <cell r="Q32">
            <v>720</v>
          </cell>
        </row>
        <row r="33">
          <cell r="A33">
            <v>9</v>
          </cell>
          <cell r="B33" t="str">
            <v>303-2(1)E-E0</v>
          </cell>
          <cell r="C33" t="str">
            <v>EXCAVACIÓN SIN CLASIFICACIÓN</v>
          </cell>
          <cell r="D33" t="str">
            <v>M3</v>
          </cell>
          <cell r="E33">
            <v>64441</v>
          </cell>
          <cell r="F33">
            <v>0.63</v>
          </cell>
          <cell r="G33">
            <v>40597.83</v>
          </cell>
          <cell r="H33">
            <v>0.7</v>
          </cell>
          <cell r="I33">
            <v>45108.7</v>
          </cell>
          <cell r="J33" t="str">
            <v>HOJA 9  DE 130</v>
          </cell>
          <cell r="K33">
            <v>4.5112937277746743E-3</v>
          </cell>
          <cell r="L33">
            <v>0</v>
          </cell>
          <cell r="M33">
            <v>0</v>
          </cell>
          <cell r="Q33">
            <v>64441</v>
          </cell>
        </row>
        <row r="34">
          <cell r="A34">
            <v>10</v>
          </cell>
          <cell r="B34" t="str">
            <v>303-2(1)E-E0-HS</v>
          </cell>
          <cell r="C34" t="str">
            <v>EXCAVACIÓN SIN CLASIFICACIÓN (HIDROSANITARIO)</v>
          </cell>
          <cell r="D34" t="str">
            <v>M3</v>
          </cell>
          <cell r="E34">
            <v>2189</v>
          </cell>
          <cell r="F34">
            <v>0.51</v>
          </cell>
          <cell r="G34">
            <v>1116.3900000000001</v>
          </cell>
          <cell r="H34">
            <v>0.7</v>
          </cell>
          <cell r="I34">
            <v>1532.3</v>
          </cell>
          <cell r="J34" t="str">
            <v>HOJA 10  DE 130</v>
          </cell>
          <cell r="K34">
            <v>1.5324439363291635E-4</v>
          </cell>
          <cell r="L34">
            <v>0</v>
          </cell>
          <cell r="M34">
            <v>0</v>
          </cell>
          <cell r="Q34">
            <v>2189</v>
          </cell>
        </row>
        <row r="35">
          <cell r="A35">
            <v>11</v>
          </cell>
          <cell r="B35" t="str">
            <v>303-2(1)E00-HS</v>
          </cell>
          <cell r="C35" t="str">
            <v>EXCAVACIÓN SIN CLASIFICACIÓN MANUAL (HIDROSANITARIO)</v>
          </cell>
          <cell r="D35" t="str">
            <v>M3</v>
          </cell>
          <cell r="E35">
            <v>971</v>
          </cell>
          <cell r="F35">
            <v>9.0500000000000007</v>
          </cell>
          <cell r="G35">
            <v>8787.5499999999993</v>
          </cell>
          <cell r="H35">
            <v>8.1999999999999993</v>
          </cell>
          <cell r="I35">
            <v>7962.2</v>
          </cell>
          <cell r="J35" t="str">
            <v>HOJA 11  DE 130</v>
          </cell>
          <cell r="K35">
            <v>7.9629479278470704E-4</v>
          </cell>
          <cell r="L35">
            <v>0</v>
          </cell>
          <cell r="M35">
            <v>0</v>
          </cell>
          <cell r="Q35">
            <v>971</v>
          </cell>
        </row>
        <row r="36">
          <cell r="A36">
            <v>12</v>
          </cell>
          <cell r="B36" t="str">
            <v>309-(1)E</v>
          </cell>
          <cell r="C36" t="str">
            <v>DESALOJO DE MATERIAL</v>
          </cell>
          <cell r="D36" t="str">
            <v>M3/KM</v>
          </cell>
          <cell r="E36">
            <v>2357077</v>
          </cell>
          <cell r="F36">
            <v>0.21</v>
          </cell>
          <cell r="G36">
            <v>494986.17</v>
          </cell>
          <cell r="H36">
            <v>0.3</v>
          </cell>
          <cell r="I36">
            <v>707123.1</v>
          </cell>
          <cell r="J36" t="str">
            <v>HOJA 12  DE 130</v>
          </cell>
          <cell r="K36">
            <v>7.0718952348318265E-2</v>
          </cell>
          <cell r="L36">
            <v>29.461589452750982</v>
          </cell>
          <cell r="M36">
            <v>2.0834899999999998</v>
          </cell>
          <cell r="Q36">
            <v>2357077</v>
          </cell>
        </row>
        <row r="37">
          <cell r="A37">
            <v>13</v>
          </cell>
          <cell r="B37" t="str">
            <v>304-1(2)E-1</v>
          </cell>
          <cell r="C37" t="str">
            <v>MATERIAL DE PRÉSTAMO IMPORTADO</v>
          </cell>
          <cell r="D37" t="str">
            <v>M3</v>
          </cell>
          <cell r="E37">
            <v>17045</v>
          </cell>
          <cell r="F37">
            <v>7.15</v>
          </cell>
          <cell r="G37">
            <v>121871.75</v>
          </cell>
          <cell r="H37">
            <v>8.6199999999999992</v>
          </cell>
          <cell r="I37">
            <v>146927.9</v>
          </cell>
          <cell r="J37" t="str">
            <v>HOJA 13  DE 130</v>
          </cell>
          <cell r="K37">
            <v>1.4694170164626881E-2</v>
          </cell>
          <cell r="L37">
            <v>30.64777627114298</v>
          </cell>
          <cell r="M37">
            <v>0.45034000000000002</v>
          </cell>
          <cell r="Q37">
            <v>17045</v>
          </cell>
        </row>
        <row r="38">
          <cell r="A38">
            <v>14</v>
          </cell>
          <cell r="B38" t="str">
            <v>304-1(2)E2</v>
          </cell>
          <cell r="C38" t="str">
            <v>MATERIAL DE PRÉSTAMO IMPORTADO MANUAL</v>
          </cell>
          <cell r="D38" t="str">
            <v>M3</v>
          </cell>
          <cell r="E38">
            <v>1290</v>
          </cell>
          <cell r="F38">
            <v>11.19</v>
          </cell>
          <cell r="G38">
            <v>14435.1</v>
          </cell>
          <cell r="H38">
            <v>11.86</v>
          </cell>
          <cell r="I38">
            <v>15299.4</v>
          </cell>
          <cell r="J38" t="str">
            <v>HOJA 14  DE 130</v>
          </cell>
          <cell r="K38">
            <v>1.5300837146429815E-3</v>
          </cell>
          <cell r="L38">
            <v>19.164051503895038</v>
          </cell>
          <cell r="M38">
            <v>2.9319999999999999E-2</v>
          </cell>
          <cell r="Q38">
            <v>1290</v>
          </cell>
        </row>
        <row r="39">
          <cell r="A39">
            <v>15</v>
          </cell>
          <cell r="B39" t="str">
            <v>402-2(1)1E-1</v>
          </cell>
          <cell r="C39" t="str">
            <v>MEJORAMIENTO DE SUBRASANTE CON MATERIAL SELECCIONADO PEDRAPLEN</v>
          </cell>
          <cell r="D39" t="str">
            <v>M3</v>
          </cell>
          <cell r="E39">
            <v>2712</v>
          </cell>
          <cell r="F39">
            <v>18</v>
          </cell>
          <cell r="G39">
            <v>48816</v>
          </cell>
          <cell r="H39">
            <v>19.39</v>
          </cell>
          <cell r="I39">
            <v>52585.68</v>
          </cell>
          <cell r="J39" t="str">
            <v>HOJA 15  DE 130</v>
          </cell>
          <cell r="K39">
            <v>5.2590619626539043E-3</v>
          </cell>
          <cell r="L39">
            <v>28.194387017030088</v>
          </cell>
          <cell r="M39">
            <v>0.14828</v>
          </cell>
          <cell r="Q39">
            <v>2712</v>
          </cell>
        </row>
        <row r="40">
          <cell r="A40">
            <v>16</v>
          </cell>
          <cell r="B40" t="str">
            <v>404-1E(1)</v>
          </cell>
          <cell r="C40" t="str">
            <v>BASE CLASE 1</v>
          </cell>
          <cell r="D40" t="str">
            <v>M3</v>
          </cell>
          <cell r="E40">
            <v>10128</v>
          </cell>
          <cell r="F40">
            <v>18.920000000000002</v>
          </cell>
          <cell r="G40">
            <v>191621.76000000001</v>
          </cell>
          <cell r="H40">
            <v>23.31</v>
          </cell>
          <cell r="I40">
            <v>236083.68</v>
          </cell>
          <cell r="J40" t="str">
            <v>HOJA 16  DE 130</v>
          </cell>
          <cell r="K40">
            <v>2.3610585647867562E-2</v>
          </cell>
          <cell r="L40">
            <v>30.597025898675799</v>
          </cell>
          <cell r="M40">
            <v>0.72241</v>
          </cell>
          <cell r="Q40">
            <v>10128</v>
          </cell>
        </row>
        <row r="41">
          <cell r="A41">
            <v>17</v>
          </cell>
          <cell r="B41" t="str">
            <v>309</v>
          </cell>
          <cell r="C41" t="str">
            <v>TRANSPORTE DE MATERIAL</v>
          </cell>
          <cell r="D41" t="str">
            <v>M3/KM</v>
          </cell>
          <cell r="E41">
            <v>1169658</v>
          </cell>
          <cell r="F41">
            <v>0.25</v>
          </cell>
          <cell r="G41">
            <v>292414.5</v>
          </cell>
          <cell r="H41">
            <v>0.35</v>
          </cell>
          <cell r="I41">
            <v>409380.3</v>
          </cell>
          <cell r="J41" t="str">
            <v>HOJA 17  DE 130</v>
          </cell>
          <cell r="K41">
            <v>4.0941875506598828E-2</v>
          </cell>
          <cell r="L41">
            <v>29.461589452750982</v>
          </cell>
          <cell r="M41">
            <v>1.20621</v>
          </cell>
          <cell r="Q41">
            <v>1169658</v>
          </cell>
        </row>
        <row r="42">
          <cell r="C42" t="str">
            <v>PAVIMENTOS</v>
          </cell>
          <cell r="G42">
            <v>1221163.0499999998</v>
          </cell>
          <cell r="I42">
            <v>1627907.26</v>
          </cell>
          <cell r="Q42" t="str">
            <v/>
          </cell>
        </row>
        <row r="43">
          <cell r="A43">
            <v>18</v>
          </cell>
          <cell r="B43" t="str">
            <v>2.21E</v>
          </cell>
          <cell r="C43" t="str">
            <v>CORTE DE PAVIMENTO FLEXIBLE</v>
          </cell>
          <cell r="D43" t="str">
            <v>M</v>
          </cell>
          <cell r="E43">
            <v>117386</v>
          </cell>
          <cell r="F43">
            <v>1.63</v>
          </cell>
          <cell r="G43">
            <v>191339.18</v>
          </cell>
          <cell r="H43">
            <v>1.74</v>
          </cell>
          <cell r="I43">
            <v>204251.64</v>
          </cell>
          <cell r="J43" t="str">
            <v>HOJA 18  DE 130</v>
          </cell>
          <cell r="K43">
            <v>2.0427082634163499E-2</v>
          </cell>
          <cell r="L43">
            <v>13.544786880847784</v>
          </cell>
          <cell r="M43">
            <v>0.27667999999999998</v>
          </cell>
          <cell r="N43">
            <v>117386</v>
          </cell>
          <cell r="Q43">
            <v>117386</v>
          </cell>
        </row>
        <row r="44">
          <cell r="A44">
            <v>19</v>
          </cell>
          <cell r="B44" t="str">
            <v>301-(5)5-A</v>
          </cell>
          <cell r="C44" t="str">
            <v>REMOCIÓN DE CARPETA DE HORMIGÓN ASFÁLTICO</v>
          </cell>
          <cell r="D44" t="str">
            <v>M3</v>
          </cell>
          <cell r="E44">
            <v>34361</v>
          </cell>
          <cell r="F44">
            <v>7.95</v>
          </cell>
          <cell r="G44">
            <v>273169.95</v>
          </cell>
          <cell r="H44">
            <v>13.8</v>
          </cell>
          <cell r="I44">
            <v>474181.8</v>
          </cell>
          <cell r="J44" t="str">
            <v>HOJA 19  DE 130</v>
          </cell>
          <cell r="K44">
            <v>4.7422634218341593E-2</v>
          </cell>
          <cell r="L44">
            <v>36.96113358779435</v>
          </cell>
          <cell r="M44">
            <v>1.7527900000000001</v>
          </cell>
          <cell r="N44">
            <v>34361</v>
          </cell>
          <cell r="Q44">
            <v>34361</v>
          </cell>
        </row>
        <row r="45">
          <cell r="A45">
            <v>20</v>
          </cell>
          <cell r="B45" t="str">
            <v>309-(1)E2</v>
          </cell>
          <cell r="C45" t="str">
            <v>DESALOJO DE MATERIAL ASFÁLTICO</v>
          </cell>
          <cell r="D45" t="str">
            <v>M3/KM</v>
          </cell>
          <cell r="E45">
            <v>412692</v>
          </cell>
          <cell r="F45">
            <v>0.21</v>
          </cell>
          <cell r="G45">
            <v>86665.32</v>
          </cell>
          <cell r="H45">
            <v>0.3</v>
          </cell>
          <cell r="I45">
            <v>123807.6</v>
          </cell>
          <cell r="J45" t="str">
            <v>HOJA 20  DE 130</v>
          </cell>
          <cell r="K45">
            <v>1.2381922984498242E-2</v>
          </cell>
          <cell r="L45">
            <v>29.461589452750982</v>
          </cell>
          <cell r="M45">
            <v>0.36479</v>
          </cell>
          <cell r="N45">
            <v>412692</v>
          </cell>
          <cell r="Q45">
            <v>412692</v>
          </cell>
        </row>
        <row r="46">
          <cell r="A46">
            <v>21</v>
          </cell>
          <cell r="B46" t="str">
            <v>405-5C0-NI</v>
          </cell>
          <cell r="C46" t="str">
            <v>CAPA DE RODADURA /H.ASFALTICO/ MEZCLA/PLANTA E= 7.5CM</v>
          </cell>
          <cell r="D46" t="str">
            <v>M2</v>
          </cell>
          <cell r="E46">
            <v>99595</v>
          </cell>
          <cell r="F46">
            <v>11.33</v>
          </cell>
          <cell r="G46">
            <v>1128411.3500000001</v>
          </cell>
          <cell r="H46">
            <v>11.53</v>
          </cell>
          <cell r="I46">
            <v>1148330.3500000001</v>
          </cell>
          <cell r="J46" t="str">
            <v>HOJA 21  DE 130</v>
          </cell>
          <cell r="K46">
            <v>0.11484382182080835</v>
          </cell>
          <cell r="L46">
            <v>30.051061602237962</v>
          </cell>
          <cell r="M46">
            <v>3.4511799999999999</v>
          </cell>
          <cell r="N46">
            <v>99595</v>
          </cell>
          <cell r="Q46">
            <v>99595</v>
          </cell>
        </row>
        <row r="47">
          <cell r="A47">
            <v>22</v>
          </cell>
          <cell r="B47" t="str">
            <v>405-5B0-NI</v>
          </cell>
          <cell r="C47" t="str">
            <v xml:space="preserve">CAPA DE RODADURA /H.ASFALTICO/ MEZCLA/PLANTA E= 5CM </v>
          </cell>
          <cell r="D47" t="str">
            <v>M2</v>
          </cell>
          <cell r="E47">
            <v>537813</v>
          </cell>
          <cell r="F47">
            <v>7.55</v>
          </cell>
          <cell r="G47">
            <v>4060488.15</v>
          </cell>
          <cell r="H47">
            <v>7.68</v>
          </cell>
          <cell r="I47">
            <v>4130403.84</v>
          </cell>
          <cell r="J47" t="str">
            <v>HOJA 22  DE 130</v>
          </cell>
          <cell r="K47">
            <v>0.41307918287533074</v>
          </cell>
          <cell r="L47">
            <v>30.051061602237954</v>
          </cell>
          <cell r="M47">
            <v>12.41347</v>
          </cell>
          <cell r="N47">
            <v>537813</v>
          </cell>
          <cell r="Q47">
            <v>537813</v>
          </cell>
        </row>
        <row r="48">
          <cell r="A48">
            <v>23</v>
          </cell>
          <cell r="B48" t="str">
            <v>405-3(3)</v>
          </cell>
          <cell r="C48" t="str">
            <v>RIEGO DE IMPRIMACIÓN</v>
          </cell>
          <cell r="D48" t="str">
            <v>LT</v>
          </cell>
          <cell r="E48">
            <v>140105</v>
          </cell>
          <cell r="F48">
            <v>0.56000000000000005</v>
          </cell>
          <cell r="G48">
            <v>78458.8</v>
          </cell>
          <cell r="H48">
            <v>0.61</v>
          </cell>
          <cell r="I48">
            <v>85464.05</v>
          </cell>
          <cell r="J48" t="str">
            <v>HOJA 23  DE 130</v>
          </cell>
          <cell r="K48">
            <v>8.547207805040296E-3</v>
          </cell>
          <cell r="L48">
            <v>30.674942043527903</v>
          </cell>
          <cell r="M48">
            <v>0.26218999999999998</v>
          </cell>
          <cell r="N48">
            <v>140105</v>
          </cell>
          <cell r="Q48">
            <v>140105</v>
          </cell>
        </row>
        <row r="49">
          <cell r="A49">
            <v>24</v>
          </cell>
          <cell r="B49" t="str">
            <v>405-3(4)</v>
          </cell>
          <cell r="C49" t="str">
            <v>RIEGO BITUMINOSO DE ADHERENCIA</v>
          </cell>
          <cell r="D49" t="str">
            <v>LT</v>
          </cell>
          <cell r="E49">
            <v>242232</v>
          </cell>
          <cell r="F49">
            <v>0.55000000000000004</v>
          </cell>
          <cell r="G49">
            <v>133227.6</v>
          </cell>
          <cell r="H49">
            <v>0.64</v>
          </cell>
          <cell r="I49">
            <v>155028.48000000001</v>
          </cell>
          <cell r="J49" t="str">
            <v>HOJA 24  DE 130</v>
          </cell>
          <cell r="K49">
            <v>1.550430425728167E-2</v>
          </cell>
          <cell r="L49">
            <v>30.652281947819205</v>
          </cell>
          <cell r="M49">
            <v>0.47524</v>
          </cell>
          <cell r="N49">
            <v>242232</v>
          </cell>
          <cell r="Q49">
            <v>242232</v>
          </cell>
        </row>
        <row r="50">
          <cell r="A50">
            <v>25</v>
          </cell>
          <cell r="B50" t="str">
            <v>309-(1)3</v>
          </cell>
          <cell r="C50" t="str">
            <v>TRANSPORTE DE MEZCLA ASFÁLTICA</v>
          </cell>
          <cell r="D50" t="str">
            <v>M3/KM</v>
          </cell>
          <cell r="E50">
            <v>1504575</v>
          </cell>
          <cell r="F50">
            <v>0.25</v>
          </cell>
          <cell r="G50">
            <v>376143.75</v>
          </cell>
          <cell r="H50">
            <v>0.35</v>
          </cell>
          <cell r="I50">
            <v>526601.25</v>
          </cell>
          <cell r="J50" t="str">
            <v>HOJA 25  DE 130</v>
          </cell>
          <cell r="K50">
            <v>5.2665071619516932E-2</v>
          </cell>
          <cell r="L50">
            <v>29.461589452750982</v>
          </cell>
          <cell r="M50">
            <v>1.5516000000000001</v>
          </cell>
          <cell r="N50">
            <v>1504575</v>
          </cell>
          <cell r="Q50">
            <v>1504575</v>
          </cell>
        </row>
        <row r="51">
          <cell r="A51">
            <v>26</v>
          </cell>
          <cell r="B51" t="str">
            <v>404-2(3)</v>
          </cell>
          <cell r="C51" t="str">
            <v>BASE DE AGREGADOS ESTABILIZADA CON CEMENTO TIPO MH</v>
          </cell>
          <cell r="D51" t="str">
            <v>M3</v>
          </cell>
          <cell r="E51">
            <v>3984</v>
          </cell>
          <cell r="F51">
            <v>43.43</v>
          </cell>
          <cell r="G51">
            <v>173025.12</v>
          </cell>
          <cell r="H51">
            <v>48.94</v>
          </cell>
          <cell r="I51">
            <v>194976.96</v>
          </cell>
          <cell r="J51" t="str">
            <v>HOJA 26  DE 130</v>
          </cell>
          <cell r="K51">
            <v>1.949952751262115E-2</v>
          </cell>
          <cell r="L51">
            <v>33.897348189654757</v>
          </cell>
          <cell r="M51">
            <v>0.66098000000000001</v>
          </cell>
          <cell r="N51">
            <v>3984</v>
          </cell>
          <cell r="Q51">
            <v>3984</v>
          </cell>
        </row>
        <row r="52">
          <cell r="A52">
            <v>27</v>
          </cell>
          <cell r="B52" t="str">
            <v>2.23E</v>
          </cell>
          <cell r="C52" t="str">
            <v>CORTE DE PAVIMENTO RÍGIDO</v>
          </cell>
          <cell r="D52" t="str">
            <v>M</v>
          </cell>
          <cell r="E52">
            <v>11702</v>
          </cell>
          <cell r="F52">
            <v>2.74</v>
          </cell>
          <cell r="G52">
            <v>32063.48</v>
          </cell>
          <cell r="H52">
            <v>3.16</v>
          </cell>
          <cell r="I52">
            <v>36978.32</v>
          </cell>
          <cell r="J52" t="str">
            <v>HOJA 27  DE 130</v>
          </cell>
          <cell r="K52">
            <v>3.6981793551941157E-3</v>
          </cell>
          <cell r="L52">
            <v>17.794834358813919</v>
          </cell>
          <cell r="M52">
            <v>6.5809999999999994E-2</v>
          </cell>
          <cell r="N52">
            <v>11702</v>
          </cell>
          <cell r="Q52">
            <v>11702</v>
          </cell>
        </row>
        <row r="53">
          <cell r="A53">
            <v>28</v>
          </cell>
          <cell r="B53" t="str">
            <v>301-3(1)4E0</v>
          </cell>
          <cell r="C53" t="str">
            <v>REMOCIÓN DE PAVIMENTO RÍGIDO</v>
          </cell>
          <cell r="D53" t="str">
            <v>M3</v>
          </cell>
          <cell r="E53">
            <v>4865</v>
          </cell>
          <cell r="F53">
            <v>12.85</v>
          </cell>
          <cell r="G53">
            <v>62515.25</v>
          </cell>
          <cell r="H53">
            <v>18.25</v>
          </cell>
          <cell r="I53">
            <v>88786.25</v>
          </cell>
          <cell r="J53" t="str">
            <v>HOJA 28  DE 130</v>
          </cell>
          <cell r="K53">
            <v>8.8794590120671677E-3</v>
          </cell>
          <cell r="L53">
            <v>8.604651162790697</v>
          </cell>
          <cell r="M53">
            <v>7.6399999999999996E-2</v>
          </cell>
          <cell r="N53">
            <v>4865</v>
          </cell>
          <cell r="Q53">
            <v>4865</v>
          </cell>
        </row>
        <row r="54">
          <cell r="A54">
            <v>29</v>
          </cell>
          <cell r="B54" t="str">
            <v>6.7B1</v>
          </cell>
          <cell r="C54" t="str">
            <v>SUMINISTRO E INSTALACIÓN DE MALLA ELECTROSOLDADA D=8MM (150X150MM)</v>
          </cell>
          <cell r="D54" t="str">
            <v>M2</v>
          </cell>
          <cell r="E54">
            <v>84</v>
          </cell>
          <cell r="F54">
            <v>8.08</v>
          </cell>
          <cell r="G54">
            <v>678.72</v>
          </cell>
          <cell r="H54">
            <v>8.34</v>
          </cell>
          <cell r="I54">
            <v>700.56</v>
          </cell>
          <cell r="J54" t="str">
            <v>HOJA 29  DE 130</v>
          </cell>
          <cell r="K54">
            <v>7.0062580697954628E-5</v>
          </cell>
          <cell r="L54">
            <v>35.393011409085169</v>
          </cell>
          <cell r="M54">
            <v>2.48E-3</v>
          </cell>
          <cell r="N54">
            <v>84</v>
          </cell>
          <cell r="Q54">
            <v>84</v>
          </cell>
        </row>
        <row r="55">
          <cell r="A55">
            <v>30</v>
          </cell>
          <cell r="B55" t="str">
            <v>405-8(1)34</v>
          </cell>
          <cell r="C55" t="str">
            <v>PAVIMENTO RÍGIDO (HORMIGÓN DE CEMENTO PORTLAND.) MOD. ROT. FLEX. 4.5MPA/3D INC. RELL.JUN-SELLANTE BITUMINOSO ELASTOMÉRICO</v>
          </cell>
          <cell r="D55" t="str">
            <v>M3</v>
          </cell>
          <cell r="E55">
            <v>1678</v>
          </cell>
          <cell r="F55">
            <v>221.38</v>
          </cell>
          <cell r="G55">
            <v>371475.64</v>
          </cell>
          <cell r="H55">
            <v>227.48</v>
          </cell>
          <cell r="I55">
            <v>381711.44</v>
          </cell>
          <cell r="J55" t="str">
            <v>HOJA 30  DE 130</v>
          </cell>
          <cell r="K55">
            <v>3.8174729599652374E-2</v>
          </cell>
          <cell r="L55">
            <v>37.576402394105749</v>
          </cell>
          <cell r="M55">
            <v>1.4344699999999999</v>
          </cell>
          <cell r="N55" t="str">
            <v>1678.00</v>
          </cell>
          <cell r="Q55">
            <v>1678</v>
          </cell>
        </row>
        <row r="56">
          <cell r="A56">
            <v>31</v>
          </cell>
          <cell r="B56" t="str">
            <v>405-8(2)</v>
          </cell>
          <cell r="C56" t="str">
            <v>ACERO DE REFUERZO EN BARRAS FY=4200 KG/CM2 (PAVIMENTO)</v>
          </cell>
          <cell r="D56" t="str">
            <v>KG</v>
          </cell>
          <cell r="E56">
            <v>22648</v>
          </cell>
          <cell r="F56">
            <v>1.86</v>
          </cell>
          <cell r="G56">
            <v>42125.279999999999</v>
          </cell>
          <cell r="H56">
            <v>1.88</v>
          </cell>
          <cell r="I56">
            <v>42578.239999999998</v>
          </cell>
          <cell r="J56" t="str">
            <v>HOJA 31  DE 130</v>
          </cell>
          <cell r="K56">
            <v>4.2582239579434739E-3</v>
          </cell>
          <cell r="L56">
            <v>32.845973501309615</v>
          </cell>
          <cell r="M56">
            <v>0.13986999999999999</v>
          </cell>
          <cell r="N56">
            <v>22648</v>
          </cell>
          <cell r="Q56">
            <v>22648</v>
          </cell>
        </row>
        <row r="57">
          <cell r="A57">
            <v>32</v>
          </cell>
          <cell r="B57" t="str">
            <v>405-8(3)E2</v>
          </cell>
          <cell r="C57" t="str">
            <v>LIMPIEZA Y SELLADO DE JUNTAS O GRIETAS CON SELLADOR BITUMINOSO ELASTOMÉRICO EN PAVIMENTO CON MAQUINARIA</v>
          </cell>
          <cell r="D57" t="str">
            <v>M</v>
          </cell>
          <cell r="E57">
            <v>2000</v>
          </cell>
          <cell r="F57">
            <v>1.85</v>
          </cell>
          <cell r="G57">
            <v>3700</v>
          </cell>
          <cell r="H57">
            <v>2.12</v>
          </cell>
          <cell r="I57">
            <v>4240</v>
          </cell>
          <cell r="J57" t="str">
            <v>HOJA 32  DE 130</v>
          </cell>
          <cell r="K57">
            <v>4.24039828364919E-4</v>
          </cell>
          <cell r="L57">
            <v>34.831171889726974</v>
          </cell>
          <cell r="M57">
            <v>1.477E-2</v>
          </cell>
          <cell r="N57">
            <v>2000</v>
          </cell>
          <cell r="Q57">
            <v>2000</v>
          </cell>
        </row>
        <row r="58">
          <cell r="A58">
            <v>33</v>
          </cell>
          <cell r="B58" t="str">
            <v>301-3(1)1E0</v>
          </cell>
          <cell r="C58" t="str">
            <v>REMOCIÓN DE HORMIGÓN ARMADO</v>
          </cell>
          <cell r="D58" t="str">
            <v>M3</v>
          </cell>
          <cell r="E58">
            <v>9</v>
          </cell>
          <cell r="F58">
            <v>16.739999999999998</v>
          </cell>
          <cell r="G58">
            <v>150.66</v>
          </cell>
          <cell r="H58">
            <v>22.79</v>
          </cell>
          <cell r="I58">
            <v>205.11</v>
          </cell>
          <cell r="J58" t="str">
            <v>HOJA 33  DE 130</v>
          </cell>
          <cell r="K58">
            <v>2.0512926697152957E-5</v>
          </cell>
          <cell r="L58">
            <v>19.700864259549206</v>
          </cell>
          <cell r="M58">
            <v>4.0000000000000002E-4</v>
          </cell>
          <cell r="N58">
            <v>9</v>
          </cell>
          <cell r="Q58">
            <v>9</v>
          </cell>
        </row>
        <row r="59">
          <cell r="A59">
            <v>34</v>
          </cell>
          <cell r="B59" t="str">
            <v>405-5(1)E0-NI</v>
          </cell>
          <cell r="C59" t="str">
            <v>CAPA DE RODADURA DE HORMIGÓN ASFÁLTICO MEZCLADO EN PLANTA</v>
          </cell>
          <cell r="D59" t="str">
            <v>M3</v>
          </cell>
          <cell r="E59">
            <v>15</v>
          </cell>
          <cell r="F59">
            <v>147.78</v>
          </cell>
          <cell r="G59">
            <v>2216.6999999999998</v>
          </cell>
          <cell r="H59">
            <v>153.68</v>
          </cell>
          <cell r="I59">
            <v>2305.1999999999998</v>
          </cell>
          <cell r="J59" t="str">
            <v>HOJA 34  DE 130</v>
          </cell>
          <cell r="K59">
            <v>2.3054165385538001E-4</v>
          </cell>
          <cell r="L59">
            <v>30.050943910717031</v>
          </cell>
          <cell r="M59">
            <v>6.9300000000000004E-3</v>
          </cell>
          <cell r="N59">
            <v>15</v>
          </cell>
          <cell r="Q59">
            <v>15</v>
          </cell>
        </row>
        <row r="60">
          <cell r="A60">
            <v>35</v>
          </cell>
          <cell r="B60" t="str">
            <v>405-5(1)1E1-NI</v>
          </cell>
          <cell r="C60" t="str">
            <v>CAPA DE RODADURA DE HORMIGÓN ASFÁLTICO MEZCLADO EN PLANTA MANUAL</v>
          </cell>
          <cell r="D60" t="str">
            <v>M3</v>
          </cell>
          <cell r="E60">
            <v>15</v>
          </cell>
          <cell r="F60">
            <v>175.37</v>
          </cell>
          <cell r="G60">
            <v>2630.55</v>
          </cell>
          <cell r="H60">
            <v>176.37</v>
          </cell>
          <cell r="I60">
            <v>2645.55</v>
          </cell>
          <cell r="J60" t="str">
            <v>HOJA 35  DE 130</v>
          </cell>
          <cell r="K60">
            <v>2.6457985092707818E-4</v>
          </cell>
          <cell r="L60">
            <v>24.99052</v>
          </cell>
          <cell r="M60">
            <v>6.6100000000000004E-3</v>
          </cell>
          <cell r="N60">
            <v>15</v>
          </cell>
          <cell r="P60">
            <v>27.619990000000001</v>
          </cell>
          <cell r="Q60">
            <v>15</v>
          </cell>
        </row>
        <row r="61">
          <cell r="A61">
            <v>36</v>
          </cell>
          <cell r="B61" t="str">
            <v>301-(5)E0-R1</v>
          </cell>
          <cell r="C61" t="str">
            <v>REMOCIÓN DE CARPETA DE HORMIGÓN ASFÁLTICO EN ESPACIOS REDUCIDOS</v>
          </cell>
          <cell r="D61" t="str">
            <v>M3</v>
          </cell>
          <cell r="E61">
            <v>30</v>
          </cell>
          <cell r="F61">
            <v>21.45</v>
          </cell>
          <cell r="G61">
            <v>643.5</v>
          </cell>
          <cell r="H61">
            <v>28.81</v>
          </cell>
          <cell r="I61">
            <v>864.3</v>
          </cell>
          <cell r="J61" t="str">
            <v>HOJA 36  DE 130</v>
          </cell>
          <cell r="K61">
            <v>8.6438118786745158E-5</v>
          </cell>
          <cell r="L61">
            <v>27.619990000000001</v>
          </cell>
          <cell r="M61">
            <v>2.3900000000000002E-3</v>
          </cell>
          <cell r="N61">
            <v>30</v>
          </cell>
          <cell r="P61">
            <v>24.99052</v>
          </cell>
          <cell r="Q61">
            <v>30</v>
          </cell>
        </row>
        <row r="62">
          <cell r="C62" t="str">
            <v>OBRA SANITARIA</v>
          </cell>
          <cell r="G62">
            <v>7019129</v>
          </cell>
          <cell r="I62">
            <v>7604060.9400000013</v>
          </cell>
          <cell r="Q62" t="str">
            <v/>
          </cell>
        </row>
        <row r="63">
          <cell r="A63">
            <v>37</v>
          </cell>
          <cell r="B63" t="str">
            <v>5.51</v>
          </cell>
          <cell r="C63" t="str">
            <v>SUMINISTRO E INSTALACIÓN DE TUBO PVC RÍGIDO DE PARED ESTRUCTURADA E INTERIOR LISA (De=280MM; Di=250MM)</v>
          </cell>
          <cell r="D63" t="str">
            <v>M</v>
          </cell>
          <cell r="E63">
            <v>30</v>
          </cell>
          <cell r="F63">
            <v>33.32</v>
          </cell>
          <cell r="G63">
            <v>999.6</v>
          </cell>
          <cell r="H63">
            <v>33.89</v>
          </cell>
          <cell r="I63">
            <v>1016.7</v>
          </cell>
          <cell r="J63" t="str">
            <v>HOJA 37  DE 130</v>
          </cell>
          <cell r="K63">
            <v>1.016795503534465E-4</v>
          </cell>
          <cell r="L63">
            <v>32.597562353932133</v>
          </cell>
          <cell r="M63">
            <v>3.31E-3</v>
          </cell>
          <cell r="Q63">
            <v>30</v>
          </cell>
        </row>
        <row r="64">
          <cell r="A64">
            <v>38</v>
          </cell>
          <cell r="B64" t="str">
            <v>5.59M</v>
          </cell>
          <cell r="C64" t="str">
            <v>SUMINISTRO E INSTALACIÓN DE TUBO PVC RÍGIDO DE PARED ESTRUCTURADA E INTERIOR LISA (De=335MM; Di=300MM)</v>
          </cell>
          <cell r="D64" t="str">
            <v>M</v>
          </cell>
          <cell r="E64">
            <v>530</v>
          </cell>
          <cell r="F64">
            <v>43.66</v>
          </cell>
          <cell r="G64">
            <v>23139.8</v>
          </cell>
          <cell r="H64">
            <v>45.78</v>
          </cell>
          <cell r="I64">
            <v>24263.4</v>
          </cell>
          <cell r="J64" t="str">
            <v>HOJA 38  DE 130</v>
          </cell>
          <cell r="K64">
            <v>2.4265679178182491E-3</v>
          </cell>
          <cell r="L64">
            <v>33.121987625261639</v>
          </cell>
          <cell r="M64">
            <v>8.0369999999999997E-2</v>
          </cell>
          <cell r="Q64">
            <v>530</v>
          </cell>
        </row>
        <row r="65">
          <cell r="A65">
            <v>39</v>
          </cell>
          <cell r="B65" t="str">
            <v>608-(2)8E3</v>
          </cell>
          <cell r="C65" t="str">
            <v>SUMINISTRO E INSTALACIÓN DE TUBERÍA DE H.S. CLASE 3 D=8"</v>
          </cell>
          <cell r="D65" t="str">
            <v>M</v>
          </cell>
          <cell r="E65">
            <v>10</v>
          </cell>
          <cell r="F65">
            <v>34.58</v>
          </cell>
          <cell r="G65">
            <v>345.8</v>
          </cell>
          <cell r="H65">
            <v>36.56</v>
          </cell>
          <cell r="I65">
            <v>365.6</v>
          </cell>
          <cell r="J65" t="str">
            <v>HOJA 39  DE 130</v>
          </cell>
          <cell r="K65">
            <v>3.6563434257126036E-5</v>
          </cell>
          <cell r="L65">
            <v>5.0991438438633567</v>
          </cell>
          <cell r="M65">
            <v>1.9000000000000001E-4</v>
          </cell>
          <cell r="Q65">
            <v>10</v>
          </cell>
        </row>
        <row r="66">
          <cell r="A66">
            <v>40</v>
          </cell>
          <cell r="B66" t="str">
            <v>608-(2)16E3</v>
          </cell>
          <cell r="C66" t="str">
            <v>SUMINISTRO E INSTALACIÓN DE TUBERÍA DE H.S. CLASE 3 D=16"</v>
          </cell>
          <cell r="D66" t="str">
            <v>M</v>
          </cell>
          <cell r="E66">
            <v>40</v>
          </cell>
          <cell r="F66">
            <v>112.08</v>
          </cell>
          <cell r="G66">
            <v>4483.2</v>
          </cell>
          <cell r="H66">
            <v>118.37</v>
          </cell>
          <cell r="I66">
            <v>4734.8</v>
          </cell>
          <cell r="J66" t="str">
            <v>HOJA 40  DE 130</v>
          </cell>
          <cell r="K66">
            <v>4.7352447625995721E-4</v>
          </cell>
          <cell r="L66">
            <v>6.1046529856079559</v>
          </cell>
          <cell r="M66">
            <v>2.8900000000000002E-3</v>
          </cell>
          <cell r="Q66">
            <v>40</v>
          </cell>
        </row>
        <row r="67">
          <cell r="A67">
            <v>41</v>
          </cell>
          <cell r="B67" t="str">
            <v>601(1A)20E3</v>
          </cell>
          <cell r="C67" t="str">
            <v>SUMINISTRO E INSTALACIÓN DE TUBERÍA DE H.A. CLASE III D=20"</v>
          </cell>
          <cell r="D67" t="str">
            <v>M</v>
          </cell>
          <cell r="E67">
            <v>5</v>
          </cell>
          <cell r="F67">
            <v>202.01</v>
          </cell>
          <cell r="G67">
            <v>1010.05</v>
          </cell>
          <cell r="H67">
            <v>211.19</v>
          </cell>
          <cell r="I67">
            <v>1055.95</v>
          </cell>
          <cell r="J67" t="str">
            <v>HOJA 41  DE 130</v>
          </cell>
          <cell r="K67">
            <v>1.0560491904762647E-4</v>
          </cell>
          <cell r="L67">
            <v>3.9739159826442343</v>
          </cell>
          <cell r="M67">
            <v>4.2000000000000002E-4</v>
          </cell>
          <cell r="Q67">
            <v>5</v>
          </cell>
        </row>
        <row r="68">
          <cell r="A68">
            <v>42</v>
          </cell>
          <cell r="B68" t="str">
            <v>601(1A)40E3</v>
          </cell>
          <cell r="C68" t="str">
            <v>SUMINISTRO E INSTALACIÓN DE TUBERÍA DE H.A. CLASE III D=40"</v>
          </cell>
          <cell r="D68" t="str">
            <v>M</v>
          </cell>
          <cell r="E68">
            <v>5</v>
          </cell>
          <cell r="F68">
            <v>585.70000000000005</v>
          </cell>
          <cell r="G68">
            <v>2928.5</v>
          </cell>
          <cell r="H68">
            <v>605.91999999999996</v>
          </cell>
          <cell r="I68">
            <v>3029.6</v>
          </cell>
          <cell r="J68" t="str">
            <v>HOJA 42  DE 130</v>
          </cell>
          <cell r="K68">
            <v>3.0298845849395246E-4</v>
          </cell>
          <cell r="L68">
            <v>2.49296550672004</v>
          </cell>
          <cell r="M68">
            <v>7.6000000000000004E-4</v>
          </cell>
          <cell r="Q68">
            <v>5</v>
          </cell>
        </row>
        <row r="69">
          <cell r="A69">
            <v>43</v>
          </cell>
          <cell r="B69" t="str">
            <v>5.90</v>
          </cell>
          <cell r="C69" t="str">
            <v>INSPECC. CCTV DE COLECTORES DESDE 200 A 400 MM (INC. DOCUM)</v>
          </cell>
          <cell r="D69" t="str">
            <v>M</v>
          </cell>
          <cell r="E69">
            <v>1537</v>
          </cell>
          <cell r="F69">
            <v>2.73</v>
          </cell>
          <cell r="G69">
            <v>4196.01</v>
          </cell>
          <cell r="H69">
            <v>3.75</v>
          </cell>
          <cell r="I69">
            <v>5763.75</v>
          </cell>
          <cell r="J69" t="str">
            <v>HOJA 43  DE 130</v>
          </cell>
          <cell r="K69">
            <v>5.7642914168356174E-4</v>
          </cell>
          <cell r="L69">
            <v>9.4450935780132443</v>
          </cell>
          <cell r="M69">
            <v>5.4400000000000004E-3</v>
          </cell>
          <cell r="Q69">
            <v>1537</v>
          </cell>
        </row>
        <row r="70">
          <cell r="A70">
            <v>44</v>
          </cell>
          <cell r="B70" t="str">
            <v>5.91</v>
          </cell>
          <cell r="C70" t="str">
            <v>INSPECC. CCTV DE COLECTORES DESDE 450 A 750 MM (INC. DOCUM)</v>
          </cell>
          <cell r="D70" t="str">
            <v>M</v>
          </cell>
          <cell r="E70">
            <v>5</v>
          </cell>
          <cell r="F70">
            <v>3.92</v>
          </cell>
          <cell r="G70">
            <v>19.600000000000001</v>
          </cell>
          <cell r="H70">
            <v>5.39</v>
          </cell>
          <cell r="I70">
            <v>26.95</v>
          </cell>
          <cell r="J70" t="str">
            <v>HOJA 44  DE 130</v>
          </cell>
          <cell r="K70">
            <v>2.6952531543477752E-6</v>
          </cell>
          <cell r="L70">
            <v>15.514410275663632</v>
          </cell>
          <cell r="M70">
            <v>4.0000000000000003E-5</v>
          </cell>
          <cell r="Q70">
            <v>5</v>
          </cell>
        </row>
        <row r="71">
          <cell r="A71">
            <v>45</v>
          </cell>
          <cell r="B71" t="str">
            <v>5.92</v>
          </cell>
          <cell r="C71" t="str">
            <v>INSPECC. CCTV DE COLECTORES DESDE 825 A 1500 MM (INC. DOCUM)</v>
          </cell>
          <cell r="D71" t="str">
            <v>M</v>
          </cell>
          <cell r="E71">
            <v>15</v>
          </cell>
          <cell r="F71">
            <v>4.9400000000000004</v>
          </cell>
          <cell r="G71">
            <v>74.099999999999994</v>
          </cell>
          <cell r="H71">
            <v>6.49</v>
          </cell>
          <cell r="I71">
            <v>97.35</v>
          </cell>
          <cell r="J71" t="str">
            <v>HOJA 45  DE 130</v>
          </cell>
          <cell r="K71">
            <v>9.7359144555011469E-6</v>
          </cell>
          <cell r="L71">
            <v>13.552577512813674</v>
          </cell>
          <cell r="M71">
            <v>1.2999999999999999E-4</v>
          </cell>
          <cell r="Q71">
            <v>15</v>
          </cell>
        </row>
        <row r="72">
          <cell r="A72">
            <v>46</v>
          </cell>
          <cell r="B72" t="str">
            <v>609-(8)1E</v>
          </cell>
          <cell r="C72" t="str">
            <v>BAJADA DE TAPAS DE HORMIGÓN ARMADO PARA CÁMARA</v>
          </cell>
          <cell r="D72" t="str">
            <v>U</v>
          </cell>
          <cell r="E72">
            <v>20</v>
          </cell>
          <cell r="F72">
            <v>110.63</v>
          </cell>
          <cell r="G72">
            <v>2212.6</v>
          </cell>
          <cell r="H72">
            <v>110.33</v>
          </cell>
          <cell r="I72">
            <v>2206.6</v>
          </cell>
          <cell r="J72" t="str">
            <v>HOJA 46  DE 130</v>
          </cell>
          <cell r="K72">
            <v>2.2068072765802599E-4</v>
          </cell>
          <cell r="L72">
            <v>15.836536156596178</v>
          </cell>
          <cell r="M72">
            <v>3.49E-3</v>
          </cell>
          <cell r="Q72">
            <v>20</v>
          </cell>
        </row>
        <row r="73">
          <cell r="A73">
            <v>47</v>
          </cell>
          <cell r="B73" t="str">
            <v>609-(8)E</v>
          </cell>
          <cell r="C73" t="str">
            <v>ELEVACIÓN DE TAPAS DE HORMIGÓN ARMADO PARA CÁMARA</v>
          </cell>
          <cell r="D73" t="str">
            <v>U</v>
          </cell>
          <cell r="E73">
            <v>480</v>
          </cell>
          <cell r="F73">
            <v>139.07</v>
          </cell>
          <cell r="G73">
            <v>66753.600000000006</v>
          </cell>
          <cell r="H73">
            <v>140.02000000000001</v>
          </cell>
          <cell r="I73">
            <v>67209.600000000006</v>
          </cell>
          <cell r="J73" t="str">
            <v>HOJA 47  DE 130</v>
          </cell>
          <cell r="K73">
            <v>6.7215913321874675E-3</v>
          </cell>
          <cell r="L73">
            <v>24.236968251116576</v>
          </cell>
          <cell r="M73">
            <v>0.16291</v>
          </cell>
          <cell r="Q73">
            <v>480</v>
          </cell>
        </row>
        <row r="74">
          <cell r="A74">
            <v>48</v>
          </cell>
          <cell r="B74" t="str">
            <v>609-(6)1</v>
          </cell>
          <cell r="C74" t="str">
            <v>SUMINISTRO E INSTALACIÓN DE TAPA REDONDA/FUNDICIÓN DÚCTIL D=0.60M 400KN</v>
          </cell>
          <cell r="D74" t="str">
            <v>U</v>
          </cell>
          <cell r="E74">
            <v>104</v>
          </cell>
          <cell r="F74">
            <v>228.36</v>
          </cell>
          <cell r="G74">
            <v>23749.439999999999</v>
          </cell>
          <cell r="H74">
            <v>233.64</v>
          </cell>
          <cell r="I74">
            <v>24298.560000000001</v>
          </cell>
          <cell r="J74" t="str">
            <v>HOJA 48  DE 130</v>
          </cell>
          <cell r="K74">
            <v>2.4300842480930863E-3</v>
          </cell>
          <cell r="L74">
            <v>58.590829525313758</v>
          </cell>
          <cell r="M74">
            <v>0.14238000000000001</v>
          </cell>
          <cell r="Q74">
            <v>104</v>
          </cell>
        </row>
        <row r="75">
          <cell r="A75">
            <v>49</v>
          </cell>
          <cell r="B75" t="str">
            <v>301-2(20)00</v>
          </cell>
          <cell r="C75" t="str">
            <v>LIMPIEZA DE CÁMARA</v>
          </cell>
          <cell r="D75" t="str">
            <v>U</v>
          </cell>
          <cell r="E75">
            <v>80</v>
          </cell>
          <cell r="F75">
            <v>37.43</v>
          </cell>
          <cell r="G75">
            <v>2994.4</v>
          </cell>
          <cell r="H75">
            <v>33.909999999999997</v>
          </cell>
          <cell r="I75">
            <v>2712.8</v>
          </cell>
          <cell r="J75" t="str">
            <v>HOJA 49  DE 130</v>
          </cell>
          <cell r="K75">
            <v>2.7130548263876235E-4</v>
          </cell>
          <cell r="L75">
            <v>0</v>
          </cell>
          <cell r="M75">
            <v>0</v>
          </cell>
          <cell r="Q75">
            <v>80</v>
          </cell>
        </row>
        <row r="76">
          <cell r="A76">
            <v>50</v>
          </cell>
          <cell r="B76" t="str">
            <v>609-(8)2E</v>
          </cell>
          <cell r="C76" t="str">
            <v>ELEVACIÓN DE TAPAS DE HORMIGÓN ARMADO PARA CAJA DOMICILIARIA</v>
          </cell>
          <cell r="D76" t="str">
            <v>U</v>
          </cell>
          <cell r="E76">
            <v>20</v>
          </cell>
          <cell r="F76">
            <v>34.36</v>
          </cell>
          <cell r="G76">
            <v>687.2</v>
          </cell>
          <cell r="H76">
            <v>34.049999999999997</v>
          </cell>
          <cell r="I76">
            <v>681</v>
          </cell>
          <cell r="J76" t="str">
            <v>HOJA 50  DE 130</v>
          </cell>
          <cell r="K76">
            <v>6.8106396961441001E-5</v>
          </cell>
          <cell r="L76">
            <v>13.16771072951639</v>
          </cell>
          <cell r="M76">
            <v>8.9999999999999998E-4</v>
          </cell>
          <cell r="Q76">
            <v>20</v>
          </cell>
        </row>
        <row r="77">
          <cell r="A77">
            <v>51</v>
          </cell>
          <cell r="B77" t="str">
            <v>609-(8)2E1</v>
          </cell>
          <cell r="C77" t="str">
            <v>BAJADA DE TAPAS DE HORMIGÓN ARMADO PARA CAJAS DOMICILIARIAS</v>
          </cell>
          <cell r="D77" t="str">
            <v>U</v>
          </cell>
          <cell r="E77">
            <v>20</v>
          </cell>
          <cell r="F77">
            <v>38.46</v>
          </cell>
          <cell r="G77">
            <v>769.2</v>
          </cell>
          <cell r="H77">
            <v>37.700000000000003</v>
          </cell>
          <cell r="I77">
            <v>754</v>
          </cell>
          <cell r="J77" t="str">
            <v>HOJA 51  DE 130</v>
          </cell>
          <cell r="K77">
            <v>7.5407082685648332E-5</v>
          </cell>
          <cell r="L77">
            <v>12.424854485845954</v>
          </cell>
          <cell r="M77">
            <v>9.3999999999999997E-4</v>
          </cell>
          <cell r="Q77">
            <v>20</v>
          </cell>
        </row>
        <row r="78">
          <cell r="A78">
            <v>52</v>
          </cell>
          <cell r="B78" t="str">
            <v>301-2(24)00</v>
          </cell>
          <cell r="C78" t="str">
            <v>LIMPIEZA DE CAJAS DOMICILIARIAS</v>
          </cell>
          <cell r="D78" t="str">
            <v>U</v>
          </cell>
          <cell r="E78">
            <v>30</v>
          </cell>
          <cell r="F78">
            <v>11.23</v>
          </cell>
          <cell r="G78">
            <v>336.9</v>
          </cell>
          <cell r="H78">
            <v>10.17</v>
          </cell>
          <cell r="I78">
            <v>305.10000000000002</v>
          </cell>
          <cell r="J78" t="str">
            <v>HOJA 52  DE 130</v>
          </cell>
          <cell r="K78">
            <v>3.0512865951447357E-5</v>
          </cell>
          <cell r="L78">
            <v>0</v>
          </cell>
          <cell r="M78">
            <v>0</v>
          </cell>
          <cell r="Q78">
            <v>30</v>
          </cell>
        </row>
        <row r="79">
          <cell r="A79">
            <v>53</v>
          </cell>
          <cell r="B79" t="str">
            <v>609-(5)7</v>
          </cell>
          <cell r="C79" t="str">
            <v xml:space="preserve">REJILLA ARTICULADA DE HIERRO DÚCTIL (0.70-0.75X0.40-0.45)M </v>
          </cell>
          <cell r="D79" t="str">
            <v>U</v>
          </cell>
          <cell r="E79">
            <v>20</v>
          </cell>
          <cell r="F79">
            <v>193.47</v>
          </cell>
          <cell r="G79">
            <v>3869.4</v>
          </cell>
          <cell r="H79">
            <v>197.41</v>
          </cell>
          <cell r="I79">
            <v>3948.2</v>
          </cell>
          <cell r="J79" t="str">
            <v>HOJA 53  DE 130</v>
          </cell>
          <cell r="K79">
            <v>3.9485708734678609E-4</v>
          </cell>
          <cell r="L79">
            <v>57.182397802318299</v>
          </cell>
          <cell r="M79">
            <v>2.2579999999999999E-2</v>
          </cell>
          <cell r="Q79">
            <v>20</v>
          </cell>
        </row>
        <row r="80">
          <cell r="A80">
            <v>54</v>
          </cell>
          <cell r="B80" t="str">
            <v>607-(3)2E3</v>
          </cell>
          <cell r="C80" t="str">
            <v>SUMIDERO DOBLE DE HORMIGÓN ARMADO F´C=280 KG/CM2 (INC.REJILLA DE H.D.)</v>
          </cell>
          <cell r="D80" t="str">
            <v>U</v>
          </cell>
          <cell r="E80">
            <v>30</v>
          </cell>
          <cell r="F80">
            <v>621.88</v>
          </cell>
          <cell r="G80">
            <v>18656.400000000001</v>
          </cell>
          <cell r="H80">
            <v>630.4</v>
          </cell>
          <cell r="I80">
            <v>18912</v>
          </cell>
          <cell r="J80" t="str">
            <v>HOJA 54  DE 130</v>
          </cell>
          <cell r="K80">
            <v>1.8913776495371104E-3</v>
          </cell>
          <cell r="L80">
            <v>44.354795317021704</v>
          </cell>
          <cell r="M80">
            <v>8.3890000000000006E-2</v>
          </cell>
          <cell r="Q80">
            <v>30</v>
          </cell>
        </row>
        <row r="81">
          <cell r="A81">
            <v>55</v>
          </cell>
          <cell r="B81" t="str">
            <v>301-2(23)00</v>
          </cell>
          <cell r="C81" t="str">
            <v>LIMPIEZA DE SUMIDEROS</v>
          </cell>
          <cell r="D81" t="str">
            <v>U</v>
          </cell>
          <cell r="E81">
            <v>200</v>
          </cell>
          <cell r="F81">
            <v>18.71</v>
          </cell>
          <cell r="G81">
            <v>3742</v>
          </cell>
          <cell r="H81">
            <v>16.95</v>
          </cell>
          <cell r="I81">
            <v>3390</v>
          </cell>
          <cell r="J81" t="str">
            <v>HOJA 55  DE 130</v>
          </cell>
          <cell r="K81">
            <v>3.3903184390497059E-4</v>
          </cell>
          <cell r="L81">
            <v>0</v>
          </cell>
          <cell r="M81">
            <v>0</v>
          </cell>
          <cell r="Q81">
            <v>200</v>
          </cell>
        </row>
        <row r="82">
          <cell r="A82">
            <v>56</v>
          </cell>
          <cell r="B82" t="str">
            <v>5.42</v>
          </cell>
          <cell r="C82" t="str">
            <v>SUMINISTRO E INSTALACIÓN DE TUBO PVC RÍGIDO DE PARED ESTRUCTURADA E INTERIOR LISA (De=175MM; Di=160MM)</v>
          </cell>
          <cell r="D82" t="str">
            <v>M</v>
          </cell>
          <cell r="E82">
            <v>120</v>
          </cell>
          <cell r="F82">
            <v>16.97</v>
          </cell>
          <cell r="G82">
            <v>2036.4</v>
          </cell>
          <cell r="H82">
            <v>17.260000000000002</v>
          </cell>
          <cell r="I82">
            <v>2071.1999999999998</v>
          </cell>
          <cell r="J82" t="str">
            <v>HOJA 56  DE 130</v>
          </cell>
          <cell r="K82">
            <v>2.0713945578052363E-4</v>
          </cell>
          <cell r="L82">
            <v>30.10458838772659</v>
          </cell>
          <cell r="M82">
            <v>6.2399999999999999E-3</v>
          </cell>
          <cell r="Q82">
            <v>120</v>
          </cell>
        </row>
        <row r="83">
          <cell r="A83">
            <v>57</v>
          </cell>
          <cell r="B83" t="str">
            <v>5.43</v>
          </cell>
          <cell r="C83" t="str">
            <v>SUMINISTRO E INSTALACIÓN DE TUBO PVC RÍGIDO DE PARED ESTRUCTURADA E INTERIOR LISA (De=220MM; Di=200MM)</v>
          </cell>
          <cell r="D83" t="str">
            <v>M</v>
          </cell>
          <cell r="E83">
            <v>240</v>
          </cell>
          <cell r="F83">
            <v>27.6</v>
          </cell>
          <cell r="G83">
            <v>6624</v>
          </cell>
          <cell r="H83">
            <v>28.09</v>
          </cell>
          <cell r="I83">
            <v>6741.6</v>
          </cell>
          <cell r="J83" t="str">
            <v>HOJA 57  DE 130</v>
          </cell>
          <cell r="K83">
            <v>6.742233271002212E-4</v>
          </cell>
          <cell r="L83">
            <v>32.622003896166788</v>
          </cell>
          <cell r="M83">
            <v>2.1989999999999999E-2</v>
          </cell>
          <cell r="Q83">
            <v>240</v>
          </cell>
        </row>
        <row r="84">
          <cell r="A84">
            <v>58</v>
          </cell>
          <cell r="B84" t="str">
            <v>5.52</v>
          </cell>
          <cell r="C84" t="str">
            <v>SUMINISTRO E INSTALACIÓN DE TUBO PVC RÍGIDO DE PARED ESTRUCTURADA E INTERIOR LISA (De=440MM; Di=400MM)</v>
          </cell>
          <cell r="D84" t="str">
            <v>M</v>
          </cell>
          <cell r="E84">
            <v>10</v>
          </cell>
          <cell r="F84">
            <v>69.63</v>
          </cell>
          <cell r="G84">
            <v>696.3</v>
          </cell>
          <cell r="H84">
            <v>71.569999999999993</v>
          </cell>
          <cell r="I84">
            <v>715.7</v>
          </cell>
          <cell r="J84" t="str">
            <v>HOJA 58  DE 130</v>
          </cell>
          <cell r="K84">
            <v>7.1576722915276544E-5</v>
          </cell>
          <cell r="L84">
            <v>34.367052016964131</v>
          </cell>
          <cell r="M84">
            <v>2.4599999999999999E-3</v>
          </cell>
          <cell r="Q84">
            <v>10</v>
          </cell>
        </row>
        <row r="85">
          <cell r="A85">
            <v>59</v>
          </cell>
          <cell r="B85" t="str">
            <v>608-(2)6E3</v>
          </cell>
          <cell r="C85" t="str">
            <v>SUMINISTRO E INSTALACIÓN DE TUBERÍA DE H.S. CLASE 3 D=6"</v>
          </cell>
          <cell r="D85" t="str">
            <v>M</v>
          </cell>
          <cell r="E85">
            <v>220</v>
          </cell>
          <cell r="F85">
            <v>25.59</v>
          </cell>
          <cell r="G85">
            <v>5629.8</v>
          </cell>
          <cell r="H85">
            <v>27.22</v>
          </cell>
          <cell r="I85">
            <v>5988.4</v>
          </cell>
          <cell r="J85" t="str">
            <v>HOJA 59  DE 130</v>
          </cell>
          <cell r="K85">
            <v>5.9889625192935869E-4</v>
          </cell>
          <cell r="L85">
            <v>6.8133704973340956</v>
          </cell>
          <cell r="M85">
            <v>4.0800000000000003E-3</v>
          </cell>
          <cell r="Q85">
            <v>220</v>
          </cell>
        </row>
        <row r="86">
          <cell r="A86">
            <v>60</v>
          </cell>
          <cell r="B86" t="str">
            <v>608-(2)8E</v>
          </cell>
          <cell r="C86" t="str">
            <v>SUMINISTRO E INSTALACIÓN DE TUBERÍA DE H.S. CLASE 1 D=8"</v>
          </cell>
          <cell r="D86" t="str">
            <v>M</v>
          </cell>
          <cell r="E86">
            <v>100</v>
          </cell>
          <cell r="F86">
            <v>32.369999999999997</v>
          </cell>
          <cell r="G86">
            <v>3237</v>
          </cell>
          <cell r="H86">
            <v>34.29</v>
          </cell>
          <cell r="I86">
            <v>3429</v>
          </cell>
          <cell r="J86" t="str">
            <v>HOJA 60  DE 130</v>
          </cell>
          <cell r="K86">
            <v>3.4293221025078E-4</v>
          </cell>
          <cell r="L86">
            <v>5.4366427683548695</v>
          </cell>
          <cell r="M86">
            <v>1.8600000000000001E-3</v>
          </cell>
          <cell r="Q86">
            <v>100</v>
          </cell>
        </row>
        <row r="87">
          <cell r="A87">
            <v>61</v>
          </cell>
          <cell r="B87" t="str">
            <v>608-(2)12E</v>
          </cell>
          <cell r="C87" t="str">
            <v>SUMINISTRO E INSTALACIÓN DE TUBERÍA DE H.S. CLASE 1 D=12"</v>
          </cell>
          <cell r="D87" t="str">
            <v>M</v>
          </cell>
          <cell r="E87">
            <v>100</v>
          </cell>
          <cell r="F87">
            <v>74.790000000000006</v>
          </cell>
          <cell r="G87">
            <v>7479</v>
          </cell>
          <cell r="H87">
            <v>80.56</v>
          </cell>
          <cell r="I87">
            <v>8056</v>
          </cell>
          <cell r="J87" t="str">
            <v>HOJA 61  DE 130</v>
          </cell>
          <cell r="K87">
            <v>8.0567567389334613E-4</v>
          </cell>
          <cell r="L87">
            <v>8.1731328570272161</v>
          </cell>
          <cell r="M87">
            <v>6.5799999999999999E-3</v>
          </cell>
          <cell r="Q87">
            <v>100</v>
          </cell>
        </row>
        <row r="88">
          <cell r="A88">
            <v>62</v>
          </cell>
          <cell r="B88" t="str">
            <v>608-(2)16E</v>
          </cell>
          <cell r="C88" t="str">
            <v>SUMINISTRO E INSTALACIÓN DE TUBERÍA DE H.S. CLASE 1 D=16"</v>
          </cell>
          <cell r="D88" t="str">
            <v>M</v>
          </cell>
          <cell r="E88">
            <v>5</v>
          </cell>
          <cell r="F88">
            <v>105</v>
          </cell>
          <cell r="G88">
            <v>525</v>
          </cell>
          <cell r="H88">
            <v>111.1</v>
          </cell>
          <cell r="I88">
            <v>555.5</v>
          </cell>
          <cell r="J88" t="str">
            <v>HOJA 62  DE 130</v>
          </cell>
          <cell r="K88">
            <v>5.5555218079413325E-5</v>
          </cell>
          <cell r="L88">
            <v>6.5038824014777816</v>
          </cell>
          <cell r="M88">
            <v>3.6000000000000002E-4</v>
          </cell>
          <cell r="Q88">
            <v>5</v>
          </cell>
        </row>
        <row r="89">
          <cell r="A89">
            <v>63</v>
          </cell>
          <cell r="B89" t="str">
            <v>601(1A)40E</v>
          </cell>
          <cell r="C89" t="str">
            <v>SUMINISTRO E INSTALACIÓN DE TUBERÍA DE H.A. CLASE I D=40"</v>
          </cell>
          <cell r="D89" t="str">
            <v>M</v>
          </cell>
          <cell r="E89">
            <v>5</v>
          </cell>
          <cell r="F89">
            <v>540.80999999999995</v>
          </cell>
          <cell r="G89">
            <v>2704.05</v>
          </cell>
          <cell r="H89">
            <v>559.79999999999995</v>
          </cell>
          <cell r="I89">
            <v>2799</v>
          </cell>
          <cell r="J89" t="str">
            <v>HOJA 63  DE 130</v>
          </cell>
          <cell r="K89">
            <v>2.7992629235693592E-4</v>
          </cell>
          <cell r="L89">
            <v>2.6983601820987886</v>
          </cell>
          <cell r="M89">
            <v>7.6000000000000004E-4</v>
          </cell>
          <cell r="Q89">
            <v>5</v>
          </cell>
        </row>
        <row r="90">
          <cell r="A90">
            <v>64</v>
          </cell>
          <cell r="B90" t="str">
            <v>601(1A)44E</v>
          </cell>
          <cell r="C90" t="str">
            <v>SUMINISTRO E INSTALACIÓN DE TUBERÍA DE H.A. CLASE I D=44"</v>
          </cell>
          <cell r="D90" t="str">
            <v>M</v>
          </cell>
          <cell r="E90">
            <v>5</v>
          </cell>
          <cell r="F90">
            <v>660.78</v>
          </cell>
          <cell r="G90">
            <v>3303.9</v>
          </cell>
          <cell r="H90">
            <v>676.16</v>
          </cell>
          <cell r="I90">
            <v>3380.8</v>
          </cell>
          <cell r="J90" t="str">
            <v>HOJA 64  DE 130</v>
          </cell>
          <cell r="K90">
            <v>3.3811175748493354E-4</v>
          </cell>
          <cell r="L90">
            <v>1.9640708580502593</v>
          </cell>
          <cell r="M90">
            <v>6.6E-4</v>
          </cell>
          <cell r="Q90">
            <v>5</v>
          </cell>
        </row>
        <row r="91">
          <cell r="A91">
            <v>65</v>
          </cell>
          <cell r="B91" t="str">
            <v>5.94</v>
          </cell>
          <cell r="C91" t="str">
            <v>INSPECCIÓN CCTV DE RAMALES DOMICILIARIOS, TIRANTES Y CRUCES INCLUYE DOCUMENTACIÓN</v>
          </cell>
          <cell r="D91" t="str">
            <v>M</v>
          </cell>
          <cell r="E91">
            <v>40</v>
          </cell>
          <cell r="F91">
            <v>1.65</v>
          </cell>
          <cell r="G91">
            <v>66</v>
          </cell>
          <cell r="H91">
            <v>2.2200000000000002</v>
          </cell>
          <cell r="I91">
            <v>88.8</v>
          </cell>
          <cell r="J91" t="str">
            <v>HOJA 65  DE 130</v>
          </cell>
          <cell r="K91">
            <v>8.8808341412275493E-6</v>
          </cell>
          <cell r="L91">
            <v>15.641486005912858</v>
          </cell>
          <cell r="M91">
            <v>1.3999999999999999E-4</v>
          </cell>
          <cell r="Q91">
            <v>40</v>
          </cell>
        </row>
        <row r="92">
          <cell r="A92">
            <v>66</v>
          </cell>
          <cell r="B92" t="str">
            <v>5.2E</v>
          </cell>
          <cell r="C92" t="str">
            <v>SUMINISTRO E INSTALACIÓN TUBO PVC LISA D=4"=110 MM (DESAGÜE) (SIN ARENA)</v>
          </cell>
          <cell r="D92" t="str">
            <v>M</v>
          </cell>
          <cell r="E92">
            <v>90</v>
          </cell>
          <cell r="F92">
            <v>8.6999999999999993</v>
          </cell>
          <cell r="G92">
            <v>783</v>
          </cell>
          <cell r="H92">
            <v>9.2200000000000006</v>
          </cell>
          <cell r="I92">
            <v>829.8</v>
          </cell>
          <cell r="J92" t="str">
            <v>HOJA 66  DE 130</v>
          </cell>
          <cell r="K92">
            <v>8.2987794711606076E-5</v>
          </cell>
          <cell r="L92">
            <v>31.133861665069833</v>
          </cell>
          <cell r="M92">
            <v>2.5799999999999998E-3</v>
          </cell>
          <cell r="Q92">
            <v>90</v>
          </cell>
        </row>
        <row r="93">
          <cell r="A93">
            <v>67</v>
          </cell>
          <cell r="B93" t="str">
            <v>TAP125-60C</v>
          </cell>
          <cell r="C93" t="str">
            <v>SUMINISTRO E INSTALACIÓN DE TAPA DE HIERRO DÚCTIL DE 125 KN D=60CM (PARA CAJA DE 50X50 INT) INCLUYE LOSA</v>
          </cell>
          <cell r="D93" t="str">
            <v>U</v>
          </cell>
          <cell r="E93">
            <v>50</v>
          </cell>
          <cell r="F93">
            <v>183.9</v>
          </cell>
          <cell r="G93">
            <v>9195</v>
          </cell>
          <cell r="H93">
            <v>186.69</v>
          </cell>
          <cell r="I93">
            <v>9334.5</v>
          </cell>
          <cell r="J93" t="str">
            <v>HOJA 67  DE 130</v>
          </cell>
          <cell r="K93">
            <v>9.3353768346045665E-4</v>
          </cell>
          <cell r="L93">
            <v>50.544987776323225</v>
          </cell>
          <cell r="M93">
            <v>4.7190000000000003E-2</v>
          </cell>
          <cell r="Q93">
            <v>50</v>
          </cell>
        </row>
        <row r="94">
          <cell r="A94">
            <v>68</v>
          </cell>
          <cell r="B94" t="str">
            <v>5.3I</v>
          </cell>
          <cell r="C94" t="str">
            <v>SUMINISTRO E INSTALACIÓN DE CAJA DE REVISIÓN H.S. F´C=280 KG/CM2 50 X 50 X 50 A 80 CM MEDIDAS INTERIORES  SIN TAPA.</v>
          </cell>
          <cell r="D94" t="str">
            <v>U</v>
          </cell>
          <cell r="E94">
            <v>20</v>
          </cell>
          <cell r="F94">
            <v>81.99</v>
          </cell>
          <cell r="G94">
            <v>1639.8</v>
          </cell>
          <cell r="H94">
            <v>82.42</v>
          </cell>
          <cell r="I94">
            <v>1648.4</v>
          </cell>
          <cell r="J94" t="str">
            <v>HOJA 68  DE 130</v>
          </cell>
          <cell r="K94">
            <v>1.648554842162105E-4</v>
          </cell>
          <cell r="L94">
            <v>20.733744520681967</v>
          </cell>
          <cell r="M94">
            <v>3.4199999999999999E-3</v>
          </cell>
          <cell r="Q94">
            <v>20</v>
          </cell>
        </row>
        <row r="95">
          <cell r="A95">
            <v>69</v>
          </cell>
          <cell r="B95" t="str">
            <v>5.3J</v>
          </cell>
          <cell r="C95" t="str">
            <v>SUMINISTRO E INSTALACIÓN DE CAJA DE REVISIÓN H.S. F´C=280 KG/CM2 50 X 50 X 81 A 110 CM MEDIDAS INTERIORES  SIN TAPA.</v>
          </cell>
          <cell r="D95" t="str">
            <v>U</v>
          </cell>
          <cell r="E95">
            <v>15</v>
          </cell>
          <cell r="F95">
            <v>76.23</v>
          </cell>
          <cell r="G95">
            <v>1143.45</v>
          </cell>
          <cell r="H95">
            <v>83.77</v>
          </cell>
          <cell r="I95">
            <v>1256.55</v>
          </cell>
          <cell r="J95" t="str">
            <v>HOJA 69  DE 130</v>
          </cell>
          <cell r="K95">
            <v>1.2566680338017429E-4</v>
          </cell>
          <cell r="L95">
            <v>21.005102604522847</v>
          </cell>
          <cell r="M95">
            <v>2.64E-3</v>
          </cell>
          <cell r="Q95">
            <v>15</v>
          </cell>
        </row>
        <row r="96">
          <cell r="A96">
            <v>70</v>
          </cell>
          <cell r="B96" t="str">
            <v>5.3K</v>
          </cell>
          <cell r="C96" t="str">
            <v>SUMINISTRO E INSTALACIÓN DE CAJA DE REVISIÓN H.S. F´C=280 KG/CM2 50 X 50 X 111 A 170 CM MEDIDAS INTERIORES  SIN TAPA.</v>
          </cell>
          <cell r="D96" t="str">
            <v>U</v>
          </cell>
          <cell r="E96">
            <v>15</v>
          </cell>
          <cell r="F96">
            <v>99.69</v>
          </cell>
          <cell r="G96">
            <v>1495.35</v>
          </cell>
          <cell r="H96">
            <v>100.15</v>
          </cell>
          <cell r="I96">
            <v>1502.25</v>
          </cell>
          <cell r="J96" t="str">
            <v>HOJA 70  DE 130</v>
          </cell>
          <cell r="K96">
            <v>1.5023911135877348E-4</v>
          </cell>
          <cell r="L96">
            <v>23.590591225038352</v>
          </cell>
          <cell r="M96">
            <v>3.5400000000000002E-3</v>
          </cell>
          <cell r="Q96">
            <v>15</v>
          </cell>
        </row>
        <row r="97">
          <cell r="A97">
            <v>71</v>
          </cell>
          <cell r="B97" t="str">
            <v>AP-SON-02-BA</v>
          </cell>
          <cell r="C97" t="str">
            <v>SONDEO DE 1,00 M HASTA 2,00 M (INCLUYE EXCAVACIÓN, RELLENOS, BOMBEO, DOCUMENTACIÓN)</v>
          </cell>
          <cell r="D97" t="str">
            <v>U</v>
          </cell>
          <cell r="E97">
            <v>10</v>
          </cell>
          <cell r="F97">
            <v>108.68</v>
          </cell>
          <cell r="G97">
            <v>1086.8</v>
          </cell>
          <cell r="H97">
            <v>129.03</v>
          </cell>
          <cell r="I97">
            <v>1290.3</v>
          </cell>
          <cell r="J97" t="str">
            <v>HOJA 71  DE 130</v>
          </cell>
          <cell r="K97">
            <v>1.2904212041020164E-4</v>
          </cell>
          <cell r="L97">
            <v>9.7857786020977411</v>
          </cell>
          <cell r="M97">
            <v>1.2600000000000001E-3</v>
          </cell>
          <cell r="Q97">
            <v>10</v>
          </cell>
        </row>
        <row r="98">
          <cell r="A98">
            <v>72</v>
          </cell>
          <cell r="B98" t="str">
            <v>5.69-E</v>
          </cell>
          <cell r="C98" t="str">
            <v>SUMINISTRO E INSTALACIÓN DE TUBERÍA PEAD/POLIETILENO 20 MM (INC. ARENA)</v>
          </cell>
          <cell r="D98" t="str">
            <v>M</v>
          </cell>
          <cell r="E98">
            <v>50</v>
          </cell>
          <cell r="F98">
            <v>2.25</v>
          </cell>
          <cell r="G98">
            <v>112.5</v>
          </cell>
          <cell r="H98">
            <v>2.31</v>
          </cell>
          <cell r="I98">
            <v>115.5</v>
          </cell>
          <cell r="J98" t="str">
            <v>HOJA 72  DE 130</v>
          </cell>
          <cell r="K98">
            <v>1.1551084947204751E-5</v>
          </cell>
          <cell r="L98">
            <v>17.962771629677011</v>
          </cell>
          <cell r="M98">
            <v>2.1000000000000001E-4</v>
          </cell>
          <cell r="Q98">
            <v>50</v>
          </cell>
        </row>
        <row r="99">
          <cell r="A99">
            <v>73</v>
          </cell>
          <cell r="B99" t="str">
            <v>5.70E</v>
          </cell>
          <cell r="C99" t="str">
            <v>SUMINISTRO E INSTALACIÓN DE TUBERÍA PEAD/POLIETILENO 90 MM (INC. ARENA)</v>
          </cell>
          <cell r="D99" t="str">
            <v>M</v>
          </cell>
          <cell r="E99">
            <v>200</v>
          </cell>
          <cell r="F99">
            <v>6.86</v>
          </cell>
          <cell r="G99">
            <v>1372</v>
          </cell>
          <cell r="H99">
            <v>7.05</v>
          </cell>
          <cell r="I99">
            <v>1410</v>
          </cell>
          <cell r="J99" t="str">
            <v>HOJA 73  DE 130</v>
          </cell>
          <cell r="K99">
            <v>1.4101324481003203E-4</v>
          </cell>
          <cell r="L99">
            <v>32.805719381195303</v>
          </cell>
          <cell r="M99">
            <v>4.6299999999999996E-3</v>
          </cell>
          <cell r="Q99">
            <v>200</v>
          </cell>
        </row>
        <row r="100">
          <cell r="A100">
            <v>74</v>
          </cell>
          <cell r="B100" t="str">
            <v>5.71E</v>
          </cell>
          <cell r="C100" t="str">
            <v>SUMINISTRO E INSTALACIÓN DE TUBERÍA PEAD/POLIETILENO 110 MM (INC. ARENA)</v>
          </cell>
          <cell r="D100" t="str">
            <v>M</v>
          </cell>
          <cell r="E100">
            <v>100</v>
          </cell>
          <cell r="F100">
            <v>9.3699999999999992</v>
          </cell>
          <cell r="G100">
            <v>937</v>
          </cell>
          <cell r="H100">
            <v>9.7200000000000006</v>
          </cell>
          <cell r="I100">
            <v>972</v>
          </cell>
          <cell r="J100" t="str">
            <v>HOJA 74  DE 130</v>
          </cell>
          <cell r="K100">
            <v>9.7209130464788031E-5</v>
          </cell>
          <cell r="L100">
            <v>34.13833902283703</v>
          </cell>
          <cell r="M100">
            <v>3.32E-3</v>
          </cell>
          <cell r="Q100">
            <v>100</v>
          </cell>
        </row>
        <row r="101">
          <cell r="A101">
            <v>75</v>
          </cell>
          <cell r="B101" t="str">
            <v>5.78E</v>
          </cell>
          <cell r="C101" t="str">
            <v>SUMINISTRO E INSTALACIÓN DE TUBERÍA PEAD/POLIETILENO 160 MM (INC. ARENA)</v>
          </cell>
          <cell r="D101" t="str">
            <v>M</v>
          </cell>
          <cell r="E101">
            <v>100</v>
          </cell>
          <cell r="F101">
            <v>20.67</v>
          </cell>
          <cell r="G101">
            <v>2067</v>
          </cell>
          <cell r="H101">
            <v>20.85</v>
          </cell>
          <cell r="I101">
            <v>2085</v>
          </cell>
          <cell r="J101" t="str">
            <v>HOJA 75  DE 130</v>
          </cell>
          <cell r="K101">
            <v>2.0851958541057928E-4</v>
          </cell>
          <cell r="L101">
            <v>32.254696789035869</v>
          </cell>
          <cell r="M101">
            <v>6.7299999999999999E-3</v>
          </cell>
          <cell r="Q101">
            <v>100</v>
          </cell>
        </row>
        <row r="102">
          <cell r="A102">
            <v>76</v>
          </cell>
          <cell r="B102" t="str">
            <v>5.85E</v>
          </cell>
          <cell r="C102" t="str">
            <v>SUMINISTRO E INSTALACIÓN DE TUBERÍA PEAD/POLIETILENO 200 MM (INC. ARENA)</v>
          </cell>
          <cell r="D102" t="str">
            <v>M</v>
          </cell>
          <cell r="E102">
            <v>100</v>
          </cell>
          <cell r="F102">
            <v>29.66</v>
          </cell>
          <cell r="G102">
            <v>2966</v>
          </cell>
          <cell r="H102">
            <v>30.14</v>
          </cell>
          <cell r="I102">
            <v>3014</v>
          </cell>
          <cell r="J102" t="str">
            <v>HOJA 76  DE 130</v>
          </cell>
          <cell r="K102">
            <v>3.0142831195562872E-4</v>
          </cell>
          <cell r="L102">
            <v>34.310000388198759</v>
          </cell>
          <cell r="M102">
            <v>1.034E-2</v>
          </cell>
          <cell r="Q102">
            <v>100</v>
          </cell>
        </row>
        <row r="103">
          <cell r="A103">
            <v>77</v>
          </cell>
          <cell r="B103" t="str">
            <v>5.79E</v>
          </cell>
          <cell r="C103" t="str">
            <v>SUMINISTRO E INSTALACIÓN DE TUBERÍA PEAD/POLIETILENO 225 MM (INC. ARENA)</v>
          </cell>
          <cell r="D103" t="str">
            <v>M</v>
          </cell>
          <cell r="E103">
            <v>100</v>
          </cell>
          <cell r="F103">
            <v>37.520000000000003</v>
          </cell>
          <cell r="G103">
            <v>3752</v>
          </cell>
          <cell r="H103">
            <v>38.1</v>
          </cell>
          <cell r="I103">
            <v>3810</v>
          </cell>
          <cell r="J103" t="str">
            <v>HOJA 77  DE 130</v>
          </cell>
          <cell r="K103">
            <v>3.8103578916753335E-4</v>
          </cell>
          <cell r="L103">
            <v>34.353943036497427</v>
          </cell>
          <cell r="M103">
            <v>1.3089999999999999E-2</v>
          </cell>
          <cell r="Q103">
            <v>100</v>
          </cell>
        </row>
        <row r="104">
          <cell r="A104">
            <v>78</v>
          </cell>
          <cell r="B104" t="str">
            <v>5.76</v>
          </cell>
          <cell r="C104" t="str">
            <v>REUBICACIÓN DE CAJETÍN DE MEDIDOR DE AA.PP (INC. CONEX-TUBO)</v>
          </cell>
          <cell r="D104" t="str">
            <v>U</v>
          </cell>
          <cell r="E104">
            <v>30</v>
          </cell>
          <cell r="F104">
            <v>16.41</v>
          </cell>
          <cell r="G104">
            <v>492.3</v>
          </cell>
          <cell r="H104">
            <v>15.47</v>
          </cell>
          <cell r="I104">
            <v>464.1</v>
          </cell>
          <cell r="J104" t="str">
            <v>HOJA 78  DE 130</v>
          </cell>
          <cell r="K104">
            <v>4.6414359515131817E-5</v>
          </cell>
          <cell r="L104">
            <v>12.757841091250038</v>
          </cell>
          <cell r="M104">
            <v>5.9000000000000003E-4</v>
          </cell>
          <cell r="Q104">
            <v>30</v>
          </cell>
        </row>
        <row r="105">
          <cell r="A105">
            <v>79</v>
          </cell>
          <cell r="B105" t="str">
            <v>UU003</v>
          </cell>
          <cell r="C105" t="str">
            <v>UNIÓN UNIVERSAL DN80 RANGO 84-105 MM (HD, PVC, HF, AC, PEAD) INC. DOBLE INSERTO</v>
          </cell>
          <cell r="D105" t="str">
            <v>U</v>
          </cell>
          <cell r="E105">
            <v>16</v>
          </cell>
          <cell r="F105">
            <v>364.81</v>
          </cell>
          <cell r="G105">
            <v>5836.96</v>
          </cell>
          <cell r="H105">
            <v>373.28</v>
          </cell>
          <cell r="I105">
            <v>5972.48</v>
          </cell>
          <cell r="J105" t="str">
            <v>HOJA 79  DE 130</v>
          </cell>
          <cell r="K105">
            <v>5.9730410238512056E-4</v>
          </cell>
          <cell r="L105">
            <v>39.085732375570956</v>
          </cell>
          <cell r="M105">
            <v>2.3349999999999999E-2</v>
          </cell>
          <cell r="Q105">
            <v>16</v>
          </cell>
        </row>
        <row r="106">
          <cell r="A106">
            <v>80</v>
          </cell>
          <cell r="B106" t="str">
            <v>UU004</v>
          </cell>
          <cell r="C106" t="str">
            <v>UNIÓN UNIVERSAL DN100 RANGO 104-132 MM (HD, PVC, HF, AC, PEAD) INC. DOBLE INSERTO</v>
          </cell>
          <cell r="D106" t="str">
            <v>U</v>
          </cell>
          <cell r="E106">
            <v>6</v>
          </cell>
          <cell r="F106">
            <v>375.64</v>
          </cell>
          <cell r="G106">
            <v>2253.84</v>
          </cell>
          <cell r="H106">
            <v>385.33</v>
          </cell>
          <cell r="I106">
            <v>2311.98</v>
          </cell>
          <cell r="J106" t="str">
            <v>HOJA 80  DE 130</v>
          </cell>
          <cell r="K106">
            <v>2.3121971754318997E-4</v>
          </cell>
          <cell r="L106">
            <v>39.11432559897797</v>
          </cell>
          <cell r="M106">
            <v>9.0399999999999994E-3</v>
          </cell>
          <cell r="Q106">
            <v>6</v>
          </cell>
        </row>
        <row r="107">
          <cell r="A107">
            <v>81</v>
          </cell>
          <cell r="B107" t="str">
            <v>UU006</v>
          </cell>
          <cell r="C107" t="str">
            <v>UNIÓN UNIVERSAL DN150 RANGO 154-192 MM (HD, PVC, HF, AC, PEAD)  INC. DOBLE INSERTO</v>
          </cell>
          <cell r="D107" t="str">
            <v>U</v>
          </cell>
          <cell r="E107">
            <v>6</v>
          </cell>
          <cell r="F107">
            <v>631.04999999999995</v>
          </cell>
          <cell r="G107">
            <v>3786.3</v>
          </cell>
          <cell r="H107">
            <v>646.02</v>
          </cell>
          <cell r="I107">
            <v>3876.12</v>
          </cell>
          <cell r="J107" t="str">
            <v>HOJA 81  DE 130</v>
          </cell>
          <cell r="K107">
            <v>3.8764841026458249E-4</v>
          </cell>
          <cell r="L107">
            <v>39.235537283630876</v>
          </cell>
          <cell r="M107">
            <v>1.521E-2</v>
          </cell>
          <cell r="Q107">
            <v>6</v>
          </cell>
        </row>
        <row r="108">
          <cell r="A108">
            <v>82</v>
          </cell>
          <cell r="B108" t="str">
            <v>UU007</v>
          </cell>
          <cell r="C108" t="str">
            <v>UNIÓN UNIVERSAL DN200 RANGO 192-232 MM (HD, PVC, HF, AC, PEAD)  INC. DOBLE INSERTO</v>
          </cell>
          <cell r="D108" t="str">
            <v>U</v>
          </cell>
          <cell r="E108">
            <v>4</v>
          </cell>
          <cell r="F108">
            <v>662.28</v>
          </cell>
          <cell r="G108">
            <v>2649.12</v>
          </cell>
          <cell r="H108">
            <v>678.1</v>
          </cell>
          <cell r="I108">
            <v>2712.4</v>
          </cell>
          <cell r="J108" t="str">
            <v>HOJA 82  DE 130</v>
          </cell>
          <cell r="K108">
            <v>2.7126547888136943E-4</v>
          </cell>
          <cell r="L108">
            <v>39.271704575355116</v>
          </cell>
          <cell r="M108">
            <v>1.065E-2</v>
          </cell>
          <cell r="Q108">
            <v>4</v>
          </cell>
        </row>
        <row r="109">
          <cell r="A109">
            <v>83</v>
          </cell>
          <cell r="B109" t="str">
            <v>AP-PEAD-004E</v>
          </cell>
          <cell r="C109" t="str">
            <v>SUMINISTRO E INSTALACIÓN DE TEE PEAD PE 100 PN 10 PARA ELECTROFUSIÓN D=90MM X 90MM  INC. MANGUITO</v>
          </cell>
          <cell r="D109" t="str">
            <v>U</v>
          </cell>
          <cell r="E109">
            <v>3</v>
          </cell>
          <cell r="F109">
            <v>90.93</v>
          </cell>
          <cell r="G109">
            <v>272.79000000000002</v>
          </cell>
          <cell r="H109">
            <v>94.58</v>
          </cell>
          <cell r="I109">
            <v>283.74</v>
          </cell>
          <cell r="J109" t="str">
            <v>HOJA 83  DE 130</v>
          </cell>
          <cell r="K109">
            <v>2.8376665306665595E-5</v>
          </cell>
          <cell r="L109">
            <v>36.139520736973765</v>
          </cell>
          <cell r="M109">
            <v>1.0300000000000001E-3</v>
          </cell>
          <cell r="Q109">
            <v>3</v>
          </cell>
        </row>
        <row r="110">
          <cell r="A110">
            <v>84</v>
          </cell>
          <cell r="B110" t="str">
            <v>AP-PEAD-005E</v>
          </cell>
          <cell r="C110" t="str">
            <v>SUMINISTRO E INSTALACIÓN DE TEE PEAD PE 100 PN 10 PARA ELECTROFUSIÓN D=110MM X 110MM INC. MANGUITO</v>
          </cell>
          <cell r="D110" t="str">
            <v>U</v>
          </cell>
          <cell r="E110">
            <v>2</v>
          </cell>
          <cell r="F110">
            <v>119.63</v>
          </cell>
          <cell r="G110">
            <v>239.26</v>
          </cell>
          <cell r="H110">
            <v>124.46</v>
          </cell>
          <cell r="I110">
            <v>248.92</v>
          </cell>
          <cell r="J110" t="str">
            <v>HOJA 84  DE 130</v>
          </cell>
          <cell r="K110">
            <v>2.4894338225612176E-5</v>
          </cell>
          <cell r="L110">
            <v>36.41251086930977</v>
          </cell>
          <cell r="M110">
            <v>9.1E-4</v>
          </cell>
          <cell r="Q110">
            <v>2</v>
          </cell>
        </row>
        <row r="111">
          <cell r="A111">
            <v>85</v>
          </cell>
          <cell r="B111" t="str">
            <v>AP-PEAD-026E</v>
          </cell>
          <cell r="C111" t="str">
            <v>SUMINISTRO E INSTALACIÓN DE TEE PEAD PE 100 PN 10 PARA ELECTROFUSIÓN D=160MM X 160MM INC. MANGUITO</v>
          </cell>
          <cell r="D111" t="str">
            <v>U</v>
          </cell>
          <cell r="E111">
            <v>2</v>
          </cell>
          <cell r="F111">
            <v>150.59</v>
          </cell>
          <cell r="G111">
            <v>301.18</v>
          </cell>
          <cell r="H111">
            <v>156.66999999999999</v>
          </cell>
          <cell r="I111">
            <v>313.33999999999997</v>
          </cell>
          <cell r="J111" t="str">
            <v>HOJA 85  DE 130</v>
          </cell>
          <cell r="K111">
            <v>3.1336943353741442E-5</v>
          </cell>
          <cell r="L111">
            <v>35.289933434484972</v>
          </cell>
          <cell r="M111">
            <v>1.1100000000000001E-3</v>
          </cell>
          <cell r="Q111">
            <v>2</v>
          </cell>
        </row>
        <row r="112">
          <cell r="A112">
            <v>86</v>
          </cell>
          <cell r="B112" t="str">
            <v>AP-PEAD-034E</v>
          </cell>
          <cell r="C112" t="str">
            <v>SUMINISTRO E INSTALACIÓN DE TEE PEAD PE 100 PN 10 PARA ELECTROFUSIÓN D=200MM X 200MM INC. MANGUITO</v>
          </cell>
          <cell r="D112" t="str">
            <v>U</v>
          </cell>
          <cell r="E112">
            <v>2</v>
          </cell>
          <cell r="F112">
            <v>310.5</v>
          </cell>
          <cell r="G112">
            <v>621</v>
          </cell>
          <cell r="H112">
            <v>321.23</v>
          </cell>
          <cell r="I112">
            <v>642.46</v>
          </cell>
          <cell r="J112" t="str">
            <v>HOJA 86  DE 130</v>
          </cell>
          <cell r="K112">
            <v>6.4252034936633455E-5</v>
          </cell>
          <cell r="L112">
            <v>36.568922265827744</v>
          </cell>
          <cell r="M112">
            <v>2.3500000000000001E-3</v>
          </cell>
          <cell r="Q112">
            <v>2</v>
          </cell>
        </row>
        <row r="113">
          <cell r="A113">
            <v>87</v>
          </cell>
          <cell r="B113" t="str">
            <v>AP-PEAD-040E</v>
          </cell>
          <cell r="C113" t="str">
            <v>SUMINISTRO E INSTALACIÓN DE TEE PEAD PE 100 PN 10 PARA ELECTROFUSIÓN D=225MM X 225MM INC. MANGUITO</v>
          </cell>
          <cell r="D113" t="str">
            <v>U</v>
          </cell>
          <cell r="E113">
            <v>1</v>
          </cell>
          <cell r="F113">
            <v>365.79</v>
          </cell>
          <cell r="G113">
            <v>365.79</v>
          </cell>
          <cell r="H113">
            <v>378.62</v>
          </cell>
          <cell r="I113">
            <v>378.62</v>
          </cell>
          <cell r="J113" t="str">
            <v>HOJA 87  DE 130</v>
          </cell>
          <cell r="K113">
            <v>3.7865556560265476E-5</v>
          </cell>
          <cell r="L113">
            <v>36.367398139707362</v>
          </cell>
          <cell r="M113">
            <v>1.3799999999999999E-3</v>
          </cell>
          <cell r="Q113">
            <v>1</v>
          </cell>
        </row>
        <row r="114">
          <cell r="A114">
            <v>88</v>
          </cell>
          <cell r="B114" t="str">
            <v>AP-PEAD-002E</v>
          </cell>
          <cell r="C114" t="str">
            <v>SUMINISTRO E INSTALACIÓN DE CODO PEAD PE 100 PN 10 PARA ELECTROFUSIÓN D=90MM 90 GRADOS</v>
          </cell>
          <cell r="D114" t="str">
            <v>U</v>
          </cell>
          <cell r="E114">
            <v>3</v>
          </cell>
          <cell r="F114">
            <v>28.06</v>
          </cell>
          <cell r="G114">
            <v>84.18</v>
          </cell>
          <cell r="H114">
            <v>30.06</v>
          </cell>
          <cell r="I114">
            <v>90.18</v>
          </cell>
          <cell r="J114" t="str">
            <v>HOJA 88  DE 130</v>
          </cell>
          <cell r="K114">
            <v>9.0188471042331125E-6</v>
          </cell>
          <cell r="L114">
            <v>0.36871756842502734</v>
          </cell>
          <cell r="M114">
            <v>0</v>
          </cell>
          <cell r="Q114">
            <v>3</v>
          </cell>
        </row>
        <row r="115">
          <cell r="A115">
            <v>89</v>
          </cell>
          <cell r="B115" t="str">
            <v>AP-PEAD-019E</v>
          </cell>
          <cell r="C115" t="str">
            <v>SUMINISTRO E INSTALACIÓN DE CODO PEAD PE 100 PN 10 PARA ELECTROFUSIÓN D=110MM 90 GRADOS</v>
          </cell>
          <cell r="D115" t="str">
            <v>U</v>
          </cell>
          <cell r="E115">
            <v>1</v>
          </cell>
          <cell r="F115">
            <v>37.15</v>
          </cell>
          <cell r="G115">
            <v>37.15</v>
          </cell>
          <cell r="H115">
            <v>39.479999999999997</v>
          </cell>
          <cell r="I115">
            <v>39.479999999999997</v>
          </cell>
          <cell r="J115" t="str">
            <v>HOJA 89  DE 130</v>
          </cell>
          <cell r="K115">
            <v>3.9483708546808964E-6</v>
          </cell>
          <cell r="L115">
            <v>0.33681570073074896</v>
          </cell>
          <cell r="M115">
            <v>0</v>
          </cell>
          <cell r="Q115">
            <v>1</v>
          </cell>
        </row>
        <row r="116">
          <cell r="A116">
            <v>90</v>
          </cell>
          <cell r="B116" t="str">
            <v>AP-PEAD-020E</v>
          </cell>
          <cell r="C116" t="str">
            <v>SUMINISTRO E INSTALACIÓN DE CODO PEAD PE 100 PN 10 PARA ELECTROFUSIÓN D=110MM 45 GRADOS</v>
          </cell>
          <cell r="D116" t="str">
            <v>U</v>
          </cell>
          <cell r="E116">
            <v>1</v>
          </cell>
          <cell r="F116">
            <v>37.25</v>
          </cell>
          <cell r="G116">
            <v>37.25</v>
          </cell>
          <cell r="H116">
            <v>39.479999999999997</v>
          </cell>
          <cell r="I116">
            <v>39.479999999999997</v>
          </cell>
          <cell r="J116" t="str">
            <v>HOJA 90  DE 130</v>
          </cell>
          <cell r="K116">
            <v>3.9483708546808964E-6</v>
          </cell>
          <cell r="L116">
            <v>0.33681570073074896</v>
          </cell>
          <cell r="M116">
            <v>0</v>
          </cell>
          <cell r="Q116">
            <v>1</v>
          </cell>
        </row>
        <row r="117">
          <cell r="A117">
            <v>91</v>
          </cell>
          <cell r="B117" t="str">
            <v>AP-PEAD-023E</v>
          </cell>
          <cell r="C117" t="str">
            <v>SUMINISTRO E INSTALACIÓN DE CODO PEAD PE 100 PN 10 PARA ELECTROFUSIÓN D=200MM 90 GRADOS</v>
          </cell>
          <cell r="D117" t="str">
            <v>U</v>
          </cell>
          <cell r="E117">
            <v>1</v>
          </cell>
          <cell r="F117">
            <v>309.54000000000002</v>
          </cell>
          <cell r="G117">
            <v>309.54000000000002</v>
          </cell>
          <cell r="H117">
            <v>320.27</v>
          </cell>
          <cell r="I117">
            <v>320.27</v>
          </cell>
          <cell r="J117" t="str">
            <v>HOJA 91  DE 130</v>
          </cell>
          <cell r="K117">
            <v>3.2030008450573727E-5</v>
          </cell>
          <cell r="L117">
            <v>6.2283665920818312E-2</v>
          </cell>
          <cell r="M117">
            <v>0</v>
          </cell>
          <cell r="Q117">
            <v>1</v>
          </cell>
        </row>
        <row r="118">
          <cell r="A118">
            <v>92</v>
          </cell>
          <cell r="B118" t="str">
            <v>AP-PEAD-006E</v>
          </cell>
          <cell r="C118" t="str">
            <v>SUMINISTRO E INSTALACIÓN DE CODO PEAD PE 100 PN 10 PARA ELECTROFUSIÓN D=200MM 45 GRADOS</v>
          </cell>
          <cell r="D118" t="str">
            <v>U</v>
          </cell>
          <cell r="E118">
            <v>1</v>
          </cell>
          <cell r="F118">
            <v>309.54000000000002</v>
          </cell>
          <cell r="G118">
            <v>309.54000000000002</v>
          </cell>
          <cell r="H118">
            <v>320.27</v>
          </cell>
          <cell r="I118">
            <v>320.27</v>
          </cell>
          <cell r="J118" t="str">
            <v>HOJA 92  DE 130</v>
          </cell>
          <cell r="K118">
            <v>3.2030008450573727E-5</v>
          </cell>
          <cell r="L118">
            <v>6.2283665920818312E-2</v>
          </cell>
          <cell r="M118">
            <v>0</v>
          </cell>
          <cell r="Q118">
            <v>1</v>
          </cell>
        </row>
        <row r="119">
          <cell r="A119">
            <v>93</v>
          </cell>
          <cell r="B119" t="str">
            <v>AP-REDUR-1E</v>
          </cell>
          <cell r="C119" t="str">
            <v>SUMINISTRO E INSTALACIÓN DE REDUCTOR 110MM A 90MM POR ELECTROFUSIÓN</v>
          </cell>
          <cell r="D119" t="str">
            <v>U</v>
          </cell>
          <cell r="E119">
            <v>3</v>
          </cell>
          <cell r="F119">
            <v>30.63</v>
          </cell>
          <cell r="G119">
            <v>91.89</v>
          </cell>
          <cell r="H119">
            <v>32.72</v>
          </cell>
          <cell r="I119">
            <v>98.16</v>
          </cell>
          <cell r="J119" t="str">
            <v>HOJA 93  DE 130</v>
          </cell>
          <cell r="K119">
            <v>9.8169220642218036E-6</v>
          </cell>
          <cell r="L119">
            <v>0.3386598233024774</v>
          </cell>
          <cell r="M119">
            <v>0</v>
          </cell>
          <cell r="Q119">
            <v>3</v>
          </cell>
        </row>
        <row r="120">
          <cell r="A120">
            <v>94</v>
          </cell>
          <cell r="B120" t="str">
            <v>AP-REDUR-9E</v>
          </cell>
          <cell r="C120" t="str">
            <v>SUMINISTRO E INSTALACIÓN DE REDUCTOR 200MM A 90MM POR ELECTROFUSIÓN</v>
          </cell>
          <cell r="D120" t="str">
            <v>U</v>
          </cell>
          <cell r="E120">
            <v>1</v>
          </cell>
          <cell r="F120">
            <v>287.47000000000003</v>
          </cell>
          <cell r="G120">
            <v>287.47000000000003</v>
          </cell>
          <cell r="H120">
            <v>297.57</v>
          </cell>
          <cell r="I120">
            <v>297.57</v>
          </cell>
          <cell r="J120" t="str">
            <v>HOJA 94  DE 130</v>
          </cell>
          <cell r="K120">
            <v>2.9759795218525694E-5</v>
          </cell>
          <cell r="L120">
            <v>3.7241362363001913E-2</v>
          </cell>
          <cell r="M120">
            <v>0</v>
          </cell>
          <cell r="Q120">
            <v>1</v>
          </cell>
        </row>
        <row r="121">
          <cell r="A121">
            <v>95</v>
          </cell>
          <cell r="B121" t="str">
            <v>AP-REDUR-4E</v>
          </cell>
          <cell r="C121" t="str">
            <v>SUMINISTRO E INSTALACIÓN DE REDUCTOR 225MM A 200MM POR ELECTROFUSIÓN</v>
          </cell>
          <cell r="D121" t="str">
            <v>U</v>
          </cell>
          <cell r="E121">
            <v>1</v>
          </cell>
          <cell r="F121">
            <v>310.5</v>
          </cell>
          <cell r="G121">
            <v>310.5</v>
          </cell>
          <cell r="H121">
            <v>321.23</v>
          </cell>
          <cell r="I121">
            <v>321.23</v>
          </cell>
          <cell r="J121" t="str">
            <v>HOJA 95  DE 130</v>
          </cell>
          <cell r="K121">
            <v>3.2126017468316727E-5</v>
          </cell>
          <cell r="L121">
            <v>3.449869335203009E-2</v>
          </cell>
          <cell r="M121">
            <v>0</v>
          </cell>
          <cell r="Q121">
            <v>1</v>
          </cell>
        </row>
        <row r="122">
          <cell r="A122">
            <v>96</v>
          </cell>
          <cell r="B122" t="str">
            <v>AP-PEAD-3ME</v>
          </cell>
          <cell r="C122" t="str">
            <v>SUMINISTRO E INSTALACIÓN DE MANGUITO UNIÓN PEAD PE 100 PN 10 PARA ELECTROFUSIÓN D=90MM</v>
          </cell>
          <cell r="D122" t="str">
            <v>U</v>
          </cell>
          <cell r="E122">
            <v>8</v>
          </cell>
          <cell r="F122">
            <v>18.55</v>
          </cell>
          <cell r="G122">
            <v>148.4</v>
          </cell>
          <cell r="H122">
            <v>20.309999999999999</v>
          </cell>
          <cell r="I122">
            <v>162.47999999999999</v>
          </cell>
          <cell r="J122" t="str">
            <v>HOJA 96  DE 130</v>
          </cell>
          <cell r="K122">
            <v>1.6249526253002838E-5</v>
          </cell>
          <cell r="L122">
            <v>0.43646176531576159</v>
          </cell>
          <cell r="M122">
            <v>1.0000000000000001E-5</v>
          </cell>
          <cell r="Q122">
            <v>8</v>
          </cell>
        </row>
        <row r="123">
          <cell r="A123">
            <v>97</v>
          </cell>
          <cell r="B123" t="str">
            <v>AP-PEAD-4ME</v>
          </cell>
          <cell r="C123" t="str">
            <v>SUMINISTRO E INSTALACIÓN DE MANGUITO UNIÓN PEAD PE 100 PN 10 PARA ELECTROFUSIÓN D=110MM</v>
          </cell>
          <cell r="D123" t="str">
            <v>U</v>
          </cell>
          <cell r="E123">
            <v>2</v>
          </cell>
          <cell r="F123">
            <v>20.89</v>
          </cell>
          <cell r="G123">
            <v>41.78</v>
          </cell>
          <cell r="H123">
            <v>22.73</v>
          </cell>
          <cell r="I123">
            <v>45.46</v>
          </cell>
          <cell r="J123" t="str">
            <v>HOJA 97  DE 130</v>
          </cell>
          <cell r="K123">
            <v>4.5464270277050043E-6</v>
          </cell>
          <cell r="L123">
            <v>0.38996562229815968</v>
          </cell>
          <cell r="M123">
            <v>0</v>
          </cell>
          <cell r="Q123">
            <v>2</v>
          </cell>
        </row>
        <row r="124">
          <cell r="A124">
            <v>98</v>
          </cell>
          <cell r="B124" t="str">
            <v>AP-PEAD-5ME</v>
          </cell>
          <cell r="C124" t="str">
            <v>SUMINISTRO E INSTALACIÓN DE MANGUITO UNIÓN PEAD PE 100 PN 10 PARA ELECTROFUSIÓN D=200MM</v>
          </cell>
          <cell r="D124" t="str">
            <v>U</v>
          </cell>
          <cell r="E124">
            <v>2</v>
          </cell>
          <cell r="F124">
            <v>63.24</v>
          </cell>
          <cell r="G124">
            <v>126.48</v>
          </cell>
          <cell r="H124">
            <v>67.459999999999994</v>
          </cell>
          <cell r="I124">
            <v>134.91999999999999</v>
          </cell>
          <cell r="J124" t="str">
            <v>HOJA 98  DE 130</v>
          </cell>
          <cell r="K124">
            <v>1.3493267368630864E-5</v>
          </cell>
          <cell r="L124">
            <v>0.13141692681234826</v>
          </cell>
          <cell r="M124">
            <v>0</v>
          </cell>
          <cell r="Q124">
            <v>2</v>
          </cell>
        </row>
        <row r="125">
          <cell r="A125">
            <v>99</v>
          </cell>
          <cell r="B125" t="str">
            <v>5.4F1</v>
          </cell>
          <cell r="C125" t="str">
            <v>SILLETA POR ELECTROFUSIÓN PARA PEAD D=90MM X 20MM INC. MANGUITO POR ELECTROFUSIÓN D=20MM</v>
          </cell>
          <cell r="D125" t="str">
            <v>U</v>
          </cell>
          <cell r="E125">
            <v>80</v>
          </cell>
          <cell r="F125">
            <v>39.54</v>
          </cell>
          <cell r="G125">
            <v>3163.2</v>
          </cell>
          <cell r="H125">
            <v>42.44</v>
          </cell>
          <cell r="I125">
            <v>3395.2</v>
          </cell>
          <cell r="J125" t="str">
            <v>HOJA 99  DE 130</v>
          </cell>
          <cell r="K125">
            <v>3.3955189275107852E-4</v>
          </cell>
          <cell r="L125">
            <v>24.860314210535929</v>
          </cell>
          <cell r="M125">
            <v>8.4399999999999996E-3</v>
          </cell>
          <cell r="Q125">
            <v>80</v>
          </cell>
        </row>
        <row r="126">
          <cell r="A126">
            <v>100</v>
          </cell>
          <cell r="B126" t="str">
            <v>5.4F2</v>
          </cell>
          <cell r="C126" t="str">
            <v>SILLETA POR ELECTROFUSIÓN PARA PEAD D=110MM X 20MM INC. MANGUITO POR ELECTROFUSIÓN D=20MM</v>
          </cell>
          <cell r="D126" t="str">
            <v>U</v>
          </cell>
          <cell r="E126">
            <v>30</v>
          </cell>
          <cell r="F126">
            <v>44.02</v>
          </cell>
          <cell r="G126">
            <v>1320.6</v>
          </cell>
          <cell r="H126">
            <v>47.31</v>
          </cell>
          <cell r="I126">
            <v>1419.3</v>
          </cell>
          <cell r="J126" t="str">
            <v>HOJA 100  DE 130</v>
          </cell>
          <cell r="K126">
            <v>1.4194333216941733E-4</v>
          </cell>
          <cell r="L126">
            <v>24.943685624614968</v>
          </cell>
          <cell r="M126">
            <v>3.5400000000000002E-3</v>
          </cell>
          <cell r="Q126">
            <v>30</v>
          </cell>
        </row>
        <row r="127">
          <cell r="A127">
            <v>101</v>
          </cell>
          <cell r="B127" t="str">
            <v>5.4F3</v>
          </cell>
          <cell r="C127" t="str">
            <v>SILLETA POR ELECTROFUSIÓN PARA PEAD D=160MM X 20MM INC. MANGUITO POR ELECTROFUSIÓN D=20MM</v>
          </cell>
          <cell r="D127" t="str">
            <v>U</v>
          </cell>
          <cell r="E127">
            <v>30</v>
          </cell>
          <cell r="F127">
            <v>62.96</v>
          </cell>
          <cell r="G127">
            <v>1888.8</v>
          </cell>
          <cell r="H127">
            <v>67.260000000000005</v>
          </cell>
          <cell r="I127">
            <v>2017.8</v>
          </cell>
          <cell r="J127" t="str">
            <v>HOJA 101  DE 130</v>
          </cell>
          <cell r="K127">
            <v>2.0179895416856924E-4</v>
          </cell>
          <cell r="L127">
            <v>27.20725866555749</v>
          </cell>
          <cell r="M127">
            <v>5.4900000000000001E-3</v>
          </cell>
          <cell r="Q127">
            <v>30</v>
          </cell>
        </row>
        <row r="128">
          <cell r="A128">
            <v>102</v>
          </cell>
          <cell r="B128" t="str">
            <v>503(2)1E2</v>
          </cell>
          <cell r="C128" t="str">
            <v>HORMIGÓN ESTRUCT./CEM. PORTL. F´C=280 KG/CM2 (INC. ENCOFRADO, CURADOR E INHIBIDOR DE CORROSIÓN)</v>
          </cell>
          <cell r="D128" t="str">
            <v>M3</v>
          </cell>
          <cell r="E128">
            <v>14</v>
          </cell>
          <cell r="F128">
            <v>254.45</v>
          </cell>
          <cell r="G128">
            <v>3562.3</v>
          </cell>
          <cell r="H128">
            <v>254.51</v>
          </cell>
          <cell r="I128">
            <v>3563.14</v>
          </cell>
          <cell r="J128" t="str">
            <v>HOJA 102  DE 130</v>
          </cell>
          <cell r="K128">
            <v>3.5634747029249469E-4</v>
          </cell>
          <cell r="L128">
            <v>27.633054535134288</v>
          </cell>
          <cell r="M128">
            <v>9.8499999999999994E-3</v>
          </cell>
          <cell r="Q128">
            <v>14</v>
          </cell>
        </row>
        <row r="129">
          <cell r="A129">
            <v>103</v>
          </cell>
          <cell r="B129" t="str">
            <v>504(1)</v>
          </cell>
          <cell r="C129" t="str">
            <v>ACERO DE REFUERZO EN BARRAS FY=4200 KG/CM2</v>
          </cell>
          <cell r="D129" t="str">
            <v>KG</v>
          </cell>
          <cell r="E129">
            <v>1680</v>
          </cell>
          <cell r="F129">
            <v>2.1</v>
          </cell>
          <cell r="G129">
            <v>3528</v>
          </cell>
          <cell r="H129">
            <v>2.13</v>
          </cell>
          <cell r="I129">
            <v>3578.4</v>
          </cell>
          <cell r="J129" t="str">
            <v>HOJA 103  DE 130</v>
          </cell>
          <cell r="K129">
            <v>3.5787361363703445E-4</v>
          </cell>
          <cell r="L129">
            <v>32.668145763168241</v>
          </cell>
          <cell r="M129">
            <v>1.1690000000000001E-2</v>
          </cell>
          <cell r="Q129">
            <v>1680</v>
          </cell>
        </row>
        <row r="130">
          <cell r="A130">
            <v>104</v>
          </cell>
          <cell r="B130" t="str">
            <v>2.25</v>
          </cell>
          <cell r="C130" t="str">
            <v>SUMIN.COLOC.ADHESIVO EPÓXICO DE HORMIGÓN FRESCO A ENDURECIDO</v>
          </cell>
          <cell r="D130" t="str">
            <v>M2</v>
          </cell>
          <cell r="E130">
            <v>24</v>
          </cell>
          <cell r="F130">
            <v>25.56</v>
          </cell>
          <cell r="G130">
            <v>613.44000000000005</v>
          </cell>
          <cell r="H130">
            <v>25.74</v>
          </cell>
          <cell r="I130">
            <v>617.76</v>
          </cell>
          <cell r="J130" t="str">
            <v>HOJA 104  DE 130</v>
          </cell>
          <cell r="K130">
            <v>6.1781802917620842E-5</v>
          </cell>
          <cell r="L130">
            <v>17.067174613273952</v>
          </cell>
          <cell r="M130">
            <v>1.0499999999999999E-3</v>
          </cell>
          <cell r="Q130">
            <v>24</v>
          </cell>
        </row>
        <row r="131">
          <cell r="A131">
            <v>105</v>
          </cell>
          <cell r="B131" t="str">
            <v>503(2)4E</v>
          </cell>
          <cell r="C131" t="str">
            <v>HORMIGÓN ESTRUCT./CEM. PORTL. F´C=350 KG/CM2 (INC.ENCOFRADO Y CURADOR)</v>
          </cell>
          <cell r="D131" t="str">
            <v>M3</v>
          </cell>
          <cell r="E131">
            <v>15</v>
          </cell>
          <cell r="F131">
            <v>240.84</v>
          </cell>
          <cell r="G131">
            <v>3612.6</v>
          </cell>
          <cell r="H131">
            <v>242.07</v>
          </cell>
          <cell r="I131">
            <v>3631.05</v>
          </cell>
          <cell r="J131" t="str">
            <v>HOJA 105  DE 130</v>
          </cell>
          <cell r="K131">
            <v>3.6313910820387718E-4</v>
          </cell>
          <cell r="L131">
            <v>29.324596335426069</v>
          </cell>
          <cell r="M131">
            <v>1.065E-2</v>
          </cell>
          <cell r="Q131">
            <v>15</v>
          </cell>
        </row>
        <row r="132">
          <cell r="C132" t="str">
            <v xml:space="preserve">SEÑALIZACIÓN </v>
          </cell>
          <cell r="G132">
            <v>256110.80999999997</v>
          </cell>
          <cell r="I132">
            <v>263162.57</v>
          </cell>
          <cell r="Q132" t="str">
            <v/>
          </cell>
        </row>
        <row r="133">
          <cell r="A133">
            <v>106</v>
          </cell>
          <cell r="B133" t="str">
            <v>705-(1)1C</v>
          </cell>
          <cell r="C133" t="str">
            <v>MARCAS DE PAVIMENTO CON PINTURA ACRÍLICA BLANCA E=30 MILS. INCLUYE MICROESFERAS</v>
          </cell>
          <cell r="D133" t="str">
            <v>M</v>
          </cell>
          <cell r="E133">
            <v>63388</v>
          </cell>
          <cell r="F133">
            <v>1.73</v>
          </cell>
          <cell r="G133">
            <v>109661.24</v>
          </cell>
          <cell r="H133">
            <v>1.86</v>
          </cell>
          <cell r="I133">
            <v>117901.68</v>
          </cell>
          <cell r="J133" t="str">
            <v>HOJA 106  DE 130</v>
          </cell>
          <cell r="K133">
            <v>1.1791275507343301E-2</v>
          </cell>
          <cell r="L133">
            <v>21.867498855117194</v>
          </cell>
          <cell r="M133">
            <v>0.25785000000000002</v>
          </cell>
          <cell r="Q133">
            <v>63388</v>
          </cell>
        </row>
        <row r="134">
          <cell r="A134">
            <v>107</v>
          </cell>
          <cell r="B134" t="str">
            <v>705-(3)1</v>
          </cell>
          <cell r="C134" t="str">
            <v>MARCAS DE PAVIMENTO CON PINTURA ACRÍLICA BLANCO E=30 MILS. INCLUYE MICROESFERAS</v>
          </cell>
          <cell r="D134" t="str">
            <v>M2</v>
          </cell>
          <cell r="E134">
            <v>8550</v>
          </cell>
          <cell r="F134">
            <v>20.71</v>
          </cell>
          <cell r="G134">
            <v>177070.5</v>
          </cell>
          <cell r="H134">
            <v>19.22</v>
          </cell>
          <cell r="I134">
            <v>164331</v>
          </cell>
          <cell r="J134" t="str">
            <v>HOJA 107  DE 130</v>
          </cell>
          <cell r="K134">
            <v>1.6434643640338562E-2</v>
          </cell>
          <cell r="L134">
            <v>18.10201152268386</v>
          </cell>
          <cell r="M134">
            <v>0.29749999999999999</v>
          </cell>
          <cell r="Q134">
            <v>8550</v>
          </cell>
        </row>
        <row r="135">
          <cell r="C135" t="str">
            <v>PLAN DE SEGURIDAD, SEÑALIZACIÓN PREVENTIVA Y DEFINITIVA</v>
          </cell>
          <cell r="G135">
            <v>286731.74</v>
          </cell>
          <cell r="I135">
            <v>282232.68</v>
          </cell>
          <cell r="Q135" t="str">
            <v/>
          </cell>
        </row>
        <row r="136">
          <cell r="A136">
            <v>108</v>
          </cell>
          <cell r="B136" t="str">
            <v>710-(1)4</v>
          </cell>
          <cell r="C136" t="str">
            <v>SUMINISTRO E INSTALACIÓN/LETRERO-METAL.REFLECTIV/SEÑAL.SEGUR.</v>
          </cell>
          <cell r="D136" t="str">
            <v>M2</v>
          </cell>
          <cell r="E136">
            <v>35</v>
          </cell>
          <cell r="F136">
            <v>67.36</v>
          </cell>
          <cell r="G136">
            <v>2357.6</v>
          </cell>
          <cell r="H136">
            <v>67.5</v>
          </cell>
          <cell r="I136">
            <v>2362.5</v>
          </cell>
          <cell r="J136" t="str">
            <v>HOJA 108  DE 130</v>
          </cell>
          <cell r="K136">
            <v>2.3627219210191537E-4</v>
          </cell>
          <cell r="L136">
            <v>24.6164408536075</v>
          </cell>
          <cell r="M136">
            <v>5.8199999999999997E-3</v>
          </cell>
          <cell r="Q136">
            <v>35</v>
          </cell>
        </row>
        <row r="137">
          <cell r="A137">
            <v>109</v>
          </cell>
          <cell r="B137" t="str">
            <v>6.48</v>
          </cell>
          <cell r="C137" t="str">
            <v>SUMIN. E INSTAL DE TUBO METÁLICO NEGRO CUADRADO DE 2"</v>
          </cell>
          <cell r="D137" t="str">
            <v>M</v>
          </cell>
          <cell r="E137">
            <v>105</v>
          </cell>
          <cell r="F137">
            <v>12.5</v>
          </cell>
          <cell r="G137">
            <v>1312.5</v>
          </cell>
          <cell r="H137">
            <v>12.58</v>
          </cell>
          <cell r="I137">
            <v>1320.9</v>
          </cell>
          <cell r="J137" t="str">
            <v>HOJA 109  DE 130</v>
          </cell>
          <cell r="K137">
            <v>1.321024078507598E-4</v>
          </cell>
          <cell r="L137">
            <v>7.1892020806762575</v>
          </cell>
          <cell r="M137">
            <v>9.5E-4</v>
          </cell>
          <cell r="Q137">
            <v>105</v>
          </cell>
        </row>
        <row r="138">
          <cell r="A138">
            <v>110</v>
          </cell>
          <cell r="B138" t="str">
            <v>710-(1)6</v>
          </cell>
          <cell r="C138" t="str">
            <v>MALLA PLÁSTICA DE SEGURIDAD (COLOR REFLECTIVO)</v>
          </cell>
          <cell r="D138" t="str">
            <v>M2</v>
          </cell>
          <cell r="E138">
            <v>500</v>
          </cell>
          <cell r="F138">
            <v>2.0099999999999998</v>
          </cell>
          <cell r="G138">
            <v>1005</v>
          </cell>
          <cell r="H138">
            <v>2</v>
          </cell>
          <cell r="I138">
            <v>1000</v>
          </cell>
          <cell r="J138" t="str">
            <v>HOJA 110  DE 130</v>
          </cell>
          <cell r="K138">
            <v>1.0000939348229221E-4</v>
          </cell>
          <cell r="L138">
            <v>29.130994905428352</v>
          </cell>
          <cell r="M138">
            <v>2.9099999999999998E-3</v>
          </cell>
          <cell r="Q138">
            <v>500</v>
          </cell>
        </row>
        <row r="139">
          <cell r="A139">
            <v>111</v>
          </cell>
          <cell r="B139" t="str">
            <v>225-(2)5</v>
          </cell>
          <cell r="C139" t="str">
            <v>PARANTE VIAL DE POLIETILENO H=1.41M D=0.075M INC. BASE</v>
          </cell>
          <cell r="D139" t="str">
            <v>U</v>
          </cell>
          <cell r="E139">
            <v>200</v>
          </cell>
          <cell r="F139">
            <v>43.88</v>
          </cell>
          <cell r="G139">
            <v>8776</v>
          </cell>
          <cell r="H139">
            <v>44.94</v>
          </cell>
          <cell r="I139">
            <v>8988</v>
          </cell>
          <cell r="J139" t="str">
            <v>HOJA 111  DE 130</v>
          </cell>
          <cell r="K139">
            <v>8.9888442861884243E-4</v>
          </cell>
          <cell r="L139">
            <v>38.579684490029678</v>
          </cell>
          <cell r="M139">
            <v>3.4680000000000002E-2</v>
          </cell>
          <cell r="Q139">
            <v>200</v>
          </cell>
        </row>
        <row r="140">
          <cell r="A140">
            <v>112</v>
          </cell>
          <cell r="B140" t="str">
            <v>225-(2)4</v>
          </cell>
          <cell r="C140" t="str">
            <v>TANQUE PROTECTOR VIAL DE POLIETILENO H=1.02M D=0.62M C/BASE</v>
          </cell>
          <cell r="D140" t="str">
            <v>U</v>
          </cell>
          <cell r="E140">
            <v>30</v>
          </cell>
          <cell r="F140">
            <v>94.74</v>
          </cell>
          <cell r="G140">
            <v>2842.2</v>
          </cell>
          <cell r="H140">
            <v>97.11</v>
          </cell>
          <cell r="I140">
            <v>2913.3</v>
          </cell>
          <cell r="J140" t="str">
            <v>HOJA 112  DE 130</v>
          </cell>
          <cell r="K140">
            <v>2.9135736603196191E-4</v>
          </cell>
          <cell r="L140">
            <v>37.657925382840006</v>
          </cell>
          <cell r="M140">
            <v>1.0970000000000001E-2</v>
          </cell>
          <cell r="Q140">
            <v>30</v>
          </cell>
        </row>
        <row r="141">
          <cell r="A141">
            <v>113</v>
          </cell>
          <cell r="B141" t="str">
            <v>225-(2)3</v>
          </cell>
          <cell r="C141" t="str">
            <v>DISPOSITIVO-SEÑAL-LUMIN-PREVENCIÓN (H=0.30M, A=0.20M) C/BATE-6VOL.</v>
          </cell>
          <cell r="D141" t="str">
            <v>U</v>
          </cell>
          <cell r="E141">
            <v>30</v>
          </cell>
          <cell r="F141">
            <v>55.16</v>
          </cell>
          <cell r="G141">
            <v>1654.8</v>
          </cell>
          <cell r="H141">
            <v>55.82</v>
          </cell>
          <cell r="I141">
            <v>1674.6</v>
          </cell>
          <cell r="J141" t="str">
            <v>HOJA 113  DE 130</v>
          </cell>
          <cell r="K141">
            <v>1.6747573032544654E-4</v>
          </cell>
          <cell r="L141">
            <v>34.605081121871464</v>
          </cell>
          <cell r="M141">
            <v>5.7999999999999996E-3</v>
          </cell>
          <cell r="Q141">
            <v>30</v>
          </cell>
        </row>
        <row r="142">
          <cell r="A142">
            <v>114</v>
          </cell>
          <cell r="B142" t="str">
            <v>1.40</v>
          </cell>
          <cell r="C142" t="str">
            <v>CONO DE SEGURIDAD</v>
          </cell>
          <cell r="D142" t="str">
            <v>U</v>
          </cell>
          <cell r="E142">
            <v>75</v>
          </cell>
          <cell r="F142">
            <v>19.940000000000001</v>
          </cell>
          <cell r="G142">
            <v>1495.5</v>
          </cell>
          <cell r="H142">
            <v>20.37</v>
          </cell>
          <cell r="I142">
            <v>1527.75</v>
          </cell>
          <cell r="J142" t="str">
            <v>HOJA 114  DE 130</v>
          </cell>
          <cell r="K142">
            <v>1.5278935089257193E-4</v>
          </cell>
          <cell r="L142">
            <v>34.958653956586652</v>
          </cell>
          <cell r="M142">
            <v>5.3400000000000001E-3</v>
          </cell>
          <cell r="Q142">
            <v>75</v>
          </cell>
        </row>
        <row r="143">
          <cell r="A143">
            <v>115</v>
          </cell>
          <cell r="B143" t="str">
            <v>710-(1)7E1</v>
          </cell>
          <cell r="C143" t="str">
            <v>BARRICADA DE MADERA (0.60 X 1.10)M C/2 TABL.C/CINTA REFLECTIVA</v>
          </cell>
          <cell r="D143" t="str">
            <v>U</v>
          </cell>
          <cell r="E143">
            <v>15</v>
          </cell>
          <cell r="F143">
            <v>39.89</v>
          </cell>
          <cell r="G143">
            <v>598.35</v>
          </cell>
          <cell r="H143">
            <v>37.85</v>
          </cell>
          <cell r="I143">
            <v>567.75</v>
          </cell>
          <cell r="J143" t="str">
            <v>HOJA 115  DE 130</v>
          </cell>
          <cell r="K143">
            <v>5.6780333149571408E-5</v>
          </cell>
          <cell r="L143">
            <v>13.023956794418575</v>
          </cell>
          <cell r="M143">
            <v>7.3999999999999999E-4</v>
          </cell>
          <cell r="Q143">
            <v>15</v>
          </cell>
        </row>
        <row r="144">
          <cell r="A144">
            <v>116</v>
          </cell>
          <cell r="B144" t="str">
            <v>710-(1)7E</v>
          </cell>
          <cell r="C144" t="str">
            <v>BARRICADA DE MADERA (1.20X1.50)M C/3 TABL.C/CINTA REFLECT.</v>
          </cell>
          <cell r="D144" t="str">
            <v>U</v>
          </cell>
          <cell r="E144">
            <v>15</v>
          </cell>
          <cell r="F144">
            <v>62.11</v>
          </cell>
          <cell r="G144">
            <v>931.65</v>
          </cell>
          <cell r="H144">
            <v>60.43</v>
          </cell>
          <cell r="I144">
            <v>906.45</v>
          </cell>
          <cell r="J144" t="str">
            <v>HOJA 116  DE 130</v>
          </cell>
          <cell r="K144">
            <v>9.065351472202378E-5</v>
          </cell>
          <cell r="L144">
            <v>19.850536591561962</v>
          </cell>
          <cell r="M144">
            <v>1.8E-3</v>
          </cell>
          <cell r="Q144">
            <v>15</v>
          </cell>
        </row>
        <row r="145">
          <cell r="C145" t="str">
            <v>PLAN DE SEGURIDAD LABORAL</v>
          </cell>
          <cell r="G145">
            <v>20973.599999999999</v>
          </cell>
          <cell r="I145">
            <v>21261.25</v>
          </cell>
          <cell r="Q145" t="str">
            <v/>
          </cell>
        </row>
        <row r="146">
          <cell r="A146">
            <v>117</v>
          </cell>
          <cell r="B146" t="str">
            <v>220(1)</v>
          </cell>
          <cell r="C146" t="str">
            <v>CHARLAS DE CONCIENCIACIÓN</v>
          </cell>
          <cell r="D146" t="str">
            <v>U</v>
          </cell>
          <cell r="E146">
            <v>24</v>
          </cell>
          <cell r="F146">
            <v>28.97</v>
          </cell>
          <cell r="G146">
            <v>695.28</v>
          </cell>
          <cell r="H146">
            <v>27.83</v>
          </cell>
          <cell r="I146">
            <v>667.92</v>
          </cell>
          <cell r="J146" t="str">
            <v>HOJA 117  DE 130</v>
          </cell>
          <cell r="K146">
            <v>6.6798274094692614E-5</v>
          </cell>
          <cell r="L146">
            <v>24.665825977301388</v>
          </cell>
          <cell r="M146">
            <v>1.65E-3</v>
          </cell>
          <cell r="Q146">
            <v>24</v>
          </cell>
        </row>
        <row r="147">
          <cell r="A147">
            <v>118</v>
          </cell>
          <cell r="B147" t="str">
            <v>EXT</v>
          </cell>
          <cell r="C147" t="str">
            <v>SUMINISTRO E INSTALACIÓN DE EXTINTOR PQS 10 LB</v>
          </cell>
          <cell r="D147" t="str">
            <v>U</v>
          </cell>
          <cell r="E147">
            <v>3</v>
          </cell>
          <cell r="F147">
            <v>23.83</v>
          </cell>
          <cell r="G147">
            <v>71.489999999999995</v>
          </cell>
          <cell r="H147">
            <v>24.5</v>
          </cell>
          <cell r="I147">
            <v>73.5</v>
          </cell>
          <cell r="J147" t="str">
            <v>HOJA 118  DE 130</v>
          </cell>
          <cell r="K147">
            <v>7.350690420948478E-6</v>
          </cell>
          <cell r="L147">
            <v>2.6263325653300229</v>
          </cell>
          <cell r="M147">
            <v>2.0000000000000002E-5</v>
          </cell>
          <cell r="Q147">
            <v>3</v>
          </cell>
        </row>
        <row r="148">
          <cell r="A148">
            <v>119</v>
          </cell>
          <cell r="B148" t="str">
            <v>1.39F</v>
          </cell>
          <cell r="C148" t="str">
            <v>BOTIQUÍN DE PRIMEROS AUXILIOS</v>
          </cell>
          <cell r="D148" t="str">
            <v>U</v>
          </cell>
          <cell r="E148">
            <v>3</v>
          </cell>
          <cell r="F148">
            <v>97.96</v>
          </cell>
          <cell r="G148">
            <v>293.88</v>
          </cell>
          <cell r="H148">
            <v>99.71</v>
          </cell>
          <cell r="I148">
            <v>299.13</v>
          </cell>
          <cell r="J148" t="str">
            <v>HOJA 119  DE 130</v>
          </cell>
          <cell r="K148">
            <v>2.9915809872358071E-5</v>
          </cell>
          <cell r="L148">
            <v>0</v>
          </cell>
          <cell r="M148">
            <v>0</v>
          </cell>
          <cell r="Q148">
            <v>3</v>
          </cell>
        </row>
        <row r="149">
          <cell r="A149">
            <v>120</v>
          </cell>
          <cell r="B149" t="str">
            <v>1.36</v>
          </cell>
          <cell r="C149" t="str">
            <v>PASO DE MADERA PROVISIONAL PARA PEATONES</v>
          </cell>
          <cell r="D149" t="str">
            <v>U</v>
          </cell>
          <cell r="E149">
            <v>15</v>
          </cell>
          <cell r="F149">
            <v>122.99</v>
          </cell>
          <cell r="G149">
            <v>1844.85</v>
          </cell>
          <cell r="H149">
            <v>119.77</v>
          </cell>
          <cell r="I149">
            <v>1796.55</v>
          </cell>
          <cell r="J149" t="str">
            <v>HOJA 120  DE 130</v>
          </cell>
          <cell r="K149">
            <v>1.7967187586061207E-4</v>
          </cell>
          <cell r="L149">
            <v>17.471837452378626</v>
          </cell>
          <cell r="M149">
            <v>3.14E-3</v>
          </cell>
          <cell r="Q149">
            <v>15</v>
          </cell>
        </row>
        <row r="150">
          <cell r="A150">
            <v>121</v>
          </cell>
          <cell r="B150" t="str">
            <v>1.39</v>
          </cell>
          <cell r="C150" t="str">
            <v>PROTECCIÓN PARA TRABAJADOR</v>
          </cell>
          <cell r="D150" t="str">
            <v>U</v>
          </cell>
          <cell r="E150">
            <v>90</v>
          </cell>
          <cell r="F150">
            <v>94.16</v>
          </cell>
          <cell r="G150">
            <v>8474.4</v>
          </cell>
          <cell r="H150">
            <v>96.95</v>
          </cell>
          <cell r="I150">
            <v>8725.5</v>
          </cell>
          <cell r="J150" t="str">
            <v>HOJA 121  DE 130</v>
          </cell>
          <cell r="K150">
            <v>8.7263196282974076E-4</v>
          </cell>
          <cell r="L150">
            <v>36.5756698044895</v>
          </cell>
          <cell r="M150">
            <v>3.1919999999999997E-2</v>
          </cell>
          <cell r="Q150">
            <v>90</v>
          </cell>
        </row>
        <row r="151">
          <cell r="C151" t="str">
            <v>RUBROS AMBIENTALES</v>
          </cell>
          <cell r="G151">
            <v>11379.9</v>
          </cell>
          <cell r="I151">
            <v>11562.6</v>
          </cell>
          <cell r="Q151" t="str">
            <v/>
          </cell>
        </row>
        <row r="152">
          <cell r="A152">
            <v>122</v>
          </cell>
          <cell r="B152" t="str">
            <v>205-(1)</v>
          </cell>
          <cell r="C152" t="str">
            <v>AGUA PARA CONTROL DE POLVO</v>
          </cell>
          <cell r="D152" t="str">
            <v>M3</v>
          </cell>
          <cell r="E152">
            <v>5000</v>
          </cell>
          <cell r="F152">
            <v>3.89</v>
          </cell>
          <cell r="G152">
            <v>19450</v>
          </cell>
          <cell r="H152">
            <v>4.3</v>
          </cell>
          <cell r="I152">
            <v>21500</v>
          </cell>
          <cell r="J152" t="str">
            <v>HOJA 122  DE 130</v>
          </cell>
          <cell r="K152">
            <v>2.1502019598692826E-3</v>
          </cell>
          <cell r="L152">
            <v>23.968925322729998</v>
          </cell>
          <cell r="M152">
            <v>5.1540000000000002E-2</v>
          </cell>
          <cell r="Q152">
            <v>5000</v>
          </cell>
        </row>
        <row r="153">
          <cell r="A153">
            <v>123</v>
          </cell>
          <cell r="B153" t="str">
            <v>1.4B</v>
          </cell>
          <cell r="C153" t="str">
            <v>ALQUILER DE BATERÍA SANITARIA/SERVICIO PÚBLICO</v>
          </cell>
          <cell r="D153" t="str">
            <v>U/MES</v>
          </cell>
          <cell r="E153">
            <v>36</v>
          </cell>
          <cell r="F153">
            <v>93.17</v>
          </cell>
          <cell r="G153">
            <v>3354.12</v>
          </cell>
          <cell r="H153">
            <v>154.6</v>
          </cell>
          <cell r="I153">
            <v>5565.6</v>
          </cell>
          <cell r="J153" t="str">
            <v>HOJA 123  DE 130</v>
          </cell>
          <cell r="K153">
            <v>5.5661228036504558E-4</v>
          </cell>
          <cell r="L153">
            <v>0</v>
          </cell>
          <cell r="M153">
            <v>0</v>
          </cell>
          <cell r="Q153">
            <v>36</v>
          </cell>
        </row>
        <row r="154">
          <cell r="A154">
            <v>124</v>
          </cell>
          <cell r="B154" t="str">
            <v>1.43</v>
          </cell>
          <cell r="C154" t="str">
            <v>CERRAMIENTO PROTECTOR ANTIPOLVO</v>
          </cell>
          <cell r="D154" t="str">
            <v>M2</v>
          </cell>
          <cell r="E154">
            <v>8500</v>
          </cell>
          <cell r="F154">
            <v>1.44</v>
          </cell>
          <cell r="G154">
            <v>12240</v>
          </cell>
          <cell r="H154">
            <v>1.45</v>
          </cell>
          <cell r="I154">
            <v>12325</v>
          </cell>
          <cell r="J154" t="str">
            <v>HOJA 124  DE 130</v>
          </cell>
          <cell r="K154">
            <v>1.2326157746692515E-3</v>
          </cell>
          <cell r="L154">
            <v>33.944570902750868</v>
          </cell>
          <cell r="M154">
            <v>4.1840000000000002E-2</v>
          </cell>
          <cell r="Q154">
            <v>8500</v>
          </cell>
        </row>
        <row r="155">
          <cell r="A155">
            <v>125</v>
          </cell>
          <cell r="B155" t="str">
            <v>1.42</v>
          </cell>
          <cell r="C155" t="str">
            <v>TANQUE METÁLICO DE 55 GALONES</v>
          </cell>
          <cell r="D155" t="str">
            <v>U</v>
          </cell>
          <cell r="E155">
            <v>9</v>
          </cell>
          <cell r="F155">
            <v>25.6</v>
          </cell>
          <cell r="G155">
            <v>230.4</v>
          </cell>
          <cell r="H155">
            <v>25.35</v>
          </cell>
          <cell r="I155">
            <v>228.15</v>
          </cell>
          <cell r="J155" t="str">
            <v>HOJA 125  DE 130</v>
          </cell>
          <cell r="K155">
            <v>2.2817143122984969E-5</v>
          </cell>
          <cell r="L155">
            <v>30.802971850484539</v>
          </cell>
          <cell r="M155">
            <v>6.9999999999999999E-4</v>
          </cell>
          <cell r="Q155">
            <v>9</v>
          </cell>
        </row>
        <row r="156">
          <cell r="A156">
            <v>126</v>
          </cell>
          <cell r="B156" t="str">
            <v>220(4)</v>
          </cell>
          <cell r="C156" t="str">
            <v>REUNIÓN CON LA COMUNIDAD</v>
          </cell>
          <cell r="D156" t="str">
            <v>U</v>
          </cell>
          <cell r="E156">
            <v>12</v>
          </cell>
          <cell r="F156">
            <v>64.599999999999994</v>
          </cell>
          <cell r="G156">
            <v>775.2</v>
          </cell>
          <cell r="H156">
            <v>58.78</v>
          </cell>
          <cell r="I156">
            <v>705.36</v>
          </cell>
          <cell r="J156" t="str">
            <v>HOJA 126  DE 130</v>
          </cell>
          <cell r="K156">
            <v>7.0542625786669638E-5</v>
          </cell>
          <cell r="L156">
            <v>11.679936305732484</v>
          </cell>
          <cell r="M156">
            <v>8.1999999999999998E-4</v>
          </cell>
          <cell r="Q156">
            <v>12</v>
          </cell>
        </row>
        <row r="157">
          <cell r="A157">
            <v>127</v>
          </cell>
          <cell r="B157" t="str">
            <v>220(3)</v>
          </cell>
          <cell r="C157" t="str">
            <v>VOLANTES INFORMATIVAS</v>
          </cell>
          <cell r="D157" t="str">
            <v>U</v>
          </cell>
          <cell r="E157">
            <v>4614</v>
          </cell>
          <cell r="F157">
            <v>0.17</v>
          </cell>
          <cell r="G157">
            <v>784.38</v>
          </cell>
          <cell r="H157">
            <v>0.1</v>
          </cell>
          <cell r="I157">
            <v>461.4</v>
          </cell>
          <cell r="J157" t="str">
            <v>HOJA 127  DE 130</v>
          </cell>
          <cell r="K157">
            <v>4.6144334152729626E-5</v>
          </cell>
          <cell r="L157">
            <v>15.00737100737101</v>
          </cell>
          <cell r="M157">
            <v>6.8999999999999997E-4</v>
          </cell>
          <cell r="Q157">
            <v>4614</v>
          </cell>
        </row>
        <row r="158">
          <cell r="A158">
            <v>128</v>
          </cell>
          <cell r="B158" t="str">
            <v>205(8)</v>
          </cell>
          <cell r="C158" t="str">
            <v>CONTROL Y MONITOREO DE MATERIAL PARTICULADO PM10 24H</v>
          </cell>
          <cell r="D158" t="str">
            <v>ESTAC</v>
          </cell>
          <cell r="E158">
            <v>6</v>
          </cell>
          <cell r="F158">
            <v>527.26</v>
          </cell>
          <cell r="G158">
            <v>3163.56</v>
          </cell>
          <cell r="H158">
            <v>540</v>
          </cell>
          <cell r="I158">
            <v>3240</v>
          </cell>
          <cell r="J158" t="str">
            <v>HOJA 128  DE 130</v>
          </cell>
          <cell r="K158">
            <v>3.2403043488262676E-4</v>
          </cell>
          <cell r="L158">
            <v>0</v>
          </cell>
          <cell r="M158">
            <v>0</v>
          </cell>
          <cell r="Q158">
            <v>6</v>
          </cell>
        </row>
        <row r="159">
          <cell r="A159">
            <v>129</v>
          </cell>
          <cell r="B159" t="str">
            <v>217(1)</v>
          </cell>
          <cell r="C159" t="str">
            <v>CONTROL Y MONITOREO DE RUIDO</v>
          </cell>
          <cell r="D159" t="str">
            <v>ESTAC</v>
          </cell>
          <cell r="E159">
            <v>6</v>
          </cell>
          <cell r="F159">
            <v>527.26</v>
          </cell>
          <cell r="G159">
            <v>3163.56</v>
          </cell>
          <cell r="H159">
            <v>83.14</v>
          </cell>
          <cell r="I159">
            <v>498.84</v>
          </cell>
          <cell r="J159" t="str">
            <v>HOJA 129  DE 130</v>
          </cell>
          <cell r="K159">
            <v>4.9888685844706644E-5</v>
          </cell>
          <cell r="L159">
            <v>0</v>
          </cell>
          <cell r="M159">
            <v>0</v>
          </cell>
          <cell r="Q159">
            <v>6</v>
          </cell>
        </row>
        <row r="160">
          <cell r="A160">
            <v>130</v>
          </cell>
          <cell r="B160" t="str">
            <v>205(9)</v>
          </cell>
          <cell r="C160" t="str">
            <v>CONTROL Y MONITOREO DE GASES CO (8H), SO2 (24H) Y NO2(1H)</v>
          </cell>
          <cell r="D160" t="str">
            <v>ESTAC</v>
          </cell>
          <cell r="E160">
            <v>6</v>
          </cell>
          <cell r="F160">
            <v>770.57</v>
          </cell>
          <cell r="G160">
            <v>4623.42</v>
          </cell>
          <cell r="H160">
            <v>1089.78</v>
          </cell>
          <cell r="I160">
            <v>6538.68</v>
          </cell>
          <cell r="J160" t="str">
            <v>HOJA 130  DE 130</v>
          </cell>
          <cell r="K160">
            <v>6.5392942097479445E-4</v>
          </cell>
          <cell r="L160">
            <v>0</v>
          </cell>
          <cell r="M160">
            <v>0</v>
          </cell>
          <cell r="Q160">
            <v>6</v>
          </cell>
        </row>
        <row r="161">
          <cell r="G161">
            <v>47784.639999999985</v>
          </cell>
          <cell r="I161">
            <v>51063.03</v>
          </cell>
        </row>
        <row r="162">
          <cell r="C162" t="str">
            <v>PRESUPUESTO TOTAL CYP</v>
          </cell>
          <cell r="E162" t="str">
            <v>MONTO</v>
          </cell>
          <cell r="G162">
            <v>8997320.1400000006</v>
          </cell>
          <cell r="H162" t="str">
            <v>REFER.</v>
          </cell>
          <cell r="I162">
            <v>9999060.7400000002</v>
          </cell>
          <cell r="K162">
            <v>0.99999999999999989</v>
          </cell>
          <cell r="M162">
            <v>29.377059999999972</v>
          </cell>
        </row>
        <row r="163">
          <cell r="E163" t="str">
            <v>VAE</v>
          </cell>
          <cell r="G163">
            <v>28.159935709817582</v>
          </cell>
          <cell r="I163">
            <v>29.4</v>
          </cell>
          <cell r="J163">
            <v>-1.240064290182417</v>
          </cell>
        </row>
        <row r="164">
          <cell r="H164" t="str">
            <v>DIF %</v>
          </cell>
          <cell r="I164">
            <v>-0.10018346983258741</v>
          </cell>
        </row>
        <row r="165">
          <cell r="H165" t="str">
            <v>DIF $.</v>
          </cell>
          <cell r="I165">
            <v>-1001740.5999999996</v>
          </cell>
        </row>
      </sheetData>
      <sheetData sheetId="1">
        <row r="14">
          <cell r="A14">
            <v>1</v>
          </cell>
          <cell r="C14" t="str">
            <v>Herramientas Manuales (5 % M.O.)</v>
          </cell>
          <cell r="V14">
            <v>4292100117</v>
          </cell>
          <cell r="X14">
            <v>0</v>
          </cell>
          <cell r="Y14">
            <v>45000</v>
          </cell>
          <cell r="Z14">
            <v>3</v>
          </cell>
          <cell r="AA14">
            <v>1450</v>
          </cell>
        </row>
        <row r="15">
          <cell r="C15" t="str">
            <v>TRACTORES</v>
          </cell>
        </row>
        <row r="16">
          <cell r="A16">
            <v>2</v>
          </cell>
          <cell r="C16" t="str">
            <v>Tractor de Oruga</v>
          </cell>
          <cell r="D16" t="str">
            <v>Caterpilar</v>
          </cell>
          <cell r="E16" t="str">
            <v>D-6-D</v>
          </cell>
          <cell r="F16" t="str">
            <v>140HP</v>
          </cell>
          <cell r="G16">
            <v>1993</v>
          </cell>
          <cell r="H16" t="str">
            <v>3.2-11592</v>
          </cell>
          <cell r="N16">
            <v>5.2799999999999994</v>
          </cell>
          <cell r="O16">
            <v>3.7500450000000001</v>
          </cell>
          <cell r="P16">
            <v>9.4499999999999993</v>
          </cell>
          <cell r="Q16">
            <v>1.125</v>
          </cell>
          <cell r="R16">
            <v>14</v>
          </cell>
          <cell r="S16">
            <v>20.79</v>
          </cell>
          <cell r="T16">
            <v>52.61</v>
          </cell>
          <cell r="U16">
            <v>31.565999999999999</v>
          </cell>
          <cell r="V16">
            <v>444500011</v>
          </cell>
          <cell r="X16">
            <v>0</v>
          </cell>
          <cell r="Y16">
            <v>140000</v>
          </cell>
          <cell r="Z16">
            <v>10</v>
          </cell>
          <cell r="AA16">
            <v>1000</v>
          </cell>
        </row>
        <row r="17">
          <cell r="A17">
            <v>3</v>
          </cell>
          <cell r="C17" t="str">
            <v>Tractor de Oruga</v>
          </cell>
          <cell r="D17" t="str">
            <v>Komatsu</v>
          </cell>
          <cell r="E17" t="str">
            <v>D-155-A-1</v>
          </cell>
          <cell r="F17" t="str">
            <v>320HP</v>
          </cell>
          <cell r="G17">
            <v>1993</v>
          </cell>
          <cell r="H17" t="str">
            <v>3.2-6018</v>
          </cell>
          <cell r="N17">
            <v>9.6</v>
          </cell>
          <cell r="O17">
            <v>5.0000600000000004</v>
          </cell>
          <cell r="P17">
            <v>18.375</v>
          </cell>
          <cell r="Q17">
            <v>0.9</v>
          </cell>
          <cell r="R17">
            <v>18</v>
          </cell>
          <cell r="S17">
            <v>26.73</v>
          </cell>
          <cell r="T17">
            <v>73.16</v>
          </cell>
          <cell r="U17">
            <v>43.895999999999994</v>
          </cell>
          <cell r="V17">
            <v>444500011</v>
          </cell>
          <cell r="X17">
            <v>0</v>
          </cell>
          <cell r="Y17">
            <v>180000</v>
          </cell>
          <cell r="Z17">
            <v>10</v>
          </cell>
          <cell r="AA17">
            <v>1000</v>
          </cell>
        </row>
        <row r="18">
          <cell r="C18" t="str">
            <v>EXCAVADORAS</v>
          </cell>
        </row>
        <row r="19">
          <cell r="A19">
            <v>11</v>
          </cell>
          <cell r="C19" t="str">
            <v>Excavadora Oruga</v>
          </cell>
          <cell r="D19" t="str">
            <v>Samsung</v>
          </cell>
          <cell r="E19" t="str">
            <v>SE210-LC</v>
          </cell>
          <cell r="F19" t="str">
            <v>150HP</v>
          </cell>
          <cell r="G19">
            <v>1990</v>
          </cell>
          <cell r="H19" t="str">
            <v>7.1-4963</v>
          </cell>
          <cell r="N19">
            <v>4.5599999999999996</v>
          </cell>
          <cell r="O19">
            <v>3.7500450000000001</v>
          </cell>
          <cell r="P19">
            <v>17.849999999999998</v>
          </cell>
          <cell r="Q19">
            <v>0.9</v>
          </cell>
          <cell r="T19">
            <v>38</v>
          </cell>
          <cell r="U19">
            <v>22.8</v>
          </cell>
          <cell r="V19">
            <v>444271014</v>
          </cell>
          <cell r="X19">
            <v>40</v>
          </cell>
          <cell r="Y19">
            <v>140000</v>
          </cell>
          <cell r="Z19">
            <v>8</v>
          </cell>
          <cell r="AA19">
            <v>3000</v>
          </cell>
        </row>
        <row r="20">
          <cell r="A20">
            <v>12</v>
          </cell>
          <cell r="C20" t="str">
            <v>Excavadora Oruga</v>
          </cell>
          <cell r="D20" t="str">
            <v>Volvo</v>
          </cell>
          <cell r="E20" t="str">
            <v>EC290BLC</v>
          </cell>
          <cell r="F20" t="str">
            <v>190HP</v>
          </cell>
          <cell r="G20">
            <v>2003</v>
          </cell>
          <cell r="H20" t="str">
            <v>7.1-17813</v>
          </cell>
          <cell r="N20">
            <v>5.2799999999999994</v>
          </cell>
          <cell r="O20">
            <v>3.7500450000000001</v>
          </cell>
          <cell r="P20">
            <v>9.4499999999999993</v>
          </cell>
          <cell r="Q20">
            <v>0.9</v>
          </cell>
          <cell r="R20">
            <v>8</v>
          </cell>
          <cell r="S20">
            <v>6.48</v>
          </cell>
          <cell r="T20">
            <v>38</v>
          </cell>
          <cell r="U20">
            <v>22.8</v>
          </cell>
          <cell r="V20">
            <v>444271014</v>
          </cell>
          <cell r="X20">
            <v>40</v>
          </cell>
          <cell r="Y20">
            <v>140000</v>
          </cell>
          <cell r="Z20">
            <v>5</v>
          </cell>
          <cell r="AA20">
            <v>3500</v>
          </cell>
        </row>
        <row r="21">
          <cell r="A21">
            <v>13</v>
          </cell>
          <cell r="C21" t="str">
            <v>Excavadora Oruga</v>
          </cell>
          <cell r="D21" t="str">
            <v>Volvo</v>
          </cell>
          <cell r="E21" t="str">
            <v>EC290BLC</v>
          </cell>
          <cell r="F21" t="str">
            <v>192HP</v>
          </cell>
          <cell r="G21">
            <v>2003</v>
          </cell>
          <cell r="H21" t="str">
            <v>7.1-17630</v>
          </cell>
          <cell r="N21">
            <v>5.2799999999999994</v>
          </cell>
          <cell r="O21">
            <v>3.7500450000000001</v>
          </cell>
          <cell r="P21">
            <v>9.4499999999999993</v>
          </cell>
          <cell r="Q21">
            <v>0.9</v>
          </cell>
          <cell r="R21">
            <v>5.25</v>
          </cell>
          <cell r="S21">
            <v>7.7962499999999997</v>
          </cell>
          <cell r="T21">
            <v>38</v>
          </cell>
          <cell r="U21">
            <v>22.8</v>
          </cell>
          <cell r="V21">
            <v>444271014</v>
          </cell>
          <cell r="X21">
            <v>40</v>
          </cell>
          <cell r="Y21">
            <v>105000</v>
          </cell>
          <cell r="Z21">
            <v>10</v>
          </cell>
          <cell r="AA21">
            <v>2000</v>
          </cell>
        </row>
        <row r="22">
          <cell r="A22">
            <v>14</v>
          </cell>
          <cell r="C22" t="str">
            <v>Excavadora Oruga</v>
          </cell>
          <cell r="D22" t="str">
            <v>Caterpilar</v>
          </cell>
          <cell r="E22" t="str">
            <v>324D</v>
          </cell>
          <cell r="F22" t="str">
            <v>140HP</v>
          </cell>
          <cell r="G22">
            <v>2008</v>
          </cell>
          <cell r="H22" t="str">
            <v>7,1-19582</v>
          </cell>
          <cell r="N22">
            <v>5.2799999999999994</v>
          </cell>
          <cell r="O22">
            <v>3.7500450000000001</v>
          </cell>
          <cell r="P22">
            <v>9.4499999999999993</v>
          </cell>
          <cell r="Q22">
            <v>0.9</v>
          </cell>
          <cell r="R22">
            <v>7.7777777777777777</v>
          </cell>
          <cell r="S22">
            <v>11.55</v>
          </cell>
          <cell r="T22">
            <v>38</v>
          </cell>
          <cell r="U22">
            <v>22.8</v>
          </cell>
          <cell r="V22">
            <v>444271014</v>
          </cell>
          <cell r="X22">
            <v>40</v>
          </cell>
          <cell r="Y22">
            <v>140000</v>
          </cell>
          <cell r="Z22">
            <v>10</v>
          </cell>
          <cell r="AA22">
            <v>1800</v>
          </cell>
        </row>
        <row r="23">
          <cell r="C23" t="str">
            <v>RETROEXCAVADORAS</v>
          </cell>
        </row>
        <row r="24">
          <cell r="A24">
            <v>21</v>
          </cell>
          <cell r="C24" t="str">
            <v>Retroexcavadora</v>
          </cell>
          <cell r="D24" t="str">
            <v>Caterpilar</v>
          </cell>
          <cell r="E24" t="str">
            <v>438-C</v>
          </cell>
          <cell r="F24" t="str">
            <v>89HP</v>
          </cell>
          <cell r="G24">
            <v>2001</v>
          </cell>
          <cell r="H24" t="str">
            <v>7.1-16412</v>
          </cell>
          <cell r="N24">
            <v>5.2799999999999994</v>
          </cell>
          <cell r="O24">
            <v>3.7500450000000001</v>
          </cell>
          <cell r="P24">
            <v>9.4499999999999993</v>
          </cell>
          <cell r="Q24">
            <v>0.9</v>
          </cell>
          <cell r="R24">
            <v>4.3360433604336039</v>
          </cell>
          <cell r="S24">
            <v>6.4390243902439028</v>
          </cell>
          <cell r="T24">
            <v>27</v>
          </cell>
          <cell r="U24">
            <v>16.2</v>
          </cell>
          <cell r="V24">
            <v>444260012</v>
          </cell>
          <cell r="X24">
            <v>0</v>
          </cell>
          <cell r="Y24">
            <v>80000</v>
          </cell>
          <cell r="Z24">
            <v>10</v>
          </cell>
          <cell r="AA24">
            <v>1845</v>
          </cell>
        </row>
        <row r="25">
          <cell r="A25">
            <v>22</v>
          </cell>
          <cell r="C25" t="str">
            <v>Retroexcavadora</v>
          </cell>
          <cell r="D25" t="str">
            <v>Caterpilar</v>
          </cell>
          <cell r="E25" t="str">
            <v>420-D</v>
          </cell>
          <cell r="F25" t="str">
            <v>85 HP (63 Kw)</v>
          </cell>
          <cell r="G25">
            <v>2003</v>
          </cell>
          <cell r="H25" t="str">
            <v>7.2-16939</v>
          </cell>
          <cell r="N25">
            <v>5.2799999999999994</v>
          </cell>
          <cell r="O25">
            <v>3.7500450000000001</v>
          </cell>
          <cell r="P25">
            <v>9.4499999999999993</v>
          </cell>
          <cell r="Q25">
            <v>0.9</v>
          </cell>
          <cell r="R25">
            <v>4.3360433604336039</v>
          </cell>
          <cell r="S25">
            <v>6.4390243902439028</v>
          </cell>
          <cell r="T25">
            <v>27</v>
          </cell>
          <cell r="U25">
            <v>16.2</v>
          </cell>
          <cell r="V25">
            <v>444260012</v>
          </cell>
          <cell r="X25">
            <v>0</v>
          </cell>
          <cell r="Y25">
            <v>80000</v>
          </cell>
          <cell r="Z25">
            <v>10</v>
          </cell>
          <cell r="AA25">
            <v>1845</v>
          </cell>
        </row>
        <row r="26">
          <cell r="C26" t="str">
            <v>CARGADORAS</v>
          </cell>
        </row>
        <row r="27">
          <cell r="A27">
            <v>31</v>
          </cell>
          <cell r="C27" t="str">
            <v>Cargadora Porta Herramientas</v>
          </cell>
          <cell r="D27" t="str">
            <v>Caterpilar</v>
          </cell>
          <cell r="E27" t="str">
            <v>IT-28-B</v>
          </cell>
          <cell r="F27" t="str">
            <v>105HP</v>
          </cell>
          <cell r="G27">
            <v>1986</v>
          </cell>
          <cell r="H27" t="str">
            <v>4.2-10399</v>
          </cell>
          <cell r="M27" t="str">
            <v>ESCOBA</v>
          </cell>
          <cell r="N27">
            <v>5.2799999999999994</v>
          </cell>
          <cell r="O27">
            <v>3.7500450000000001</v>
          </cell>
          <cell r="P27">
            <v>9.4499999999999993</v>
          </cell>
          <cell r="Q27">
            <v>0.9</v>
          </cell>
          <cell r="R27">
            <v>0.46153846153846156</v>
          </cell>
          <cell r="S27">
            <v>0.37384615384615383</v>
          </cell>
          <cell r="T27">
            <v>35.94</v>
          </cell>
          <cell r="U27">
            <v>21.563999999999997</v>
          </cell>
          <cell r="V27">
            <v>444250011</v>
          </cell>
          <cell r="X27">
            <v>0</v>
          </cell>
          <cell r="Y27">
            <v>3000</v>
          </cell>
          <cell r="Z27">
            <v>5</v>
          </cell>
          <cell r="AA27">
            <v>1300</v>
          </cell>
        </row>
        <row r="28">
          <cell r="A28">
            <v>32</v>
          </cell>
          <cell r="C28" t="str">
            <v>Cargadora de Ruedas</v>
          </cell>
          <cell r="D28" t="str">
            <v>Caterpilar</v>
          </cell>
          <cell r="E28" t="str">
            <v>928-F</v>
          </cell>
          <cell r="F28" t="str">
            <v>120HP</v>
          </cell>
          <cell r="G28">
            <v>1993</v>
          </cell>
          <cell r="H28" t="str">
            <v>4.2-11593</v>
          </cell>
          <cell r="N28">
            <v>5.2799999999999994</v>
          </cell>
          <cell r="O28">
            <v>3.7500450000000001</v>
          </cell>
          <cell r="P28">
            <v>9.4499999999999993</v>
          </cell>
          <cell r="Q28">
            <v>0.9</v>
          </cell>
          <cell r="R28">
            <v>10.344827586206897</v>
          </cell>
          <cell r="S28">
            <v>5.5862068965517242</v>
          </cell>
          <cell r="T28">
            <v>50.94</v>
          </cell>
          <cell r="U28">
            <v>30.563999999999997</v>
          </cell>
          <cell r="V28">
            <v>444250011</v>
          </cell>
          <cell r="X28">
            <v>0</v>
          </cell>
          <cell r="Y28">
            <v>45000</v>
          </cell>
          <cell r="Z28">
            <v>3</v>
          </cell>
          <cell r="AA28">
            <v>1450</v>
          </cell>
        </row>
        <row r="29">
          <cell r="A29">
            <v>33</v>
          </cell>
          <cell r="C29" t="str">
            <v>Cargadora de Ruedas</v>
          </cell>
          <cell r="D29" t="str">
            <v>Caterpilar</v>
          </cell>
          <cell r="E29" t="str">
            <v>950-F</v>
          </cell>
          <cell r="F29" t="str">
            <v>170HP</v>
          </cell>
          <cell r="G29">
            <v>1993</v>
          </cell>
          <cell r="H29" t="str">
            <v>4.1-11582</v>
          </cell>
          <cell r="N29">
            <v>5.2799999999999994</v>
          </cell>
          <cell r="O29">
            <v>3.7500450000000001</v>
          </cell>
          <cell r="P29">
            <v>9.4499999999999993</v>
          </cell>
          <cell r="Q29">
            <v>0.9</v>
          </cell>
          <cell r="R29">
            <v>10.344827586206897</v>
          </cell>
          <cell r="S29">
            <v>5.5862068965517242</v>
          </cell>
          <cell r="T29">
            <v>35.94</v>
          </cell>
          <cell r="U29">
            <v>21.563999999999997</v>
          </cell>
          <cell r="V29">
            <v>444250011</v>
          </cell>
          <cell r="X29">
            <v>0</v>
          </cell>
          <cell r="Y29">
            <v>45000</v>
          </cell>
          <cell r="Z29">
            <v>3</v>
          </cell>
          <cell r="AA29">
            <v>1450</v>
          </cell>
        </row>
        <row r="30">
          <cell r="A30">
            <v>34</v>
          </cell>
          <cell r="C30" t="str">
            <v>Cargadora de Ruedas</v>
          </cell>
          <cell r="D30" t="str">
            <v>Case</v>
          </cell>
          <cell r="E30" t="str">
            <v>721-C</v>
          </cell>
          <cell r="F30" t="str">
            <v>150HP</v>
          </cell>
          <cell r="G30">
            <v>2001</v>
          </cell>
          <cell r="H30" t="str">
            <v>4.1-16076</v>
          </cell>
          <cell r="N30">
            <v>5.2799999999999994</v>
          </cell>
          <cell r="O30">
            <v>3.7500450000000001</v>
          </cell>
          <cell r="P30">
            <v>9.4499999999999993</v>
          </cell>
          <cell r="Q30">
            <v>0.9</v>
          </cell>
          <cell r="R30">
            <v>0.2413793103448276</v>
          </cell>
          <cell r="S30">
            <v>6.5172413793103443E-2</v>
          </cell>
          <cell r="T30">
            <v>35.94</v>
          </cell>
          <cell r="U30">
            <v>21.563999999999997</v>
          </cell>
          <cell r="V30">
            <v>444250011</v>
          </cell>
          <cell r="X30">
            <v>0</v>
          </cell>
          <cell r="Y30">
            <v>350</v>
          </cell>
          <cell r="Z30">
            <v>1</v>
          </cell>
          <cell r="AA30">
            <v>1450</v>
          </cell>
        </row>
        <row r="31">
          <cell r="A31">
            <v>35</v>
          </cell>
          <cell r="C31" t="str">
            <v>Cargadora de Ruedas</v>
          </cell>
          <cell r="D31" t="str">
            <v>Volvo</v>
          </cell>
          <cell r="E31" t="str">
            <v>L90E</v>
          </cell>
          <cell r="F31" t="str">
            <v>160HP</v>
          </cell>
          <cell r="G31">
            <v>2004</v>
          </cell>
          <cell r="H31" t="str">
            <v>4.0-17626</v>
          </cell>
          <cell r="N31">
            <v>5.2799999999999994</v>
          </cell>
          <cell r="O31">
            <v>3.7500450000000001</v>
          </cell>
          <cell r="P31">
            <v>9.4499999999999993</v>
          </cell>
          <cell r="Q31">
            <v>0.9</v>
          </cell>
          <cell r="R31">
            <v>1.0256410256410255</v>
          </cell>
          <cell r="S31">
            <v>2.2153846153846155</v>
          </cell>
          <cell r="T31">
            <v>35.94</v>
          </cell>
          <cell r="U31">
            <v>21.563999999999997</v>
          </cell>
          <cell r="V31">
            <v>444250011</v>
          </cell>
          <cell r="X31">
            <v>0</v>
          </cell>
          <cell r="Y31">
            <v>60000</v>
          </cell>
          <cell r="Z31">
            <v>15</v>
          </cell>
          <cell r="AA31">
            <v>3900</v>
          </cell>
        </row>
        <row r="32">
          <cell r="A32">
            <v>36</v>
          </cell>
          <cell r="C32" t="str">
            <v>Cargadora de Ruedas</v>
          </cell>
          <cell r="D32" t="str">
            <v>SEM</v>
          </cell>
          <cell r="E32" t="str">
            <v>SEM 638</v>
          </cell>
          <cell r="F32" t="str">
            <v>123HP</v>
          </cell>
          <cell r="G32">
            <v>2012</v>
          </cell>
          <cell r="H32" t="str">
            <v>4,1-9-000792</v>
          </cell>
          <cell r="N32">
            <v>5.2799999999999994</v>
          </cell>
          <cell r="O32">
            <v>3.7500450000000001</v>
          </cell>
          <cell r="P32">
            <v>9.4499999999999993</v>
          </cell>
          <cell r="Q32">
            <v>0.9</v>
          </cell>
          <cell r="R32">
            <v>1.0256410256410255</v>
          </cell>
          <cell r="S32">
            <v>2.2153846153846155</v>
          </cell>
          <cell r="T32">
            <v>35.94</v>
          </cell>
          <cell r="U32">
            <v>21.563999999999997</v>
          </cell>
          <cell r="V32">
            <v>444250011</v>
          </cell>
          <cell r="X32">
            <v>0</v>
          </cell>
          <cell r="Y32">
            <v>60000</v>
          </cell>
          <cell r="Z32">
            <v>15</v>
          </cell>
          <cell r="AA32">
            <v>3900</v>
          </cell>
        </row>
        <row r="33">
          <cell r="A33">
            <v>37</v>
          </cell>
          <cell r="C33" t="str">
            <v>Cargadora de Ruedas</v>
          </cell>
          <cell r="D33" t="str">
            <v>Caterpilar</v>
          </cell>
          <cell r="E33" t="str">
            <v>938G</v>
          </cell>
          <cell r="F33" t="str">
            <v>160HP</v>
          </cell>
          <cell r="G33">
            <v>2008</v>
          </cell>
          <cell r="H33" t="str">
            <v>4,0-19147</v>
          </cell>
          <cell r="N33">
            <v>5.2799999999999994</v>
          </cell>
          <cell r="O33">
            <v>3.7500450000000001</v>
          </cell>
          <cell r="P33">
            <v>9.4499999999999993</v>
          </cell>
          <cell r="Q33">
            <v>0.9</v>
          </cell>
          <cell r="R33">
            <v>1.0256410256410255</v>
          </cell>
          <cell r="S33">
            <v>2.2153846153846155</v>
          </cell>
          <cell r="T33">
            <v>35.94</v>
          </cell>
          <cell r="U33">
            <v>21.563999999999997</v>
          </cell>
          <cell r="V33">
            <v>444250011</v>
          </cell>
          <cell r="X33">
            <v>0</v>
          </cell>
          <cell r="Y33">
            <v>60000</v>
          </cell>
          <cell r="Z33">
            <v>15</v>
          </cell>
          <cell r="AA33">
            <v>3900</v>
          </cell>
        </row>
        <row r="34">
          <cell r="C34" t="str">
            <v>MOTONIVELADORAS</v>
          </cell>
        </row>
        <row r="35">
          <cell r="A35">
            <v>41</v>
          </cell>
          <cell r="C35" t="str">
            <v>Motoniveladora</v>
          </cell>
          <cell r="D35" t="str">
            <v>Galión</v>
          </cell>
          <cell r="E35" t="str">
            <v>T-500-A</v>
          </cell>
          <cell r="F35" t="str">
            <v>152HP</v>
          </cell>
          <cell r="G35">
            <v>1973</v>
          </cell>
          <cell r="H35" t="str">
            <v>6.0-4613</v>
          </cell>
          <cell r="N35">
            <v>5.2799999999999994</v>
          </cell>
          <cell r="O35">
            <v>3.7500450000000001</v>
          </cell>
          <cell r="P35">
            <v>9.4499999999999993</v>
          </cell>
          <cell r="Q35">
            <v>0.9</v>
          </cell>
          <cell r="R35">
            <v>4.9122807017543861</v>
          </cell>
          <cell r="S35">
            <v>10.610526315789473</v>
          </cell>
          <cell r="T35">
            <v>47</v>
          </cell>
          <cell r="U35">
            <v>28.2</v>
          </cell>
          <cell r="V35">
            <v>444220013</v>
          </cell>
          <cell r="X35">
            <v>40</v>
          </cell>
          <cell r="Y35">
            <v>56000</v>
          </cell>
          <cell r="Z35">
            <v>15</v>
          </cell>
          <cell r="AA35">
            <v>760</v>
          </cell>
        </row>
        <row r="36">
          <cell r="A36">
            <v>42</v>
          </cell>
          <cell r="C36" t="str">
            <v>Motoniveladora</v>
          </cell>
          <cell r="D36" t="str">
            <v>Caterpilar</v>
          </cell>
          <cell r="E36" t="str">
            <v>120 - G</v>
          </cell>
          <cell r="F36" t="str">
            <v>125HP</v>
          </cell>
          <cell r="G36">
            <v>1988</v>
          </cell>
          <cell r="H36" t="str">
            <v>6.0-6573</v>
          </cell>
          <cell r="N36">
            <v>5.2799999999999994</v>
          </cell>
          <cell r="O36">
            <v>3.7500450000000001</v>
          </cell>
          <cell r="P36">
            <v>9.4499999999999993</v>
          </cell>
          <cell r="Q36">
            <v>0.9</v>
          </cell>
          <cell r="R36">
            <v>4.8</v>
          </cell>
          <cell r="S36">
            <v>10.368</v>
          </cell>
          <cell r="T36">
            <v>47</v>
          </cell>
          <cell r="U36">
            <v>28.2</v>
          </cell>
          <cell r="V36">
            <v>444220013</v>
          </cell>
          <cell r="X36">
            <v>40</v>
          </cell>
          <cell r="Y36">
            <v>180000</v>
          </cell>
          <cell r="Z36">
            <v>15</v>
          </cell>
          <cell r="AA36">
            <v>2500</v>
          </cell>
        </row>
        <row r="37">
          <cell r="A37">
            <v>43</v>
          </cell>
          <cell r="C37" t="str">
            <v>Motoniveladora</v>
          </cell>
          <cell r="D37" t="str">
            <v>Caterpilar</v>
          </cell>
          <cell r="E37" t="str">
            <v>140 - G</v>
          </cell>
          <cell r="F37" t="str">
            <v xml:space="preserve">150 HP </v>
          </cell>
          <cell r="G37">
            <v>1978</v>
          </cell>
          <cell r="H37" t="str">
            <v>6.0-6478</v>
          </cell>
          <cell r="N37">
            <v>5.2799999999999994</v>
          </cell>
          <cell r="O37">
            <v>3.7500450000000001</v>
          </cell>
          <cell r="P37">
            <v>9.4499999999999993</v>
          </cell>
          <cell r="Q37">
            <v>0.9</v>
          </cell>
          <cell r="R37">
            <v>1.5</v>
          </cell>
          <cell r="S37">
            <v>1.8225</v>
          </cell>
          <cell r="T37">
            <v>47</v>
          </cell>
          <cell r="U37">
            <v>28.2</v>
          </cell>
          <cell r="V37">
            <v>444220013</v>
          </cell>
          <cell r="X37">
            <v>40</v>
          </cell>
          <cell r="Y37">
            <v>30000</v>
          </cell>
          <cell r="Z37">
            <v>8</v>
          </cell>
          <cell r="AA37">
            <v>2500</v>
          </cell>
        </row>
        <row r="38">
          <cell r="A38">
            <v>44</v>
          </cell>
          <cell r="C38" t="str">
            <v>Motoniveladora</v>
          </cell>
          <cell r="D38" t="str">
            <v>Caterpilar</v>
          </cell>
          <cell r="E38" t="str">
            <v>112 - F</v>
          </cell>
          <cell r="F38" t="str">
            <v xml:space="preserve">100 HP </v>
          </cell>
          <cell r="G38">
            <v>1978</v>
          </cell>
          <cell r="H38" t="str">
            <v>6.0-2088</v>
          </cell>
          <cell r="N38">
            <v>5.2799999999999994</v>
          </cell>
          <cell r="O38">
            <v>3.7500450000000001</v>
          </cell>
          <cell r="P38">
            <v>9.4499999999999993</v>
          </cell>
          <cell r="Q38">
            <v>0.9</v>
          </cell>
          <cell r="R38">
            <v>1.8</v>
          </cell>
          <cell r="S38">
            <v>2.673</v>
          </cell>
          <cell r="T38">
            <v>47</v>
          </cell>
          <cell r="U38">
            <v>28.2</v>
          </cell>
          <cell r="V38">
            <v>444220013</v>
          </cell>
          <cell r="X38">
            <v>40</v>
          </cell>
          <cell r="Y38">
            <v>45000</v>
          </cell>
          <cell r="Z38">
            <v>10</v>
          </cell>
          <cell r="AA38">
            <v>2500</v>
          </cell>
        </row>
        <row r="39">
          <cell r="A39">
            <v>45</v>
          </cell>
          <cell r="C39" t="str">
            <v>Motoniveladora</v>
          </cell>
          <cell r="D39" t="str">
            <v>Caterpilar</v>
          </cell>
          <cell r="E39" t="str">
            <v>120 - H</v>
          </cell>
          <cell r="F39" t="str">
            <v xml:space="preserve">125 HP </v>
          </cell>
          <cell r="G39">
            <v>2008</v>
          </cell>
          <cell r="H39" t="str">
            <v>6.2-19281</v>
          </cell>
          <cell r="N39">
            <v>5.2799999999999994</v>
          </cell>
          <cell r="O39">
            <v>3.7500450000000001</v>
          </cell>
          <cell r="P39">
            <v>9.4499999999999993</v>
          </cell>
          <cell r="Q39">
            <v>0.9</v>
          </cell>
          <cell r="R39">
            <v>5.5555555555555562</v>
          </cell>
          <cell r="S39">
            <v>5.25</v>
          </cell>
          <cell r="T39">
            <v>47</v>
          </cell>
          <cell r="U39">
            <v>28.2</v>
          </cell>
          <cell r="V39">
            <v>444220013</v>
          </cell>
          <cell r="X39">
            <v>40</v>
          </cell>
          <cell r="Y39">
            <v>50000</v>
          </cell>
          <cell r="Z39">
            <v>6</v>
          </cell>
          <cell r="AA39">
            <v>1500</v>
          </cell>
        </row>
        <row r="40">
          <cell r="A40">
            <v>46</v>
          </cell>
          <cell r="C40" t="str">
            <v>Mototrailla</v>
          </cell>
          <cell r="D40" t="str">
            <v>Caterpilar</v>
          </cell>
          <cell r="E40">
            <v>613</v>
          </cell>
          <cell r="F40" t="str">
            <v>150HP</v>
          </cell>
          <cell r="G40">
            <v>1974</v>
          </cell>
          <cell r="H40" t="str">
            <v>5.0-16410</v>
          </cell>
          <cell r="N40">
            <v>5.2799999999999994</v>
          </cell>
          <cell r="O40">
            <v>3.7500450000000001</v>
          </cell>
          <cell r="P40">
            <v>9.4499999999999993</v>
          </cell>
          <cell r="Q40">
            <v>0.9</v>
          </cell>
          <cell r="R40">
            <v>6.1538461538461542</v>
          </cell>
          <cell r="S40">
            <v>9.138461538461538</v>
          </cell>
          <cell r="T40">
            <v>30.25</v>
          </cell>
          <cell r="U40">
            <v>18.149999999999999</v>
          </cell>
          <cell r="V40">
            <v>548000014</v>
          </cell>
          <cell r="X40">
            <v>0</v>
          </cell>
          <cell r="Y40">
            <v>80000</v>
          </cell>
          <cell r="Z40">
            <v>10</v>
          </cell>
          <cell r="AA40">
            <v>1300</v>
          </cell>
        </row>
        <row r="41">
          <cell r="C41" t="str">
            <v>RODILLOS LISO DE AFIRMADO</v>
          </cell>
        </row>
        <row r="42">
          <cell r="A42">
            <v>51</v>
          </cell>
          <cell r="C42" t="str">
            <v>Rodillo Vib. Liso</v>
          </cell>
          <cell r="D42" t="str">
            <v>Raygo</v>
          </cell>
          <cell r="E42" t="str">
            <v>400-A</v>
          </cell>
          <cell r="F42" t="str">
            <v>88HP</v>
          </cell>
          <cell r="G42">
            <v>1975</v>
          </cell>
          <cell r="H42" t="str">
            <v>8.2-4615</v>
          </cell>
          <cell r="N42">
            <v>5.2799999999999994</v>
          </cell>
          <cell r="O42">
            <v>3.7500450000000001</v>
          </cell>
          <cell r="P42">
            <v>9.4499999999999993</v>
          </cell>
          <cell r="Q42">
            <v>0.9</v>
          </cell>
          <cell r="R42">
            <v>2.8409090909090908</v>
          </cell>
          <cell r="S42">
            <v>3.4517045454545454</v>
          </cell>
          <cell r="T42">
            <v>38</v>
          </cell>
          <cell r="U42">
            <v>22.8</v>
          </cell>
          <cell r="V42">
            <v>444004234</v>
          </cell>
          <cell r="X42">
            <v>40</v>
          </cell>
          <cell r="Y42">
            <v>50000</v>
          </cell>
          <cell r="Z42">
            <v>8</v>
          </cell>
          <cell r="AA42">
            <v>2200</v>
          </cell>
        </row>
        <row r="43">
          <cell r="A43">
            <v>52</v>
          </cell>
          <cell r="C43" t="str">
            <v>Rodillo Vib. Liso</v>
          </cell>
          <cell r="D43" t="str">
            <v>Case</v>
          </cell>
          <cell r="E43" t="str">
            <v>W1102D</v>
          </cell>
          <cell r="F43" t="str">
            <v>105HP</v>
          </cell>
          <cell r="G43">
            <v>1986</v>
          </cell>
          <cell r="H43" t="str">
            <v>8.2-10400</v>
          </cell>
          <cell r="N43">
            <v>5.2799999999999994</v>
          </cell>
          <cell r="O43">
            <v>3.7500450000000001</v>
          </cell>
          <cell r="P43">
            <v>9.4499999999999993</v>
          </cell>
          <cell r="Q43">
            <v>0.9</v>
          </cell>
          <cell r="R43">
            <v>34.666666666666664</v>
          </cell>
          <cell r="S43">
            <v>51.48</v>
          </cell>
          <cell r="T43">
            <v>38</v>
          </cell>
          <cell r="U43">
            <v>22.8</v>
          </cell>
          <cell r="V43">
            <v>444004234</v>
          </cell>
          <cell r="X43">
            <v>40</v>
          </cell>
          <cell r="Y43">
            <v>520000</v>
          </cell>
          <cell r="Z43">
            <v>10</v>
          </cell>
          <cell r="AA43">
            <v>1500</v>
          </cell>
        </row>
        <row r="44">
          <cell r="A44">
            <v>53</v>
          </cell>
          <cell r="C44" t="str">
            <v>Rodillo Vib. Liso</v>
          </cell>
          <cell r="D44" t="str">
            <v>Ingersol Rand</v>
          </cell>
          <cell r="E44" t="str">
            <v>SD-100B</v>
          </cell>
          <cell r="F44" t="str">
            <v>125HP</v>
          </cell>
          <cell r="G44">
            <v>1986</v>
          </cell>
          <cell r="H44" t="str">
            <v>8.2-16075</v>
          </cell>
          <cell r="N44">
            <v>5.2799999999999994</v>
          </cell>
          <cell r="O44">
            <v>3.7500450000000001</v>
          </cell>
          <cell r="P44">
            <v>9.4499999999999993</v>
          </cell>
          <cell r="Q44">
            <v>0.9</v>
          </cell>
          <cell r="R44">
            <v>2.1875</v>
          </cell>
          <cell r="S44">
            <v>3.2484375000000001</v>
          </cell>
          <cell r="T44">
            <v>38</v>
          </cell>
          <cell r="U44">
            <v>22.8</v>
          </cell>
          <cell r="V44">
            <v>444004234</v>
          </cell>
          <cell r="X44">
            <v>40</v>
          </cell>
          <cell r="Y44">
            <v>35000</v>
          </cell>
          <cell r="Z44">
            <v>10</v>
          </cell>
          <cell r="AA44">
            <v>1600</v>
          </cell>
        </row>
        <row r="45">
          <cell r="A45">
            <v>54</v>
          </cell>
          <cell r="C45" t="str">
            <v>Rodillo Vib. Liso</v>
          </cell>
          <cell r="D45" t="str">
            <v>VOLVO</v>
          </cell>
          <cell r="E45" t="str">
            <v>SD-100DC</v>
          </cell>
          <cell r="F45" t="str">
            <v>125HP</v>
          </cell>
          <cell r="G45">
            <v>2008</v>
          </cell>
          <cell r="H45" t="str">
            <v>8.2-18954</v>
          </cell>
          <cell r="N45">
            <v>5.2799999999999994</v>
          </cell>
          <cell r="O45">
            <v>3.7500450000000001</v>
          </cell>
          <cell r="P45">
            <v>9.4499999999999993</v>
          </cell>
          <cell r="Q45">
            <v>0.9</v>
          </cell>
          <cell r="R45">
            <v>3.7878787878787881</v>
          </cell>
          <cell r="S45">
            <v>5.625</v>
          </cell>
          <cell r="T45">
            <v>38</v>
          </cell>
          <cell r="U45">
            <v>22.8</v>
          </cell>
          <cell r="V45">
            <v>444004234</v>
          </cell>
          <cell r="X45">
            <v>40</v>
          </cell>
          <cell r="Y45">
            <v>100000</v>
          </cell>
          <cell r="Z45">
            <v>10</v>
          </cell>
          <cell r="AA45">
            <v>2640</v>
          </cell>
        </row>
        <row r="46">
          <cell r="A46">
            <v>55</v>
          </cell>
          <cell r="C46" t="str">
            <v>Rodillo Vib. Liso</v>
          </cell>
          <cell r="D46" t="str">
            <v>VOLVO</v>
          </cell>
          <cell r="E46" t="str">
            <v>SD100DC</v>
          </cell>
          <cell r="F46" t="str">
            <v>125HP</v>
          </cell>
          <cell r="G46">
            <v>2008</v>
          </cell>
          <cell r="H46" t="str">
            <v>8.2-18955</v>
          </cell>
          <cell r="N46">
            <v>5.2799999999999994</v>
          </cell>
          <cell r="O46">
            <v>3.7500450000000001</v>
          </cell>
          <cell r="P46">
            <v>9.4499999999999993</v>
          </cell>
          <cell r="Q46">
            <v>0.9</v>
          </cell>
          <cell r="R46">
            <v>3.7878787878787881</v>
          </cell>
          <cell r="S46">
            <v>5.625</v>
          </cell>
          <cell r="T46">
            <v>38</v>
          </cell>
          <cell r="U46">
            <v>22.8</v>
          </cell>
          <cell r="V46">
            <v>444004234</v>
          </cell>
          <cell r="X46">
            <v>40</v>
          </cell>
          <cell r="Y46">
            <v>100000</v>
          </cell>
          <cell r="Z46">
            <v>10</v>
          </cell>
          <cell r="AA46">
            <v>2640</v>
          </cell>
        </row>
        <row r="47">
          <cell r="A47">
            <v>56</v>
          </cell>
          <cell r="C47" t="str">
            <v>Rodillo Vib. Liso</v>
          </cell>
          <cell r="D47" t="str">
            <v>Ingersol Rand</v>
          </cell>
          <cell r="E47" t="str">
            <v>SP - 56</v>
          </cell>
          <cell r="F47" t="str">
            <v>84HP</v>
          </cell>
          <cell r="G47">
            <v>1985</v>
          </cell>
          <cell r="H47" t="str">
            <v>8.2-3651</v>
          </cell>
          <cell r="M47" t="str">
            <v>EDIVIAL</v>
          </cell>
          <cell r="N47">
            <v>5.2799999999999994</v>
          </cell>
          <cell r="O47">
            <v>3.7500450000000001</v>
          </cell>
          <cell r="P47">
            <v>9.4499999999999993</v>
          </cell>
          <cell r="Q47">
            <v>0.9</v>
          </cell>
          <cell r="R47">
            <v>2.9166666666666665</v>
          </cell>
          <cell r="S47">
            <v>3.5437500000000002</v>
          </cell>
          <cell r="T47">
            <v>38</v>
          </cell>
          <cell r="U47">
            <v>22.8</v>
          </cell>
          <cell r="V47">
            <v>444004234</v>
          </cell>
          <cell r="X47">
            <v>40</v>
          </cell>
          <cell r="Y47">
            <v>70000</v>
          </cell>
          <cell r="Z47">
            <v>8</v>
          </cell>
          <cell r="AA47">
            <v>3000</v>
          </cell>
        </row>
        <row r="48">
          <cell r="A48">
            <v>57</v>
          </cell>
          <cell r="C48" t="str">
            <v>Rodillo Vib. Liso</v>
          </cell>
          <cell r="D48" t="str">
            <v>Dynapac</v>
          </cell>
          <cell r="E48" t="str">
            <v>CA-15</v>
          </cell>
          <cell r="F48" t="str">
            <v>85HP</v>
          </cell>
          <cell r="G48">
            <v>1983</v>
          </cell>
          <cell r="H48" t="str">
            <v>8.2-4222</v>
          </cell>
          <cell r="M48" t="str">
            <v>EDIVIAL</v>
          </cell>
          <cell r="N48">
            <v>5.2799999999999994</v>
          </cell>
          <cell r="O48">
            <v>3.7500450000000001</v>
          </cell>
          <cell r="P48">
            <v>9.4499999999999993</v>
          </cell>
          <cell r="Q48">
            <v>0.9</v>
          </cell>
          <cell r="R48">
            <v>13.142857142857142</v>
          </cell>
          <cell r="S48">
            <v>14.194285714285712</v>
          </cell>
          <cell r="T48">
            <v>38</v>
          </cell>
          <cell r="U48">
            <v>22.8</v>
          </cell>
          <cell r="V48">
            <v>444004234</v>
          </cell>
          <cell r="X48">
            <v>40</v>
          </cell>
          <cell r="Y48">
            <v>230000</v>
          </cell>
          <cell r="Z48">
            <v>7</v>
          </cell>
          <cell r="AA48">
            <v>2500</v>
          </cell>
        </row>
        <row r="49">
          <cell r="C49" t="str">
            <v>RODILLOS LISO DE ASFALTADO ( 2 TAMBOR)</v>
          </cell>
        </row>
        <row r="50">
          <cell r="A50">
            <v>61</v>
          </cell>
          <cell r="C50" t="str">
            <v>Rodillo Vib. Liso (Tamden)</v>
          </cell>
          <cell r="D50" t="str">
            <v>Ingersol Rand</v>
          </cell>
          <cell r="E50" t="str">
            <v>DD-110</v>
          </cell>
          <cell r="F50" t="str">
            <v>125HP</v>
          </cell>
          <cell r="G50">
            <v>1995</v>
          </cell>
          <cell r="H50" t="str">
            <v>8.2-15118</v>
          </cell>
          <cell r="N50">
            <v>5.2799999999999994</v>
          </cell>
          <cell r="O50">
            <v>3.7500450000000001</v>
          </cell>
          <cell r="P50">
            <v>9.4499999999999993</v>
          </cell>
          <cell r="Q50">
            <v>0.9</v>
          </cell>
          <cell r="R50">
            <v>5.6</v>
          </cell>
          <cell r="S50">
            <v>8.3160000000000007</v>
          </cell>
          <cell r="T50">
            <v>36</v>
          </cell>
          <cell r="U50">
            <v>21.599999999999998</v>
          </cell>
          <cell r="V50">
            <v>444240012</v>
          </cell>
          <cell r="X50">
            <v>40</v>
          </cell>
          <cell r="Y50">
            <v>56000</v>
          </cell>
          <cell r="Z50">
            <v>10</v>
          </cell>
          <cell r="AA50">
            <v>1000</v>
          </cell>
        </row>
        <row r="51">
          <cell r="A51">
            <v>62</v>
          </cell>
          <cell r="C51" t="str">
            <v>Rodillo  Liso (Doble Tambor)</v>
          </cell>
          <cell r="D51" t="str">
            <v>Caterpilar</v>
          </cell>
          <cell r="E51" t="str">
            <v>CB434D</v>
          </cell>
          <cell r="F51" t="str">
            <v>120HP</v>
          </cell>
          <cell r="G51">
            <v>2008</v>
          </cell>
          <cell r="H51" t="str">
            <v>8,2-18956</v>
          </cell>
          <cell r="I51">
            <v>2024</v>
          </cell>
          <cell r="J51">
            <v>25</v>
          </cell>
          <cell r="N51">
            <v>5.2799999999999994</v>
          </cell>
          <cell r="O51">
            <v>3.7500450000000001</v>
          </cell>
          <cell r="P51">
            <v>9.4499999999999993</v>
          </cell>
          <cell r="Q51">
            <v>0.9</v>
          </cell>
          <cell r="R51">
            <v>4.296875</v>
          </cell>
          <cell r="S51">
            <v>5.220703125</v>
          </cell>
          <cell r="T51">
            <v>36</v>
          </cell>
          <cell r="U51">
            <v>21.599999999999998</v>
          </cell>
          <cell r="V51">
            <v>444240012</v>
          </cell>
          <cell r="X51">
            <v>40</v>
          </cell>
          <cell r="Y51">
            <v>55000</v>
          </cell>
          <cell r="Z51">
            <v>8</v>
          </cell>
          <cell r="AA51">
            <v>1600</v>
          </cell>
        </row>
        <row r="52">
          <cell r="A52">
            <v>63</v>
          </cell>
          <cell r="C52" t="str">
            <v xml:space="preserve">Rodillo Vib. Liso </v>
          </cell>
          <cell r="D52" t="str">
            <v>Ingersol Rand</v>
          </cell>
          <cell r="E52" t="str">
            <v>DD-130</v>
          </cell>
          <cell r="F52" t="str">
            <v>174HP</v>
          </cell>
          <cell r="G52">
            <v>2000</v>
          </cell>
          <cell r="H52" t="str">
            <v>8,0-13-000833</v>
          </cell>
          <cell r="N52">
            <v>5.2799999999999994</v>
          </cell>
          <cell r="O52">
            <v>3.7500450000000001</v>
          </cell>
          <cell r="P52">
            <v>9.4499999999999993</v>
          </cell>
          <cell r="Q52">
            <v>0.9</v>
          </cell>
          <cell r="R52">
            <v>5.6</v>
          </cell>
          <cell r="S52">
            <v>8.3160000000000007</v>
          </cell>
          <cell r="T52">
            <v>36</v>
          </cell>
          <cell r="U52">
            <v>21.599999999999998</v>
          </cell>
          <cell r="V52">
            <v>444240012</v>
          </cell>
          <cell r="X52">
            <v>40</v>
          </cell>
          <cell r="Y52">
            <v>56000</v>
          </cell>
          <cell r="Z52">
            <v>10</v>
          </cell>
          <cell r="AA52">
            <v>1000</v>
          </cell>
        </row>
        <row r="53">
          <cell r="C53" t="str">
            <v>RODILLOS NEUMATICOS</v>
          </cell>
        </row>
        <row r="54">
          <cell r="A54">
            <v>71</v>
          </cell>
          <cell r="C54" t="str">
            <v>Rodillo  Neumatico</v>
          </cell>
          <cell r="D54" t="str">
            <v>Sakay</v>
          </cell>
          <cell r="E54" t="str">
            <v>IS-150</v>
          </cell>
          <cell r="F54" t="str">
            <v>125HP</v>
          </cell>
          <cell r="G54">
            <v>1981</v>
          </cell>
          <cell r="H54" t="str">
            <v>8.6-3465</v>
          </cell>
          <cell r="N54">
            <v>5.2799999999999994</v>
          </cell>
          <cell r="O54">
            <v>3.7500450000000001</v>
          </cell>
          <cell r="P54">
            <v>9.4499999999999993</v>
          </cell>
          <cell r="Q54">
            <v>0.9</v>
          </cell>
          <cell r="R54">
            <v>0.69444444444444453</v>
          </cell>
          <cell r="S54">
            <v>0.65625</v>
          </cell>
          <cell r="T54">
            <v>48</v>
          </cell>
          <cell r="U54">
            <v>28.799999999999997</v>
          </cell>
          <cell r="V54">
            <v>444240012</v>
          </cell>
          <cell r="X54">
            <v>40</v>
          </cell>
          <cell r="Y54">
            <v>50000</v>
          </cell>
          <cell r="Z54">
            <v>6</v>
          </cell>
          <cell r="AA54">
            <v>12000</v>
          </cell>
        </row>
        <row r="55">
          <cell r="A55">
            <v>72</v>
          </cell>
          <cell r="C55" t="str">
            <v>Rodillo  Neumatico</v>
          </cell>
          <cell r="D55" t="str">
            <v>Ingersol Rand</v>
          </cell>
          <cell r="E55" t="str">
            <v>PT-240</v>
          </cell>
          <cell r="F55" t="str">
            <v>99 HP</v>
          </cell>
          <cell r="G55">
            <v>2003</v>
          </cell>
          <cell r="H55" t="str">
            <v>8.6-16652</v>
          </cell>
          <cell r="N55">
            <v>5.2799999999999994</v>
          </cell>
          <cell r="O55">
            <v>3.7500450000000001</v>
          </cell>
          <cell r="P55">
            <v>9.4499999999999993</v>
          </cell>
          <cell r="Q55">
            <v>0.9</v>
          </cell>
          <cell r="R55">
            <v>0.69444444444444453</v>
          </cell>
          <cell r="S55">
            <v>0.65625</v>
          </cell>
          <cell r="T55">
            <v>48</v>
          </cell>
          <cell r="U55">
            <v>28.799999999999997</v>
          </cell>
          <cell r="V55">
            <v>444240012</v>
          </cell>
          <cell r="X55">
            <v>40</v>
          </cell>
          <cell r="Y55">
            <v>50000</v>
          </cell>
          <cell r="Z55">
            <v>6</v>
          </cell>
          <cell r="AA55">
            <v>12000</v>
          </cell>
        </row>
        <row r="56">
          <cell r="A56">
            <v>73</v>
          </cell>
          <cell r="C56" t="str">
            <v>Rodillo  Neumatico</v>
          </cell>
          <cell r="D56" t="str">
            <v>Caterpilar</v>
          </cell>
          <cell r="E56" t="str">
            <v>PS-110</v>
          </cell>
          <cell r="F56" t="str">
            <v>77 HP</v>
          </cell>
          <cell r="G56">
            <v>1993</v>
          </cell>
          <cell r="H56" t="str">
            <v>8.6-15313</v>
          </cell>
          <cell r="N56">
            <v>5.2799999999999994</v>
          </cell>
          <cell r="O56">
            <v>3.7500450000000001</v>
          </cell>
          <cell r="P56">
            <v>9.4499999999999993</v>
          </cell>
          <cell r="Q56">
            <v>0.9</v>
          </cell>
          <cell r="R56">
            <v>0.6097560975609756</v>
          </cell>
          <cell r="S56">
            <v>0.32926829268292684</v>
          </cell>
          <cell r="T56">
            <v>48</v>
          </cell>
          <cell r="U56">
            <v>28.799999999999997</v>
          </cell>
          <cell r="V56">
            <v>444240012</v>
          </cell>
          <cell r="X56">
            <v>40</v>
          </cell>
          <cell r="Y56">
            <v>1500</v>
          </cell>
          <cell r="Z56">
            <v>3</v>
          </cell>
          <cell r="AA56">
            <v>820</v>
          </cell>
        </row>
        <row r="57">
          <cell r="C57" t="str">
            <v>MINICARGADORAS</v>
          </cell>
        </row>
        <row r="58">
          <cell r="A58">
            <v>81</v>
          </cell>
          <cell r="C58" t="str">
            <v>Minicargadora inc. Martillo Rompedor</v>
          </cell>
          <cell r="D58" t="str">
            <v>Case</v>
          </cell>
          <cell r="E58" t="str">
            <v>1845-C</v>
          </cell>
          <cell r="F58" t="str">
            <v>56 HP</v>
          </cell>
          <cell r="G58">
            <v>1994</v>
          </cell>
          <cell r="H58" t="str">
            <v>4.5-15129</v>
          </cell>
          <cell r="M58" t="str">
            <v>ESCOBA</v>
          </cell>
          <cell r="N58">
            <v>5.2799999999999994</v>
          </cell>
          <cell r="O58">
            <v>3.7500450000000001</v>
          </cell>
          <cell r="P58">
            <v>9.4499999999999993</v>
          </cell>
          <cell r="Q58">
            <v>0.9</v>
          </cell>
          <cell r="R58">
            <v>8.3333333333333329E-2</v>
          </cell>
          <cell r="S58">
            <v>6.7500000000000004E-2</v>
          </cell>
          <cell r="T58">
            <v>30</v>
          </cell>
          <cell r="U58">
            <v>18</v>
          </cell>
          <cell r="V58">
            <v>444270011</v>
          </cell>
          <cell r="X58">
            <v>40</v>
          </cell>
          <cell r="Y58">
            <v>500</v>
          </cell>
          <cell r="Z58">
            <v>5</v>
          </cell>
          <cell r="AA58">
            <v>1200</v>
          </cell>
        </row>
        <row r="59">
          <cell r="A59">
            <v>82</v>
          </cell>
          <cell r="C59" t="str">
            <v xml:space="preserve">Minicargadora </v>
          </cell>
          <cell r="D59" t="str">
            <v>Bobcat</v>
          </cell>
          <cell r="E59">
            <v>743</v>
          </cell>
          <cell r="F59" t="str">
            <v>36HP</v>
          </cell>
          <cell r="G59">
            <v>1986</v>
          </cell>
          <cell r="H59" t="str">
            <v>4.5-16411</v>
          </cell>
          <cell r="N59">
            <v>5.2799999999999994</v>
          </cell>
          <cell r="O59">
            <v>3.7500450000000001</v>
          </cell>
          <cell r="P59">
            <v>9.4499999999999993</v>
          </cell>
          <cell r="Q59">
            <v>0.9</v>
          </cell>
          <cell r="R59">
            <v>42.307692307692307</v>
          </cell>
          <cell r="S59">
            <v>22.846153846153847</v>
          </cell>
          <cell r="T59">
            <v>30</v>
          </cell>
          <cell r="U59">
            <v>18</v>
          </cell>
          <cell r="V59">
            <v>444270011</v>
          </cell>
          <cell r="X59">
            <v>40</v>
          </cell>
          <cell r="Y59">
            <v>33000</v>
          </cell>
          <cell r="Z59">
            <v>3</v>
          </cell>
          <cell r="AA59">
            <v>260</v>
          </cell>
        </row>
        <row r="60">
          <cell r="A60">
            <v>83</v>
          </cell>
          <cell r="C60" t="str">
            <v xml:space="preserve">Minicargadora </v>
          </cell>
          <cell r="D60" t="str">
            <v>Bobcat</v>
          </cell>
          <cell r="E60" t="str">
            <v>S185</v>
          </cell>
          <cell r="F60" t="str">
            <v>56HP</v>
          </cell>
          <cell r="G60">
            <v>2003</v>
          </cell>
          <cell r="H60" t="str">
            <v>4.5-17016</v>
          </cell>
          <cell r="N60">
            <v>5.2799999999999994</v>
          </cell>
          <cell r="O60">
            <v>3.7500450000000001</v>
          </cell>
          <cell r="P60">
            <v>9.4499999999999993</v>
          </cell>
          <cell r="Q60">
            <v>0.9</v>
          </cell>
          <cell r="R60">
            <v>35.483870967741936</v>
          </cell>
          <cell r="S60">
            <v>19.161290322580644</v>
          </cell>
          <cell r="T60">
            <v>30</v>
          </cell>
          <cell r="U60">
            <v>18</v>
          </cell>
          <cell r="V60">
            <v>444270011</v>
          </cell>
          <cell r="X60">
            <v>40</v>
          </cell>
          <cell r="Y60">
            <v>33000</v>
          </cell>
          <cell r="Z60">
            <v>3</v>
          </cell>
          <cell r="AA60">
            <v>310</v>
          </cell>
        </row>
        <row r="61">
          <cell r="A61">
            <v>84</v>
          </cell>
          <cell r="C61" t="str">
            <v>Barredora Mecanica</v>
          </cell>
          <cell r="D61" t="str">
            <v>Caterpilar</v>
          </cell>
          <cell r="E61" t="str">
            <v>BP-18B</v>
          </cell>
          <cell r="G61">
            <v>2011</v>
          </cell>
          <cell r="H61" t="str">
            <v>16.1-9-000667</v>
          </cell>
          <cell r="N61">
            <v>5.2799999999999994</v>
          </cell>
          <cell r="O61">
            <v>3.7500450000000001</v>
          </cell>
          <cell r="P61">
            <v>9.4499999999999993</v>
          </cell>
          <cell r="Q61">
            <v>0.9</v>
          </cell>
          <cell r="R61">
            <v>35.483870967741936</v>
          </cell>
          <cell r="S61">
            <v>19.161290322580644</v>
          </cell>
          <cell r="T61">
            <v>30</v>
          </cell>
          <cell r="U61">
            <v>18</v>
          </cell>
          <cell r="V61">
            <v>444270011</v>
          </cell>
          <cell r="X61">
            <v>40</v>
          </cell>
          <cell r="Y61">
            <v>33000</v>
          </cell>
          <cell r="Z61">
            <v>3</v>
          </cell>
          <cell r="AA61">
            <v>310</v>
          </cell>
        </row>
        <row r="62">
          <cell r="A62">
            <v>85</v>
          </cell>
          <cell r="C62" t="str">
            <v xml:space="preserve">Minicargadora </v>
          </cell>
          <cell r="D62" t="str">
            <v>Caterpilar</v>
          </cell>
          <cell r="E62" t="str">
            <v>246C</v>
          </cell>
          <cell r="F62" t="str">
            <v>73 HP</v>
          </cell>
          <cell r="G62">
            <v>2012</v>
          </cell>
          <cell r="H62" t="str">
            <v>4.5-9-000666</v>
          </cell>
          <cell r="N62">
            <v>5.2799999999999994</v>
          </cell>
          <cell r="O62">
            <v>3.7500450000000001</v>
          </cell>
          <cell r="P62">
            <v>9.4499999999999993</v>
          </cell>
          <cell r="Q62">
            <v>0.9</v>
          </cell>
          <cell r="R62">
            <v>35.483870967741936</v>
          </cell>
          <cell r="S62">
            <v>19.161290322580644</v>
          </cell>
          <cell r="T62">
            <v>30</v>
          </cell>
          <cell r="U62">
            <v>18</v>
          </cell>
          <cell r="V62">
            <v>444270011</v>
          </cell>
          <cell r="X62">
            <v>40</v>
          </cell>
          <cell r="Y62">
            <v>33000</v>
          </cell>
          <cell r="Z62">
            <v>3</v>
          </cell>
          <cell r="AA62">
            <v>310</v>
          </cell>
        </row>
        <row r="63">
          <cell r="A63">
            <v>86</v>
          </cell>
          <cell r="C63" t="str">
            <v>Barredora Mecanica Autoprpildasada</v>
          </cell>
          <cell r="D63" t="str">
            <v>Bobcat</v>
          </cell>
          <cell r="E63" t="str">
            <v>72 "</v>
          </cell>
          <cell r="G63">
            <v>2012</v>
          </cell>
          <cell r="H63" t="str">
            <v>16,1-9-000756</v>
          </cell>
          <cell r="N63">
            <v>5.2799999999999994</v>
          </cell>
          <cell r="O63">
            <v>3.7500450000000001</v>
          </cell>
          <cell r="P63">
            <v>9.4499999999999993</v>
          </cell>
          <cell r="Q63">
            <v>0.9</v>
          </cell>
          <cell r="R63">
            <v>35.483870967741936</v>
          </cell>
          <cell r="S63">
            <v>19.161290322580644</v>
          </cell>
          <cell r="T63">
            <v>20</v>
          </cell>
          <cell r="U63">
            <v>12</v>
          </cell>
          <cell r="V63">
            <v>444300411</v>
          </cell>
          <cell r="X63">
            <v>40</v>
          </cell>
          <cell r="Y63">
            <v>33000</v>
          </cell>
          <cell r="Z63">
            <v>3</v>
          </cell>
          <cell r="AA63">
            <v>310</v>
          </cell>
        </row>
        <row r="64">
          <cell r="C64" t="str">
            <v>DISTRIBUIDOR DE ASFALTO</v>
          </cell>
        </row>
        <row r="65">
          <cell r="A65">
            <v>91</v>
          </cell>
          <cell r="C65" t="str">
            <v>Distribuidor de Asfalto</v>
          </cell>
          <cell r="D65" t="str">
            <v>Etnyre Ford</v>
          </cell>
          <cell r="E65" t="str">
            <v>J-3434</v>
          </cell>
          <cell r="F65" t="str">
            <v>210 HP/2000GL</v>
          </cell>
          <cell r="G65">
            <v>1980</v>
          </cell>
          <cell r="H65" t="str">
            <v>15.3-2009</v>
          </cell>
          <cell r="N65">
            <v>5.2799999999999994</v>
          </cell>
          <cell r="O65">
            <v>3.7500450000000001</v>
          </cell>
          <cell r="P65">
            <v>9.4499999999999993</v>
          </cell>
          <cell r="Q65">
            <v>0.9</v>
          </cell>
          <cell r="R65">
            <v>0.1111111111111111</v>
          </cell>
          <cell r="S65">
            <v>0.06</v>
          </cell>
          <cell r="T65">
            <v>35</v>
          </cell>
          <cell r="U65">
            <v>21</v>
          </cell>
          <cell r="V65">
            <v>444280021</v>
          </cell>
          <cell r="X65">
            <v>40</v>
          </cell>
          <cell r="Y65">
            <v>1500</v>
          </cell>
          <cell r="Z65">
            <v>3</v>
          </cell>
          <cell r="AA65">
            <v>4500</v>
          </cell>
        </row>
        <row r="66">
          <cell r="A66">
            <v>92</v>
          </cell>
          <cell r="C66" t="str">
            <v>Distribuidor de Asfalto</v>
          </cell>
          <cell r="D66" t="str">
            <v>Little Ford</v>
          </cell>
          <cell r="E66" t="str">
            <v>SUPERCHIEF</v>
          </cell>
          <cell r="F66" t="str">
            <v>170HP</v>
          </cell>
          <cell r="G66">
            <v>1963</v>
          </cell>
          <cell r="H66" t="str">
            <v>15.3-3632</v>
          </cell>
          <cell r="N66">
            <v>5.2799999999999994</v>
          </cell>
          <cell r="O66">
            <v>3.7500450000000001</v>
          </cell>
          <cell r="P66">
            <v>9.4499999999999993</v>
          </cell>
          <cell r="Q66">
            <v>0.9</v>
          </cell>
          <cell r="R66">
            <v>4.6428571428571432</v>
          </cell>
          <cell r="S66">
            <v>5.6410714285714283</v>
          </cell>
          <cell r="T66">
            <v>35</v>
          </cell>
          <cell r="U66">
            <v>21</v>
          </cell>
          <cell r="V66">
            <v>444280021</v>
          </cell>
          <cell r="X66">
            <v>40</v>
          </cell>
          <cell r="Y66">
            <v>65000</v>
          </cell>
          <cell r="Z66">
            <v>8</v>
          </cell>
          <cell r="AA66">
            <v>1750</v>
          </cell>
        </row>
        <row r="67">
          <cell r="A67">
            <v>93</v>
          </cell>
          <cell r="C67" t="str">
            <v>Distribuidor de Asfalto</v>
          </cell>
          <cell r="D67" t="str">
            <v>Neal</v>
          </cell>
          <cell r="E67" t="str">
            <v>HT-540</v>
          </cell>
          <cell r="F67" t="str">
            <v>16HP</v>
          </cell>
          <cell r="G67">
            <v>1993</v>
          </cell>
          <cell r="H67" t="str">
            <v>15.3-15314</v>
          </cell>
          <cell r="N67">
            <v>5.2799999999999994</v>
          </cell>
          <cell r="O67">
            <v>3.7500450000000001</v>
          </cell>
          <cell r="P67">
            <v>9.4499999999999993</v>
          </cell>
          <cell r="Q67">
            <v>0.9</v>
          </cell>
          <cell r="R67">
            <v>0.84</v>
          </cell>
          <cell r="S67">
            <v>0.6804</v>
          </cell>
          <cell r="T67">
            <v>35</v>
          </cell>
          <cell r="U67">
            <v>21</v>
          </cell>
          <cell r="V67">
            <v>444280021</v>
          </cell>
          <cell r="X67">
            <v>40</v>
          </cell>
          <cell r="Y67">
            <v>4200</v>
          </cell>
          <cell r="Z67">
            <v>5</v>
          </cell>
          <cell r="AA67">
            <v>1000</v>
          </cell>
        </row>
        <row r="68">
          <cell r="A68">
            <v>94</v>
          </cell>
          <cell r="C68" t="str">
            <v>Distribuidor de Asfalto</v>
          </cell>
          <cell r="D68" t="str">
            <v>Ingersol Rand</v>
          </cell>
          <cell r="E68" t="str">
            <v>HT540T</v>
          </cell>
          <cell r="G68">
            <v>2002</v>
          </cell>
          <cell r="H68" t="str">
            <v>15.3-17759</v>
          </cell>
          <cell r="N68">
            <v>5.2799999999999994</v>
          </cell>
          <cell r="O68">
            <v>3.7500450000000001</v>
          </cell>
          <cell r="P68">
            <v>9.4499999999999993</v>
          </cell>
          <cell r="Q68">
            <v>0.9</v>
          </cell>
          <cell r="R68">
            <v>11.555555555555555</v>
          </cell>
          <cell r="S68">
            <v>17.16</v>
          </cell>
          <cell r="T68">
            <v>35</v>
          </cell>
          <cell r="U68">
            <v>21</v>
          </cell>
          <cell r="V68">
            <v>444280021</v>
          </cell>
          <cell r="X68">
            <v>40</v>
          </cell>
          <cell r="Y68">
            <v>520000</v>
          </cell>
          <cell r="Z68">
            <v>10</v>
          </cell>
          <cell r="AA68">
            <v>4500</v>
          </cell>
        </row>
        <row r="69">
          <cell r="A69">
            <v>95</v>
          </cell>
          <cell r="C69" t="str">
            <v>Selladora de Grietas</v>
          </cell>
          <cell r="D69" t="str">
            <v>Grafco</v>
          </cell>
          <cell r="E69" t="str">
            <v>BSS125</v>
          </cell>
          <cell r="G69">
            <v>2004</v>
          </cell>
          <cell r="H69" t="str">
            <v>15.12-17629</v>
          </cell>
          <cell r="N69">
            <v>5.2799999999999994</v>
          </cell>
          <cell r="O69">
            <v>3.7500450000000001</v>
          </cell>
          <cell r="P69">
            <v>9.4499999999999993</v>
          </cell>
          <cell r="Q69">
            <v>0.9</v>
          </cell>
          <cell r="R69">
            <v>0.84134615384615385</v>
          </cell>
          <cell r="S69">
            <v>0.34074519230769229</v>
          </cell>
          <cell r="T69">
            <v>21.26</v>
          </cell>
          <cell r="U69">
            <v>12.756</v>
          </cell>
          <cell r="V69">
            <v>444280021</v>
          </cell>
          <cell r="X69">
            <v>40</v>
          </cell>
          <cell r="Y69">
            <v>7000</v>
          </cell>
          <cell r="Z69">
            <v>2</v>
          </cell>
          <cell r="AA69">
            <v>4160</v>
          </cell>
        </row>
        <row r="70">
          <cell r="A70">
            <v>96</v>
          </cell>
          <cell r="C70" t="str">
            <v>Distribuidor de Agregados</v>
          </cell>
          <cell r="D70" t="str">
            <v>Etnyre</v>
          </cell>
          <cell r="E70" t="str">
            <v>CHPSPEADER</v>
          </cell>
          <cell r="F70" t="str">
            <v>170HP</v>
          </cell>
          <cell r="G70">
            <v>1979</v>
          </cell>
          <cell r="H70" t="str">
            <v>16.4-8899</v>
          </cell>
          <cell r="N70">
            <v>5.2799999999999994</v>
          </cell>
          <cell r="O70">
            <v>3.7500450000000001</v>
          </cell>
          <cell r="P70">
            <v>9.4499999999999993</v>
          </cell>
          <cell r="Q70">
            <v>0.9</v>
          </cell>
          <cell r="R70">
            <v>4.4444444444444446</v>
          </cell>
          <cell r="S70">
            <v>2.4</v>
          </cell>
          <cell r="T70">
            <v>21.26</v>
          </cell>
          <cell r="U70">
            <v>12.756</v>
          </cell>
          <cell r="V70">
            <v>444240012</v>
          </cell>
          <cell r="X70">
            <v>0</v>
          </cell>
          <cell r="Y70">
            <v>10000</v>
          </cell>
          <cell r="Z70">
            <v>3</v>
          </cell>
          <cell r="AA70">
            <v>750</v>
          </cell>
        </row>
        <row r="71">
          <cell r="C71" t="str">
            <v>PAVIMENTADORAS</v>
          </cell>
        </row>
        <row r="72">
          <cell r="A72">
            <v>101</v>
          </cell>
          <cell r="C72" t="str">
            <v>Pavimentadora Finisher</v>
          </cell>
          <cell r="D72" t="str">
            <v>Barber Green</v>
          </cell>
          <cell r="E72" t="str">
            <v>SA-35E</v>
          </cell>
          <cell r="G72">
            <v>1968</v>
          </cell>
          <cell r="H72" t="str">
            <v>16.0-2085</v>
          </cell>
          <cell r="N72">
            <v>5.2799999999999994</v>
          </cell>
          <cell r="O72">
            <v>3.7500450000000001</v>
          </cell>
          <cell r="P72">
            <v>9.4499999999999993</v>
          </cell>
          <cell r="Q72">
            <v>0.9</v>
          </cell>
          <cell r="R72">
            <v>2.8260869565217392</v>
          </cell>
          <cell r="S72">
            <v>4.196739130434783</v>
          </cell>
          <cell r="T72">
            <v>45</v>
          </cell>
          <cell r="U72">
            <v>27</v>
          </cell>
          <cell r="V72">
            <v>444220012</v>
          </cell>
          <cell r="X72">
            <v>40</v>
          </cell>
          <cell r="Y72">
            <v>130000</v>
          </cell>
          <cell r="Z72">
            <v>10</v>
          </cell>
          <cell r="AA72">
            <v>4600</v>
          </cell>
        </row>
        <row r="73">
          <cell r="A73">
            <v>102</v>
          </cell>
          <cell r="C73" t="str">
            <v>Pavimentadora Finisher</v>
          </cell>
          <cell r="D73" t="str">
            <v>Barber Green</v>
          </cell>
          <cell r="E73" t="str">
            <v>BG-210B</v>
          </cell>
          <cell r="F73" t="str">
            <v>107HP</v>
          </cell>
          <cell r="G73">
            <v>1993</v>
          </cell>
          <cell r="H73" t="str">
            <v>16.0-11590</v>
          </cell>
          <cell r="N73">
            <v>5.2799999999999994</v>
          </cell>
          <cell r="O73">
            <v>3.7500450000000001</v>
          </cell>
          <cell r="P73">
            <v>9.4499999999999993</v>
          </cell>
          <cell r="Q73">
            <v>0.9</v>
          </cell>
          <cell r="R73">
            <v>0.4</v>
          </cell>
          <cell r="S73">
            <v>0.32400000000000001</v>
          </cell>
          <cell r="T73">
            <v>45</v>
          </cell>
          <cell r="U73">
            <v>27</v>
          </cell>
          <cell r="V73">
            <v>444220012</v>
          </cell>
          <cell r="X73">
            <v>40</v>
          </cell>
          <cell r="Y73">
            <v>2000</v>
          </cell>
          <cell r="Z73">
            <v>5</v>
          </cell>
          <cell r="AA73">
            <v>1000</v>
          </cell>
        </row>
        <row r="74">
          <cell r="A74">
            <v>103</v>
          </cell>
          <cell r="C74" t="str">
            <v>Pavimentadora Finisher</v>
          </cell>
          <cell r="D74" t="str">
            <v>Laymor</v>
          </cell>
          <cell r="E74">
            <v>77475</v>
          </cell>
          <cell r="F74" t="str">
            <v>28HP</v>
          </cell>
          <cell r="G74">
            <v>1975</v>
          </cell>
          <cell r="H74" t="str">
            <v>16.0-11176</v>
          </cell>
          <cell r="N74">
            <v>5.2799999999999994</v>
          </cell>
          <cell r="O74">
            <v>3.7500450000000001</v>
          </cell>
          <cell r="P74">
            <v>9.4499999999999993</v>
          </cell>
          <cell r="Q74">
            <v>0.9</v>
          </cell>
          <cell r="R74">
            <v>0.18390804597701152</v>
          </cell>
          <cell r="S74">
            <v>9.931034482758623E-2</v>
          </cell>
          <cell r="T74">
            <v>45</v>
          </cell>
          <cell r="U74">
            <v>27</v>
          </cell>
          <cell r="V74">
            <v>444220012</v>
          </cell>
          <cell r="X74">
            <v>40</v>
          </cell>
          <cell r="Y74">
            <v>800</v>
          </cell>
          <cell r="Z74">
            <v>3</v>
          </cell>
          <cell r="AA74">
            <v>1450</v>
          </cell>
        </row>
        <row r="75">
          <cell r="A75">
            <v>104</v>
          </cell>
          <cell r="C75" t="str">
            <v>Pavimentadora Finisher</v>
          </cell>
          <cell r="D75" t="str">
            <v>Blaw Knox  I - R</v>
          </cell>
          <cell r="E75" t="str">
            <v xml:space="preserve"> PF-161</v>
          </cell>
          <cell r="F75" t="str">
            <v>86HP</v>
          </cell>
          <cell r="G75">
            <v>2003</v>
          </cell>
          <cell r="H75" t="str">
            <v>16.0-16940</v>
          </cell>
          <cell r="N75">
            <v>5.2799999999999994</v>
          </cell>
          <cell r="O75">
            <v>3.7500450000000001</v>
          </cell>
          <cell r="P75">
            <v>9.4499999999999993</v>
          </cell>
          <cell r="Q75">
            <v>0.9</v>
          </cell>
          <cell r="R75">
            <v>1.5</v>
          </cell>
          <cell r="S75">
            <v>2.2275</v>
          </cell>
          <cell r="T75">
            <v>45</v>
          </cell>
          <cell r="U75">
            <v>27</v>
          </cell>
          <cell r="V75">
            <v>444220012</v>
          </cell>
          <cell r="X75">
            <v>40</v>
          </cell>
          <cell r="Y75">
            <v>30000</v>
          </cell>
          <cell r="Z75">
            <v>10</v>
          </cell>
          <cell r="AA75">
            <v>2000</v>
          </cell>
        </row>
        <row r="76">
          <cell r="A76">
            <v>105</v>
          </cell>
          <cell r="C76" t="str">
            <v>Pavimentadora Finisher</v>
          </cell>
          <cell r="D76" t="str">
            <v>Caterpilar</v>
          </cell>
          <cell r="E76" t="str">
            <v>AP-1055B</v>
          </cell>
          <cell r="F76" t="str">
            <v>174 HP</v>
          </cell>
          <cell r="G76">
            <v>1997</v>
          </cell>
          <cell r="H76" t="str">
            <v>16,0-13-000745</v>
          </cell>
          <cell r="N76">
            <v>5.2799999999999994</v>
          </cell>
          <cell r="O76">
            <v>3.7500450000000001</v>
          </cell>
          <cell r="P76">
            <v>9.4499999999999993</v>
          </cell>
          <cell r="Q76">
            <v>0.9</v>
          </cell>
          <cell r="R76">
            <v>1.5</v>
          </cell>
          <cell r="S76">
            <v>2.2275</v>
          </cell>
          <cell r="T76">
            <v>45</v>
          </cell>
          <cell r="U76">
            <v>27</v>
          </cell>
          <cell r="V76">
            <v>444220012</v>
          </cell>
          <cell r="X76">
            <v>40</v>
          </cell>
          <cell r="Y76">
            <v>30000</v>
          </cell>
          <cell r="Z76">
            <v>10</v>
          </cell>
          <cell r="AA76">
            <v>2000</v>
          </cell>
        </row>
        <row r="77">
          <cell r="C77" t="str">
            <v>RECICLADORAS</v>
          </cell>
        </row>
        <row r="78">
          <cell r="A78">
            <v>111</v>
          </cell>
          <cell r="C78" t="str">
            <v>Recicladora de Pavimento</v>
          </cell>
          <cell r="D78" t="str">
            <v>Caterpilar</v>
          </cell>
          <cell r="E78" t="str">
            <v>RR-250</v>
          </cell>
          <cell r="F78" t="str">
            <v>335HP</v>
          </cell>
          <cell r="G78">
            <v>1992</v>
          </cell>
          <cell r="H78" t="str">
            <v>16.5-11580</v>
          </cell>
          <cell r="N78">
            <v>5.2799999999999994</v>
          </cell>
          <cell r="O78">
            <v>3.7500450000000001</v>
          </cell>
          <cell r="P78">
            <v>9.4499999999999993</v>
          </cell>
          <cell r="Q78">
            <v>0.9</v>
          </cell>
          <cell r="R78">
            <v>77.777777777777771</v>
          </cell>
          <cell r="S78">
            <v>115.5</v>
          </cell>
          <cell r="T78">
            <v>218</v>
          </cell>
          <cell r="U78">
            <v>130.79999999999998</v>
          </cell>
          <cell r="V78">
            <v>4443004177</v>
          </cell>
          <cell r="X78">
            <v>40</v>
          </cell>
          <cell r="Y78">
            <v>140000</v>
          </cell>
          <cell r="Z78">
            <v>10</v>
          </cell>
          <cell r="AA78">
            <v>180</v>
          </cell>
        </row>
        <row r="79">
          <cell r="A79">
            <v>112</v>
          </cell>
          <cell r="C79" t="str">
            <v>Recupetadora/Recicladora</v>
          </cell>
          <cell r="D79" t="str">
            <v>Caterpilar</v>
          </cell>
          <cell r="E79" t="str">
            <v>PM-200</v>
          </cell>
          <cell r="F79" t="str">
            <v>567HP</v>
          </cell>
          <cell r="G79">
            <v>2009</v>
          </cell>
          <cell r="H79" t="str">
            <v>10,18-21019</v>
          </cell>
          <cell r="N79">
            <v>5.2799999999999994</v>
          </cell>
          <cell r="O79">
            <v>3.7500450000000001</v>
          </cell>
          <cell r="P79">
            <v>9.4499999999999993</v>
          </cell>
          <cell r="Q79">
            <v>0.9</v>
          </cell>
          <cell r="R79">
            <v>0.625</v>
          </cell>
          <cell r="S79">
            <v>0.33750000000000002</v>
          </cell>
          <cell r="T79">
            <v>218</v>
          </cell>
          <cell r="U79">
            <v>130.79999999999998</v>
          </cell>
          <cell r="V79">
            <v>4443004177</v>
          </cell>
          <cell r="X79">
            <v>40</v>
          </cell>
          <cell r="Y79">
            <v>1500</v>
          </cell>
          <cell r="Z79">
            <v>3</v>
          </cell>
          <cell r="AA79">
            <v>800</v>
          </cell>
        </row>
        <row r="80">
          <cell r="C80" t="str">
            <v>PLANTAS DE ASFALTO/HORMIGON/TRITURADORAS</v>
          </cell>
        </row>
        <row r="81">
          <cell r="A81">
            <v>121</v>
          </cell>
          <cell r="C81" t="str">
            <v>Planta de Asfalto</v>
          </cell>
          <cell r="D81" t="str">
            <v>Barber Green</v>
          </cell>
          <cell r="E81" t="str">
            <v>KB-40</v>
          </cell>
          <cell r="F81" t="str">
            <v>de 40 TN. a 60 TN.</v>
          </cell>
          <cell r="G81">
            <v>1968</v>
          </cell>
          <cell r="H81" t="str">
            <v>15.0-2105</v>
          </cell>
          <cell r="N81">
            <v>5.2799999999999994</v>
          </cell>
          <cell r="O81">
            <v>3.7500450000000001</v>
          </cell>
          <cell r="P81">
            <v>9.4499999999999993</v>
          </cell>
          <cell r="Q81">
            <v>0.9</v>
          </cell>
          <cell r="R81">
            <v>0.40816326530612246</v>
          </cell>
          <cell r="S81">
            <v>0.44081632653061231</v>
          </cell>
          <cell r="T81">
            <v>280</v>
          </cell>
          <cell r="U81">
            <v>168</v>
          </cell>
          <cell r="V81">
            <v>444400212</v>
          </cell>
          <cell r="X81">
            <v>0</v>
          </cell>
          <cell r="Y81">
            <v>1000</v>
          </cell>
          <cell r="Z81">
            <v>7</v>
          </cell>
          <cell r="AA81">
            <v>350</v>
          </cell>
        </row>
        <row r="82">
          <cell r="A82">
            <v>122</v>
          </cell>
          <cell r="C82" t="str">
            <v>Planta de Asfalto</v>
          </cell>
          <cell r="D82" t="str">
            <v>Caterpilar</v>
          </cell>
          <cell r="E82" t="str">
            <v>UDM-600</v>
          </cell>
          <cell r="F82" t="str">
            <v>210HP</v>
          </cell>
          <cell r="G82">
            <v>1985</v>
          </cell>
          <cell r="H82" t="str">
            <v>16.5-10398</v>
          </cell>
          <cell r="N82">
            <v>5.2799999999999994</v>
          </cell>
          <cell r="O82">
            <v>3.7500450000000001</v>
          </cell>
          <cell r="P82">
            <v>9.4499999999999993</v>
          </cell>
          <cell r="Q82">
            <v>0.9</v>
          </cell>
          <cell r="R82">
            <v>0.40816326530612246</v>
          </cell>
          <cell r="S82">
            <v>0.44081632653061231</v>
          </cell>
          <cell r="T82">
            <v>331</v>
          </cell>
          <cell r="U82">
            <v>198.6</v>
          </cell>
          <cell r="V82">
            <v>444400212</v>
          </cell>
          <cell r="X82">
            <v>0</v>
          </cell>
          <cell r="Y82">
            <v>1000</v>
          </cell>
          <cell r="Z82">
            <v>7</v>
          </cell>
          <cell r="AA82">
            <v>350</v>
          </cell>
        </row>
        <row r="83">
          <cell r="A83">
            <v>123</v>
          </cell>
          <cell r="C83" t="str">
            <v>Planta de Asfalto</v>
          </cell>
          <cell r="D83" t="str">
            <v>Terex Cifali</v>
          </cell>
          <cell r="E83" t="str">
            <v>TDM80/110</v>
          </cell>
          <cell r="F83" t="str">
            <v>de 80 TN. a 110 TN.</v>
          </cell>
          <cell r="G83">
            <v>2004</v>
          </cell>
          <cell r="H83" t="str">
            <v>15.0-17625</v>
          </cell>
          <cell r="N83">
            <v>5.2799999999999994</v>
          </cell>
          <cell r="O83">
            <v>3.7500450000000001</v>
          </cell>
          <cell r="P83">
            <v>9.4499999999999993</v>
          </cell>
          <cell r="Q83">
            <v>0.9</v>
          </cell>
          <cell r="R83">
            <v>0.64516129032258063</v>
          </cell>
          <cell r="S83">
            <v>0.34838709677419355</v>
          </cell>
          <cell r="T83">
            <v>331</v>
          </cell>
          <cell r="U83">
            <v>198.6</v>
          </cell>
          <cell r="V83">
            <v>444400212</v>
          </cell>
          <cell r="X83">
            <v>0</v>
          </cell>
          <cell r="Y83">
            <v>1500</v>
          </cell>
          <cell r="Z83">
            <v>3</v>
          </cell>
          <cell r="AA83">
            <v>775</v>
          </cell>
        </row>
        <row r="84">
          <cell r="A84">
            <v>124</v>
          </cell>
          <cell r="C84" t="str">
            <v>Planta de Horm. Hidraulico</v>
          </cell>
          <cell r="D84" t="str">
            <v>Rexcon</v>
          </cell>
          <cell r="E84" t="str">
            <v>LOGO 5</v>
          </cell>
          <cell r="F84" t="str">
            <v>25 TON.</v>
          </cell>
          <cell r="G84">
            <v>2001</v>
          </cell>
          <cell r="H84" t="str">
            <v>10.2-17627</v>
          </cell>
          <cell r="N84">
            <v>5.2799999999999994</v>
          </cell>
          <cell r="O84">
            <v>3.7500450000000001</v>
          </cell>
          <cell r="P84">
            <v>9.4499999999999993</v>
          </cell>
          <cell r="Q84">
            <v>0.9</v>
          </cell>
          <cell r="R84">
            <v>8.3333333333333321</v>
          </cell>
          <cell r="S84">
            <v>7.8750000000000018</v>
          </cell>
          <cell r="T84">
            <v>59.28</v>
          </cell>
          <cell r="U84">
            <v>35.567999999999998</v>
          </cell>
          <cell r="X84">
            <v>0</v>
          </cell>
          <cell r="Y84">
            <v>125000</v>
          </cell>
          <cell r="Z84">
            <v>6</v>
          </cell>
          <cell r="AA84">
            <v>2500</v>
          </cell>
        </row>
        <row r="85">
          <cell r="A85">
            <v>125</v>
          </cell>
          <cell r="C85" t="str">
            <v>Planta Trituradora</v>
          </cell>
          <cell r="D85" t="str">
            <v>Ibag</v>
          </cell>
          <cell r="E85" t="str">
            <v>EWH</v>
          </cell>
          <cell r="F85" t="str">
            <v>60 HP</v>
          </cell>
          <cell r="G85">
            <v>1968</v>
          </cell>
          <cell r="H85" t="str">
            <v>11.0-2104</v>
          </cell>
          <cell r="N85">
            <v>5.2799999999999994</v>
          </cell>
          <cell r="O85">
            <v>3.7500450000000001</v>
          </cell>
          <cell r="P85">
            <v>9.4499999999999993</v>
          </cell>
          <cell r="Q85">
            <v>0.9</v>
          </cell>
          <cell r="R85">
            <v>0.81300813008130079</v>
          </cell>
          <cell r="S85">
            <v>1.2073170731707317</v>
          </cell>
          <cell r="T85">
            <v>21.19</v>
          </cell>
          <cell r="U85">
            <v>12.714</v>
          </cell>
          <cell r="V85">
            <v>444400212</v>
          </cell>
          <cell r="X85">
            <v>0</v>
          </cell>
          <cell r="Y85">
            <v>15000</v>
          </cell>
          <cell r="Z85">
            <v>10</v>
          </cell>
          <cell r="AA85">
            <v>1845</v>
          </cell>
        </row>
        <row r="86">
          <cell r="A86">
            <v>126</v>
          </cell>
          <cell r="C86" t="str">
            <v>Planta Trituradora</v>
          </cell>
          <cell r="D86" t="str">
            <v>Pionner</v>
          </cell>
          <cell r="E86" t="str">
            <v>66EV-TEC</v>
          </cell>
          <cell r="G86">
            <v>1993</v>
          </cell>
          <cell r="H86" t="str">
            <v>11.0-11587</v>
          </cell>
          <cell r="N86">
            <v>5.2799999999999994</v>
          </cell>
          <cell r="O86">
            <v>3.7500450000000001</v>
          </cell>
          <cell r="P86">
            <v>9.4499999999999993</v>
          </cell>
          <cell r="Q86">
            <v>0.9</v>
          </cell>
          <cell r="R86">
            <v>4.4444444444444446</v>
          </cell>
          <cell r="S86">
            <v>2.4</v>
          </cell>
          <cell r="T86">
            <v>21.19</v>
          </cell>
          <cell r="U86">
            <v>12.714</v>
          </cell>
          <cell r="V86">
            <v>444400212</v>
          </cell>
          <cell r="X86">
            <v>0</v>
          </cell>
          <cell r="Y86">
            <v>10000</v>
          </cell>
          <cell r="Z86">
            <v>3</v>
          </cell>
          <cell r="AA86">
            <v>750</v>
          </cell>
        </row>
        <row r="87">
          <cell r="A87">
            <v>127</v>
          </cell>
          <cell r="C87" t="str">
            <v>Planta Trituradora</v>
          </cell>
          <cell r="D87" t="str">
            <v>Telesmith</v>
          </cell>
          <cell r="E87" t="str">
            <v>20X36</v>
          </cell>
          <cell r="G87">
            <v>1985</v>
          </cell>
          <cell r="H87" t="str">
            <v>11.1-15921</v>
          </cell>
          <cell r="N87">
            <v>5.2799999999999994</v>
          </cell>
          <cell r="O87">
            <v>3.7500450000000001</v>
          </cell>
          <cell r="P87">
            <v>9.4499999999999993</v>
          </cell>
          <cell r="Q87">
            <v>0.9</v>
          </cell>
          <cell r="R87">
            <v>4.4444444444444446</v>
          </cell>
          <cell r="S87">
            <v>2.4</v>
          </cell>
          <cell r="T87">
            <v>21.19</v>
          </cell>
          <cell r="U87">
            <v>12.714</v>
          </cell>
          <cell r="V87">
            <v>444400212</v>
          </cell>
          <cell r="X87">
            <v>0</v>
          </cell>
          <cell r="Y87">
            <v>10000</v>
          </cell>
          <cell r="Z87">
            <v>3</v>
          </cell>
          <cell r="AA87">
            <v>750</v>
          </cell>
        </row>
        <row r="88">
          <cell r="A88">
            <v>128</v>
          </cell>
          <cell r="C88" t="str">
            <v>Planta Trituradora (Primaria)</v>
          </cell>
          <cell r="D88" t="str">
            <v>Cedarapis</v>
          </cell>
          <cell r="E88">
            <v>2540</v>
          </cell>
          <cell r="F88" t="str">
            <v>450 HP</v>
          </cell>
          <cell r="G88">
            <v>1980</v>
          </cell>
          <cell r="H88" t="str">
            <v>11.0-18002</v>
          </cell>
          <cell r="N88">
            <v>5.2799999999999994</v>
          </cell>
          <cell r="O88">
            <v>3.7500450000000001</v>
          </cell>
          <cell r="P88">
            <v>9.4499999999999993</v>
          </cell>
          <cell r="Q88">
            <v>0.9</v>
          </cell>
          <cell r="R88">
            <v>4.4444444444444446</v>
          </cell>
          <cell r="S88">
            <v>2.4</v>
          </cell>
          <cell r="T88">
            <v>21.19</v>
          </cell>
          <cell r="U88">
            <v>12.714</v>
          </cell>
          <cell r="V88">
            <v>444400212</v>
          </cell>
          <cell r="X88">
            <v>0</v>
          </cell>
          <cell r="Y88">
            <v>10000</v>
          </cell>
          <cell r="Z88">
            <v>3</v>
          </cell>
          <cell r="AA88">
            <v>750</v>
          </cell>
        </row>
        <row r="89">
          <cell r="A89">
            <v>129</v>
          </cell>
          <cell r="C89" t="str">
            <v>Cribadora</v>
          </cell>
          <cell r="D89" t="str">
            <v>Barber Green</v>
          </cell>
          <cell r="E89" t="str">
            <v xml:space="preserve">PK-550, </v>
          </cell>
          <cell r="G89">
            <v>1979</v>
          </cell>
          <cell r="H89" t="str">
            <v>12.0-5846</v>
          </cell>
          <cell r="N89">
            <v>5.2799999999999994</v>
          </cell>
          <cell r="O89">
            <v>3.7500450000000001</v>
          </cell>
          <cell r="P89">
            <v>9.4499999999999993</v>
          </cell>
          <cell r="Q89">
            <v>0.9</v>
          </cell>
          <cell r="R89">
            <v>4.4444444444444446</v>
          </cell>
          <cell r="S89">
            <v>2.4</v>
          </cell>
          <cell r="T89">
            <v>6.62</v>
          </cell>
          <cell r="U89">
            <v>3.972</v>
          </cell>
          <cell r="V89">
            <v>444400212</v>
          </cell>
          <cell r="X89">
            <v>0</v>
          </cell>
          <cell r="Y89">
            <v>10000</v>
          </cell>
          <cell r="Z89">
            <v>3</v>
          </cell>
          <cell r="AA89">
            <v>750</v>
          </cell>
        </row>
        <row r="90">
          <cell r="C90" t="str">
            <v>COMPRESORES/MARTILLOS</v>
          </cell>
        </row>
        <row r="91">
          <cell r="A91">
            <v>131</v>
          </cell>
          <cell r="C91" t="str">
            <v xml:space="preserve">Tracdrill </v>
          </cell>
          <cell r="D91" t="str">
            <v>Holman</v>
          </cell>
          <cell r="E91" t="str">
            <v>PB-600</v>
          </cell>
          <cell r="G91">
            <v>1990</v>
          </cell>
          <cell r="H91" t="str">
            <v>13,0-9148</v>
          </cell>
          <cell r="N91">
            <v>5.2799999999999994</v>
          </cell>
          <cell r="O91">
            <v>3.7500450000000001</v>
          </cell>
          <cell r="P91">
            <v>9.4499999999999993</v>
          </cell>
          <cell r="Q91">
            <v>0.9</v>
          </cell>
          <cell r="R91">
            <v>4.4444444444444446</v>
          </cell>
          <cell r="S91">
            <v>2.4</v>
          </cell>
          <cell r="T91">
            <v>19.82</v>
          </cell>
          <cell r="U91">
            <v>11.891999999999999</v>
          </cell>
          <cell r="V91">
            <v>833930013</v>
          </cell>
          <cell r="X91">
            <v>0</v>
          </cell>
          <cell r="Y91">
            <v>10000</v>
          </cell>
          <cell r="Z91">
            <v>3</v>
          </cell>
          <cell r="AA91">
            <v>750</v>
          </cell>
        </row>
        <row r="92">
          <cell r="A92">
            <v>132</v>
          </cell>
          <cell r="C92" t="str">
            <v>Compresor hidraulico (neumatico)</v>
          </cell>
          <cell r="D92" t="str">
            <v>Ingersol Rand</v>
          </cell>
          <cell r="E92" t="str">
            <v>X9185WJD</v>
          </cell>
          <cell r="G92">
            <v>2000</v>
          </cell>
          <cell r="H92" t="str">
            <v>14.1-16651</v>
          </cell>
          <cell r="N92">
            <v>5.2799999999999994</v>
          </cell>
          <cell r="O92">
            <v>3.7500450000000001</v>
          </cell>
          <cell r="P92">
            <v>9.4499999999999993</v>
          </cell>
          <cell r="Q92">
            <v>0.9</v>
          </cell>
          <cell r="R92">
            <v>4.4444444444444446</v>
          </cell>
          <cell r="S92">
            <v>2.4</v>
          </cell>
          <cell r="T92">
            <v>24</v>
          </cell>
          <cell r="U92">
            <v>14.399999999999999</v>
          </cell>
          <cell r="V92">
            <v>432300311</v>
          </cell>
          <cell r="X92">
            <v>40</v>
          </cell>
          <cell r="Y92">
            <v>10000</v>
          </cell>
          <cell r="Z92">
            <v>3</v>
          </cell>
          <cell r="AA92">
            <v>750</v>
          </cell>
        </row>
        <row r="93">
          <cell r="A93">
            <v>133</v>
          </cell>
          <cell r="C93" t="str">
            <v xml:space="preserve">Tracdrill </v>
          </cell>
          <cell r="D93" t="str">
            <v>Tamrock</v>
          </cell>
          <cell r="E93" t="str">
            <v>COMANDO 300</v>
          </cell>
          <cell r="F93" t="str">
            <v>74HP</v>
          </cell>
          <cell r="G93">
            <v>2004</v>
          </cell>
          <cell r="H93" t="str">
            <v>13.0-17758</v>
          </cell>
          <cell r="N93">
            <v>5.2799999999999994</v>
          </cell>
          <cell r="O93">
            <v>3.7500450000000001</v>
          </cell>
          <cell r="P93">
            <v>9.4499999999999993</v>
          </cell>
          <cell r="Q93">
            <v>0.9</v>
          </cell>
          <cell r="R93">
            <v>4.4444444444444446</v>
          </cell>
          <cell r="S93">
            <v>2.4</v>
          </cell>
          <cell r="T93">
            <v>26.7</v>
          </cell>
          <cell r="U93">
            <v>16.02</v>
          </cell>
          <cell r="V93">
            <v>444120914</v>
          </cell>
          <cell r="X93">
            <v>0</v>
          </cell>
          <cell r="Y93">
            <v>10000</v>
          </cell>
          <cell r="Z93">
            <v>3</v>
          </cell>
          <cell r="AA93">
            <v>750</v>
          </cell>
        </row>
        <row r="94">
          <cell r="A94">
            <v>134</v>
          </cell>
          <cell r="C94" t="str">
            <v>Martillo Hidraulico p/Excav/Retroexc.</v>
          </cell>
          <cell r="D94" t="str">
            <v>Montabert</v>
          </cell>
          <cell r="E94" t="str">
            <v>V-45</v>
          </cell>
          <cell r="F94" t="str">
            <v>25 A 35 TON</v>
          </cell>
          <cell r="G94">
            <v>2003</v>
          </cell>
          <cell r="H94" t="str">
            <v>17.1-17017</v>
          </cell>
          <cell r="N94">
            <v>5.2799999999999994</v>
          </cell>
          <cell r="O94">
            <v>3.7500450000000001</v>
          </cell>
          <cell r="P94">
            <v>9.4499999999999993</v>
          </cell>
          <cell r="Q94">
            <v>0.9</v>
          </cell>
          <cell r="R94">
            <v>4.4444444444444446</v>
          </cell>
          <cell r="S94">
            <v>2.4</v>
          </cell>
          <cell r="T94">
            <v>10</v>
          </cell>
          <cell r="U94">
            <v>6</v>
          </cell>
          <cell r="V94">
            <v>442170014</v>
          </cell>
          <cell r="X94">
            <v>40</v>
          </cell>
          <cell r="Y94">
            <v>10000</v>
          </cell>
          <cell r="Z94">
            <v>3</v>
          </cell>
          <cell r="AA94">
            <v>750</v>
          </cell>
        </row>
        <row r="95">
          <cell r="C95" t="str">
            <v>CAMION CONCRETERA (MIXER)</v>
          </cell>
        </row>
        <row r="96">
          <cell r="A96">
            <v>141</v>
          </cell>
          <cell r="C96" t="str">
            <v>Camión Concreto (Mixer)</v>
          </cell>
          <cell r="D96" t="str">
            <v>Mack</v>
          </cell>
          <cell r="E96" t="str">
            <v>CH-613</v>
          </cell>
          <cell r="F96" t="str">
            <v>5M3/3TON</v>
          </cell>
          <cell r="G96">
            <v>1995</v>
          </cell>
          <cell r="H96" t="str">
            <v>10,3-9-000955</v>
          </cell>
          <cell r="L96">
            <v>31.894132724999999</v>
          </cell>
          <cell r="N96">
            <v>5.2799999999999994</v>
          </cell>
          <cell r="O96">
            <v>3.7500450000000001</v>
          </cell>
          <cell r="P96">
            <v>9.4499999999999993</v>
          </cell>
          <cell r="Q96">
            <v>0.9</v>
          </cell>
          <cell r="R96">
            <v>10.344827586206897</v>
          </cell>
          <cell r="S96">
            <v>5.5862068965517242</v>
          </cell>
          <cell r="T96">
            <v>19.59</v>
          </cell>
          <cell r="U96">
            <v>11.754</v>
          </cell>
          <cell r="V96">
            <v>491190311</v>
          </cell>
          <cell r="X96">
            <v>0</v>
          </cell>
          <cell r="Y96">
            <v>45000</v>
          </cell>
          <cell r="Z96">
            <v>3</v>
          </cell>
          <cell r="AA96">
            <v>1450</v>
          </cell>
        </row>
        <row r="97">
          <cell r="A97">
            <v>142</v>
          </cell>
          <cell r="C97" t="str">
            <v>Camión Concretera (Mixer)</v>
          </cell>
          <cell r="D97" t="str">
            <v>Hyundai</v>
          </cell>
          <cell r="E97" t="str">
            <v>P3301</v>
          </cell>
          <cell r="F97" t="str">
            <v>7M3/8TON</v>
          </cell>
          <cell r="G97">
            <v>2012</v>
          </cell>
          <cell r="H97" t="str">
            <v>10,3-9-000855</v>
          </cell>
          <cell r="L97">
            <v>31.894132724999999</v>
          </cell>
          <cell r="N97">
            <v>5.2799999999999994</v>
          </cell>
          <cell r="O97">
            <v>3.7500450000000001</v>
          </cell>
          <cell r="P97">
            <v>9.4499999999999993</v>
          </cell>
          <cell r="Q97">
            <v>0.9</v>
          </cell>
          <cell r="R97">
            <v>10.344827586206897</v>
          </cell>
          <cell r="S97">
            <v>5.5862068965517242</v>
          </cell>
          <cell r="T97">
            <v>19.59</v>
          </cell>
          <cell r="U97">
            <v>11.754</v>
          </cell>
          <cell r="V97">
            <v>491190311</v>
          </cell>
          <cell r="X97">
            <v>0</v>
          </cell>
          <cell r="Y97">
            <v>45000</v>
          </cell>
          <cell r="Z97">
            <v>3</v>
          </cell>
          <cell r="AA97">
            <v>1450</v>
          </cell>
        </row>
        <row r="98">
          <cell r="A98">
            <v>143</v>
          </cell>
          <cell r="C98" t="str">
            <v>Camión Concretera (Mixer)</v>
          </cell>
          <cell r="D98" t="str">
            <v>Hyundai</v>
          </cell>
          <cell r="E98" t="str">
            <v>P3301</v>
          </cell>
          <cell r="F98" t="str">
            <v>7M3/8TON</v>
          </cell>
          <cell r="G98">
            <v>2012</v>
          </cell>
          <cell r="H98" t="str">
            <v>10,3-9-000856</v>
          </cell>
          <cell r="L98">
            <v>31.894132724999999</v>
          </cell>
          <cell r="N98">
            <v>5.2799999999999994</v>
          </cell>
          <cell r="O98">
            <v>3.7500450000000001</v>
          </cell>
          <cell r="P98">
            <v>9.4499999999999993</v>
          </cell>
          <cell r="Q98">
            <v>0.9</v>
          </cell>
          <cell r="R98">
            <v>10.344827586206897</v>
          </cell>
          <cell r="S98">
            <v>5.5862068965517242</v>
          </cell>
          <cell r="T98">
            <v>19.59</v>
          </cell>
          <cell r="U98">
            <v>11.754</v>
          </cell>
          <cell r="V98">
            <v>491190311</v>
          </cell>
          <cell r="X98">
            <v>0</v>
          </cell>
          <cell r="Y98">
            <v>45000</v>
          </cell>
          <cell r="Z98">
            <v>3</v>
          </cell>
          <cell r="AA98">
            <v>1450</v>
          </cell>
        </row>
        <row r="99">
          <cell r="C99" t="str">
            <v>TANQUEROS DE AGUA</v>
          </cell>
        </row>
        <row r="100">
          <cell r="A100">
            <v>151</v>
          </cell>
          <cell r="C100" t="str">
            <v>Tanquero de Agua con Bomba</v>
          </cell>
          <cell r="D100" t="str">
            <v>Scania</v>
          </cell>
          <cell r="E100" t="str">
            <v>VABIS</v>
          </cell>
          <cell r="F100" t="str">
            <v>12TON/3000GL</v>
          </cell>
          <cell r="G100">
            <v>1966</v>
          </cell>
          <cell r="H100" t="str">
            <v>GDD-252</v>
          </cell>
          <cell r="I100">
            <v>1.2</v>
          </cell>
          <cell r="J100">
            <v>2.5</v>
          </cell>
          <cell r="K100">
            <v>5.4</v>
          </cell>
          <cell r="L100">
            <v>12.72348</v>
          </cell>
          <cell r="M100" t="str">
            <v>FOTO</v>
          </cell>
          <cell r="N100">
            <v>5.2799999999999994</v>
          </cell>
          <cell r="O100">
            <v>3.7500450000000001</v>
          </cell>
          <cell r="P100">
            <v>9.4499999999999993</v>
          </cell>
          <cell r="Q100">
            <v>0.9</v>
          </cell>
          <cell r="R100">
            <v>4.4444444444444446</v>
          </cell>
          <cell r="S100">
            <v>2.4</v>
          </cell>
          <cell r="T100">
            <v>25.6</v>
          </cell>
          <cell r="U100">
            <v>15.36</v>
          </cell>
          <cell r="V100">
            <v>492100011</v>
          </cell>
          <cell r="X100">
            <v>40</v>
          </cell>
          <cell r="Y100">
            <v>10000</v>
          </cell>
          <cell r="Z100">
            <v>3</v>
          </cell>
          <cell r="AA100">
            <v>750</v>
          </cell>
        </row>
        <row r="101">
          <cell r="A101">
            <v>152</v>
          </cell>
          <cell r="C101" t="str">
            <v>Tanquero de Agua</v>
          </cell>
          <cell r="D101" t="str">
            <v>Mercedes Benz</v>
          </cell>
          <cell r="E101">
            <v>2624</v>
          </cell>
          <cell r="F101" t="str">
            <v>10TON/3000GL</v>
          </cell>
          <cell r="G101">
            <v>1970</v>
          </cell>
          <cell r="H101" t="str">
            <v>GDD-255</v>
          </cell>
          <cell r="I101">
            <v>1.4</v>
          </cell>
          <cell r="J101">
            <v>2.5499999999999998</v>
          </cell>
          <cell r="K101">
            <v>5.18</v>
          </cell>
          <cell r="L101">
            <v>14.524088039999997</v>
          </cell>
          <cell r="M101" t="str">
            <v>ELIPSE</v>
          </cell>
          <cell r="N101">
            <v>5.2799999999999994</v>
          </cell>
          <cell r="O101">
            <v>3.7500450000000001</v>
          </cell>
          <cell r="P101">
            <v>9.4499999999999993</v>
          </cell>
          <cell r="Q101">
            <v>0.9</v>
          </cell>
          <cell r="R101">
            <v>4.4444444444444446</v>
          </cell>
          <cell r="S101">
            <v>2.4</v>
          </cell>
          <cell r="T101">
            <v>25.6</v>
          </cell>
          <cell r="U101">
            <v>15.36</v>
          </cell>
          <cell r="V101">
            <v>492100011</v>
          </cell>
          <cell r="X101">
            <v>40</v>
          </cell>
          <cell r="Y101">
            <v>10000</v>
          </cell>
          <cell r="Z101">
            <v>3</v>
          </cell>
          <cell r="AA101">
            <v>750</v>
          </cell>
        </row>
        <row r="102">
          <cell r="A102">
            <v>153</v>
          </cell>
          <cell r="C102" t="str">
            <v>Tanquero de Agua</v>
          </cell>
          <cell r="D102" t="str">
            <v>Hino</v>
          </cell>
          <cell r="E102" t="str">
            <v>KB-212</v>
          </cell>
          <cell r="F102" t="str">
            <v>8TON/3000GL</v>
          </cell>
          <cell r="G102">
            <v>1987</v>
          </cell>
          <cell r="H102" t="str">
            <v>GGP-657</v>
          </cell>
          <cell r="I102">
            <v>1.36</v>
          </cell>
          <cell r="J102">
            <v>2.4300000000000002</v>
          </cell>
          <cell r="K102">
            <v>4.38</v>
          </cell>
          <cell r="L102">
            <v>11.368683849600002</v>
          </cell>
          <cell r="M102" t="str">
            <v>ELIPSE</v>
          </cell>
          <cell r="N102">
            <v>5.2799999999999994</v>
          </cell>
          <cell r="O102">
            <v>3.7500450000000001</v>
          </cell>
          <cell r="P102">
            <v>9.4499999999999993</v>
          </cell>
          <cell r="Q102">
            <v>0.9</v>
          </cell>
          <cell r="R102">
            <v>4.4444444444444446</v>
          </cell>
          <cell r="S102">
            <v>2.4</v>
          </cell>
          <cell r="T102">
            <v>25.6</v>
          </cell>
          <cell r="U102">
            <v>15.36</v>
          </cell>
          <cell r="V102">
            <v>492100011</v>
          </cell>
          <cell r="X102">
            <v>40</v>
          </cell>
          <cell r="Y102">
            <v>10000</v>
          </cell>
          <cell r="Z102">
            <v>3</v>
          </cell>
          <cell r="AA102">
            <v>750</v>
          </cell>
        </row>
        <row r="103">
          <cell r="A103">
            <v>154</v>
          </cell>
          <cell r="C103" t="str">
            <v>Tanquero de Agua</v>
          </cell>
          <cell r="D103" t="str">
            <v>Hino</v>
          </cell>
          <cell r="E103" t="str">
            <v>KB-212</v>
          </cell>
          <cell r="F103" t="str">
            <v>8TON/3000GL</v>
          </cell>
          <cell r="G103">
            <v>1987</v>
          </cell>
          <cell r="H103" t="str">
            <v>GGP-658</v>
          </cell>
          <cell r="I103">
            <v>1.4</v>
          </cell>
          <cell r="J103">
            <v>2.46</v>
          </cell>
          <cell r="K103">
            <v>4.4000000000000004</v>
          </cell>
          <cell r="L103">
            <v>11.90163744</v>
          </cell>
          <cell r="M103" t="str">
            <v>ELIPSE</v>
          </cell>
          <cell r="N103">
            <v>5.2799999999999994</v>
          </cell>
          <cell r="O103">
            <v>3.7500450000000001</v>
          </cell>
          <cell r="P103">
            <v>9.4499999999999993</v>
          </cell>
          <cell r="Q103">
            <v>0.9</v>
          </cell>
          <cell r="R103">
            <v>4.4444444444444446</v>
          </cell>
          <cell r="S103">
            <v>2.4</v>
          </cell>
          <cell r="T103">
            <v>25.6</v>
          </cell>
          <cell r="U103">
            <v>15.36</v>
          </cell>
          <cell r="V103">
            <v>492100011</v>
          </cell>
          <cell r="X103">
            <v>40</v>
          </cell>
          <cell r="Y103">
            <v>10000</v>
          </cell>
          <cell r="Z103">
            <v>3</v>
          </cell>
          <cell r="AA103">
            <v>750</v>
          </cell>
        </row>
        <row r="104">
          <cell r="A104">
            <v>155</v>
          </cell>
          <cell r="C104" t="str">
            <v>Tanquero de Agua</v>
          </cell>
          <cell r="D104" t="str">
            <v>Hino</v>
          </cell>
          <cell r="E104" t="str">
            <v>GD1JLUA</v>
          </cell>
          <cell r="F104" t="str">
            <v>9,9TON/2500GL</v>
          </cell>
          <cell r="G104">
            <v>2008</v>
          </cell>
          <cell r="H104" t="str">
            <v>GRA0516</v>
          </cell>
          <cell r="I104">
            <v>1.4</v>
          </cell>
          <cell r="J104">
            <v>2.2000000000000002</v>
          </cell>
          <cell r="K104">
            <v>4.4000000000000004</v>
          </cell>
          <cell r="L104">
            <v>10.643740800000002</v>
          </cell>
          <cell r="M104" t="str">
            <v>Little Ford/Superchief</v>
          </cell>
          <cell r="N104">
            <v>5.2799999999999994</v>
          </cell>
          <cell r="O104">
            <v>3.7500450000000001</v>
          </cell>
          <cell r="P104">
            <v>9.4499999999999993</v>
          </cell>
          <cell r="Q104">
            <v>0.9</v>
          </cell>
          <cell r="R104">
            <v>4.4444444444444446</v>
          </cell>
          <cell r="S104">
            <v>2.4</v>
          </cell>
          <cell r="T104">
            <v>25.6</v>
          </cell>
          <cell r="U104">
            <v>15.36</v>
          </cell>
          <cell r="V104">
            <v>492100011</v>
          </cell>
          <cell r="X104">
            <v>40</v>
          </cell>
          <cell r="Y104">
            <v>10000</v>
          </cell>
          <cell r="Z104">
            <v>3</v>
          </cell>
          <cell r="AA104">
            <v>750</v>
          </cell>
        </row>
        <row r="105">
          <cell r="A105">
            <v>156</v>
          </cell>
          <cell r="C105" t="str">
            <v>Tanquero de Agua</v>
          </cell>
          <cell r="D105" t="str">
            <v>Hino</v>
          </cell>
          <cell r="E105" t="str">
            <v>GD1JLUA</v>
          </cell>
          <cell r="F105" t="str">
            <v>9,9TON/2500GL</v>
          </cell>
          <cell r="G105">
            <v>2009</v>
          </cell>
          <cell r="H105" t="str">
            <v>GRI-871</v>
          </cell>
          <cell r="I105">
            <v>2.2999999999999998</v>
          </cell>
          <cell r="J105">
            <v>1.1499999999999999</v>
          </cell>
          <cell r="K105">
            <v>4.5999999999999996</v>
          </cell>
          <cell r="L105">
            <v>9.5559617999999986</v>
          </cell>
          <cell r="N105">
            <v>5.2799999999999994</v>
          </cell>
          <cell r="O105">
            <v>3.7500450000000001</v>
          </cell>
          <cell r="P105">
            <v>9.4499999999999993</v>
          </cell>
          <cell r="Q105">
            <v>0.9</v>
          </cell>
          <cell r="R105">
            <v>4.4444444444444446</v>
          </cell>
          <cell r="S105">
            <v>2.4</v>
          </cell>
          <cell r="T105">
            <v>25.6</v>
          </cell>
          <cell r="U105">
            <v>15.36</v>
          </cell>
          <cell r="V105">
            <v>492100011</v>
          </cell>
          <cell r="X105">
            <v>40</v>
          </cell>
          <cell r="Y105">
            <v>10000</v>
          </cell>
          <cell r="Z105">
            <v>3</v>
          </cell>
          <cell r="AA105">
            <v>750</v>
          </cell>
        </row>
        <row r="106">
          <cell r="C106" t="str">
            <v>VOLQUETAS</v>
          </cell>
        </row>
        <row r="107">
          <cell r="A107">
            <v>161</v>
          </cell>
          <cell r="C107" t="str">
            <v>Volqueta</v>
          </cell>
          <cell r="D107" t="str">
            <v>Hino</v>
          </cell>
          <cell r="E107" t="str">
            <v>KB-212</v>
          </cell>
          <cell r="F107" t="str">
            <v>190HP/9M3/8TON</v>
          </cell>
          <cell r="G107">
            <v>1987</v>
          </cell>
          <cell r="H107" t="str">
            <v>GGP-655</v>
          </cell>
          <cell r="N107">
            <v>5.2799999999999994</v>
          </cell>
          <cell r="O107">
            <v>3.7500450000000001</v>
          </cell>
          <cell r="P107">
            <v>9.4499999999999993</v>
          </cell>
          <cell r="Q107">
            <v>0.9</v>
          </cell>
          <cell r="R107">
            <v>10.344827586206897</v>
          </cell>
          <cell r="S107">
            <v>5.5862068965517242</v>
          </cell>
          <cell r="T107">
            <v>30</v>
          </cell>
          <cell r="U107">
            <v>18</v>
          </cell>
          <cell r="V107">
            <v>491140017</v>
          </cell>
          <cell r="X107">
            <v>40</v>
          </cell>
          <cell r="Y107">
            <v>45000</v>
          </cell>
          <cell r="Z107">
            <v>3</v>
          </cell>
          <cell r="AA107">
            <v>1450</v>
          </cell>
        </row>
        <row r="108">
          <cell r="A108">
            <v>162</v>
          </cell>
          <cell r="C108" t="str">
            <v>Volqueta</v>
          </cell>
          <cell r="D108" t="str">
            <v>Hino</v>
          </cell>
          <cell r="E108" t="str">
            <v>KB-212</v>
          </cell>
          <cell r="F108" t="str">
            <v>190HP/9M3/8TON</v>
          </cell>
          <cell r="G108">
            <v>1987</v>
          </cell>
          <cell r="H108" t="str">
            <v>GGP-656</v>
          </cell>
          <cell r="L108">
            <v>2524.6926816380446</v>
          </cell>
          <cell r="N108">
            <v>5.2799999999999994</v>
          </cell>
          <cell r="O108">
            <v>3.7500450000000001</v>
          </cell>
          <cell r="P108">
            <v>9.4499999999999993</v>
          </cell>
          <cell r="Q108">
            <v>0.9</v>
          </cell>
          <cell r="R108">
            <v>10.344827586206897</v>
          </cell>
          <cell r="S108">
            <v>5.5862068965517242</v>
          </cell>
          <cell r="T108">
            <v>28.56</v>
          </cell>
          <cell r="U108">
            <v>17.135999999999999</v>
          </cell>
          <cell r="V108">
            <v>491140017</v>
          </cell>
          <cell r="X108">
            <v>40</v>
          </cell>
          <cell r="Y108">
            <v>45000</v>
          </cell>
          <cell r="Z108">
            <v>3</v>
          </cell>
          <cell r="AA108">
            <v>1450</v>
          </cell>
        </row>
        <row r="109">
          <cell r="A109">
            <v>163</v>
          </cell>
          <cell r="C109" t="str">
            <v>Volqueta</v>
          </cell>
          <cell r="D109" t="str">
            <v>Hino</v>
          </cell>
          <cell r="E109" t="str">
            <v>KB-212</v>
          </cell>
          <cell r="F109" t="str">
            <v>190HP/9M3/8TON</v>
          </cell>
          <cell r="G109">
            <v>1987</v>
          </cell>
          <cell r="H109" t="str">
            <v>GGP-659</v>
          </cell>
          <cell r="N109">
            <v>5.2799999999999994</v>
          </cell>
          <cell r="O109">
            <v>3.7500450000000001</v>
          </cell>
          <cell r="P109">
            <v>9.4499999999999993</v>
          </cell>
          <cell r="Q109">
            <v>0.9</v>
          </cell>
          <cell r="R109">
            <v>10.344827586206897</v>
          </cell>
          <cell r="S109">
            <v>5.5862068965517242</v>
          </cell>
          <cell r="T109">
            <v>28.56</v>
          </cell>
          <cell r="U109">
            <v>17.135999999999999</v>
          </cell>
          <cell r="V109">
            <v>491140017</v>
          </cell>
          <cell r="X109">
            <v>40</v>
          </cell>
          <cell r="Y109">
            <v>45000</v>
          </cell>
          <cell r="Z109">
            <v>3</v>
          </cell>
          <cell r="AA109">
            <v>1450</v>
          </cell>
        </row>
        <row r="110">
          <cell r="A110">
            <v>164</v>
          </cell>
          <cell r="C110" t="str">
            <v>Volqueta</v>
          </cell>
          <cell r="D110" t="str">
            <v>Hino</v>
          </cell>
          <cell r="E110" t="str">
            <v>KB-212</v>
          </cell>
          <cell r="F110" t="str">
            <v>190HP/9M3/6TON</v>
          </cell>
          <cell r="G110">
            <v>1982</v>
          </cell>
          <cell r="H110" t="str">
            <v>GDD0247</v>
          </cell>
          <cell r="N110">
            <v>5.2799999999999994</v>
          </cell>
          <cell r="O110">
            <v>3.7500450000000001</v>
          </cell>
          <cell r="P110">
            <v>9.4499999999999993</v>
          </cell>
          <cell r="Q110">
            <v>0.9</v>
          </cell>
          <cell r="R110">
            <v>10.344827586206897</v>
          </cell>
          <cell r="S110">
            <v>5.5862068965517242</v>
          </cell>
          <cell r="T110">
            <v>28.56</v>
          </cell>
          <cell r="U110">
            <v>17.135999999999999</v>
          </cell>
          <cell r="V110">
            <v>491140017</v>
          </cell>
          <cell r="X110">
            <v>40</v>
          </cell>
          <cell r="Y110">
            <v>45000</v>
          </cell>
          <cell r="Z110">
            <v>3</v>
          </cell>
          <cell r="AA110">
            <v>1450</v>
          </cell>
        </row>
        <row r="111">
          <cell r="A111">
            <v>165</v>
          </cell>
          <cell r="C111" t="str">
            <v>Volqueta</v>
          </cell>
          <cell r="D111" t="str">
            <v>Kamaz</v>
          </cell>
          <cell r="E111">
            <v>55111</v>
          </cell>
          <cell r="F111" t="str">
            <v>9M3/14TON</v>
          </cell>
          <cell r="G111">
            <v>1994</v>
          </cell>
          <cell r="H111" t="str">
            <v>GHA-332</v>
          </cell>
          <cell r="N111">
            <v>5.2799999999999994</v>
          </cell>
          <cell r="O111">
            <v>3.7500450000000001</v>
          </cell>
          <cell r="P111">
            <v>9.4499999999999993</v>
          </cell>
          <cell r="Q111">
            <v>0.9</v>
          </cell>
          <cell r="R111">
            <v>10.344827586206897</v>
          </cell>
          <cell r="S111">
            <v>5.5862068965517242</v>
          </cell>
          <cell r="T111">
            <v>28.56</v>
          </cell>
          <cell r="U111">
            <v>17.135999999999999</v>
          </cell>
          <cell r="V111">
            <v>491140017</v>
          </cell>
          <cell r="X111">
            <v>40</v>
          </cell>
          <cell r="Y111">
            <v>45000</v>
          </cell>
          <cell r="Z111">
            <v>3</v>
          </cell>
          <cell r="AA111">
            <v>1450</v>
          </cell>
        </row>
        <row r="112">
          <cell r="A112">
            <v>166</v>
          </cell>
          <cell r="C112" t="str">
            <v>Volqueta</v>
          </cell>
          <cell r="D112" t="str">
            <v>Kamaz</v>
          </cell>
          <cell r="E112">
            <v>55111</v>
          </cell>
          <cell r="F112" t="str">
            <v>9M3/14TON</v>
          </cell>
          <cell r="G112">
            <v>1994</v>
          </cell>
          <cell r="H112" t="str">
            <v>GHA-334</v>
          </cell>
          <cell r="N112">
            <v>5.2799999999999994</v>
          </cell>
          <cell r="O112">
            <v>3.7500450000000001</v>
          </cell>
          <cell r="P112">
            <v>9.4499999999999993</v>
          </cell>
          <cell r="Q112">
            <v>0.9</v>
          </cell>
          <cell r="R112">
            <v>10.344827586206897</v>
          </cell>
          <cell r="S112">
            <v>5.5862068965517242</v>
          </cell>
          <cell r="T112">
            <v>28.56</v>
          </cell>
          <cell r="U112">
            <v>17.135999999999999</v>
          </cell>
          <cell r="V112">
            <v>491140017</v>
          </cell>
          <cell r="X112">
            <v>40</v>
          </cell>
          <cell r="Y112">
            <v>45000</v>
          </cell>
          <cell r="Z112">
            <v>3</v>
          </cell>
          <cell r="AA112">
            <v>1450</v>
          </cell>
        </row>
        <row r="113">
          <cell r="A113">
            <v>167</v>
          </cell>
          <cell r="C113" t="str">
            <v>Volqueta</v>
          </cell>
          <cell r="D113" t="str">
            <v>Mack</v>
          </cell>
          <cell r="E113" t="str">
            <v>CH613</v>
          </cell>
          <cell r="F113" t="str">
            <v>190HP/9M3/10TON</v>
          </cell>
          <cell r="G113">
            <v>1999</v>
          </cell>
          <cell r="H113" t="str">
            <v>GLI-846</v>
          </cell>
          <cell r="I113">
            <v>1.26</v>
          </cell>
          <cell r="J113">
            <v>2.35</v>
          </cell>
          <cell r="K113">
            <v>4.26</v>
          </cell>
          <cell r="L113">
            <v>12.613860000000001</v>
          </cell>
          <cell r="N113">
            <v>5.2799999999999994</v>
          </cell>
          <cell r="O113">
            <v>3.7500450000000001</v>
          </cell>
          <cell r="P113">
            <v>9.4499999999999993</v>
          </cell>
          <cell r="Q113">
            <v>0.9</v>
          </cell>
          <cell r="R113">
            <v>10.344827586206897</v>
          </cell>
          <cell r="S113">
            <v>5.5862068965517242</v>
          </cell>
          <cell r="T113">
            <v>28.56</v>
          </cell>
          <cell r="U113">
            <v>17.135999999999999</v>
          </cell>
          <cell r="V113">
            <v>491140017</v>
          </cell>
          <cell r="X113">
            <v>40</v>
          </cell>
          <cell r="Y113">
            <v>45000</v>
          </cell>
          <cell r="Z113">
            <v>3</v>
          </cell>
          <cell r="AA113">
            <v>1450</v>
          </cell>
        </row>
        <row r="114">
          <cell r="A114">
            <v>168</v>
          </cell>
          <cell r="C114" t="str">
            <v>Volqueta</v>
          </cell>
          <cell r="D114" t="str">
            <v>Mack</v>
          </cell>
          <cell r="E114" t="str">
            <v>CH613</v>
          </cell>
          <cell r="F114" t="str">
            <v>190HP/9M3/10TON</v>
          </cell>
          <cell r="G114">
            <v>2000</v>
          </cell>
          <cell r="H114" t="str">
            <v>GLI-226</v>
          </cell>
          <cell r="I114">
            <v>1.23</v>
          </cell>
          <cell r="J114">
            <v>2.27</v>
          </cell>
          <cell r="K114">
            <v>4.2</v>
          </cell>
          <cell r="L114">
            <v>11.72682</v>
          </cell>
          <cell r="N114">
            <v>5.2799999999999994</v>
          </cell>
          <cell r="O114">
            <v>3.7500450000000001</v>
          </cell>
          <cell r="P114">
            <v>9.4499999999999993</v>
          </cell>
          <cell r="Q114">
            <v>0.9</v>
          </cell>
          <cell r="R114">
            <v>10.344827586206897</v>
          </cell>
          <cell r="S114">
            <v>5.5862068965517242</v>
          </cell>
          <cell r="T114">
            <v>28.56</v>
          </cell>
          <cell r="U114">
            <v>17.135999999999999</v>
          </cell>
          <cell r="V114">
            <v>491140017</v>
          </cell>
          <cell r="X114">
            <v>40</v>
          </cell>
          <cell r="Y114">
            <v>45000</v>
          </cell>
          <cell r="Z114">
            <v>3</v>
          </cell>
          <cell r="AA114">
            <v>1450</v>
          </cell>
        </row>
        <row r="115">
          <cell r="A115">
            <v>169</v>
          </cell>
          <cell r="C115" t="str">
            <v>Volqueta</v>
          </cell>
          <cell r="D115" t="str">
            <v>Mack</v>
          </cell>
          <cell r="E115" t="str">
            <v>CH613</v>
          </cell>
          <cell r="F115" t="str">
            <v>190HP/9M3/10TON</v>
          </cell>
          <cell r="G115">
            <v>1999</v>
          </cell>
          <cell r="H115" t="str">
            <v>GLI-895</v>
          </cell>
          <cell r="I115">
            <v>1.28</v>
          </cell>
          <cell r="J115">
            <v>2.33</v>
          </cell>
          <cell r="K115">
            <v>4.25</v>
          </cell>
          <cell r="L115">
            <v>12.6752</v>
          </cell>
          <cell r="N115">
            <v>5.2799999999999994</v>
          </cell>
          <cell r="O115">
            <v>3.7500450000000001</v>
          </cell>
          <cell r="P115">
            <v>9.4499999999999993</v>
          </cell>
          <cell r="Q115">
            <v>0.9</v>
          </cell>
          <cell r="R115">
            <v>10.344827586206897</v>
          </cell>
          <cell r="S115">
            <v>5.5862068965517242</v>
          </cell>
          <cell r="T115">
            <v>28.56</v>
          </cell>
          <cell r="U115">
            <v>17.135999999999999</v>
          </cell>
          <cell r="V115">
            <v>491140017</v>
          </cell>
          <cell r="X115">
            <v>40</v>
          </cell>
          <cell r="Y115">
            <v>45000</v>
          </cell>
          <cell r="Z115">
            <v>3</v>
          </cell>
          <cell r="AA115">
            <v>1450</v>
          </cell>
        </row>
        <row r="116">
          <cell r="A116">
            <v>170</v>
          </cell>
          <cell r="C116" t="str">
            <v>Volqueta</v>
          </cell>
          <cell r="D116" t="str">
            <v>Renault</v>
          </cell>
          <cell r="E116" t="str">
            <v>KERAX 370.34</v>
          </cell>
          <cell r="F116" t="str">
            <v>17TON/22M3</v>
          </cell>
          <cell r="G116">
            <v>2004</v>
          </cell>
          <cell r="H116" t="str">
            <v>GOT0560</v>
          </cell>
          <cell r="I116">
            <v>1.22</v>
          </cell>
          <cell r="J116">
            <v>2.39</v>
          </cell>
          <cell r="K116">
            <v>4.8</v>
          </cell>
          <cell r="L116">
            <v>13.995839999999999</v>
          </cell>
          <cell r="N116">
            <v>5.2799999999999994</v>
          </cell>
          <cell r="O116">
            <v>3.7500450000000001</v>
          </cell>
          <cell r="P116">
            <v>9.4499999999999993</v>
          </cell>
          <cell r="Q116">
            <v>0.9</v>
          </cell>
          <cell r="R116">
            <v>10.344827586206897</v>
          </cell>
          <cell r="S116">
            <v>5.5862068965517242</v>
          </cell>
          <cell r="T116">
            <v>28.56</v>
          </cell>
          <cell r="U116">
            <v>17.135999999999999</v>
          </cell>
          <cell r="V116">
            <v>491140017</v>
          </cell>
          <cell r="X116">
            <v>40</v>
          </cell>
          <cell r="Y116">
            <v>45000</v>
          </cell>
          <cell r="Z116">
            <v>3</v>
          </cell>
          <cell r="AA116">
            <v>1450</v>
          </cell>
        </row>
        <row r="117">
          <cell r="A117">
            <v>171</v>
          </cell>
          <cell r="C117" t="str">
            <v>Volqueta</v>
          </cell>
          <cell r="D117" t="str">
            <v>Renault</v>
          </cell>
          <cell r="E117" t="str">
            <v>KERAX 370.34</v>
          </cell>
          <cell r="F117" t="str">
            <v>20TON/22M3</v>
          </cell>
          <cell r="G117">
            <v>2004</v>
          </cell>
          <cell r="H117" t="str">
            <v>GOT-567</v>
          </cell>
          <cell r="I117">
            <v>1.22</v>
          </cell>
          <cell r="J117">
            <v>2.41</v>
          </cell>
          <cell r="K117">
            <v>4.8</v>
          </cell>
          <cell r="L117">
            <v>14.112959999999999</v>
          </cell>
          <cell r="N117">
            <v>5.2799999999999994</v>
          </cell>
          <cell r="O117">
            <v>3.7500450000000001</v>
          </cell>
          <cell r="P117">
            <v>9.4499999999999993</v>
          </cell>
          <cell r="Q117">
            <v>0.9</v>
          </cell>
          <cell r="R117">
            <v>10.344827586206897</v>
          </cell>
          <cell r="S117">
            <v>5.5862068965517242</v>
          </cell>
          <cell r="T117">
            <v>28.56</v>
          </cell>
          <cell r="U117">
            <v>17.135999999999999</v>
          </cell>
          <cell r="V117">
            <v>491140017</v>
          </cell>
          <cell r="X117">
            <v>40</v>
          </cell>
          <cell r="Y117">
            <v>45000</v>
          </cell>
          <cell r="Z117">
            <v>3</v>
          </cell>
          <cell r="AA117">
            <v>1450</v>
          </cell>
        </row>
        <row r="118">
          <cell r="A118">
            <v>172</v>
          </cell>
          <cell r="C118" t="str">
            <v>Volqueta</v>
          </cell>
          <cell r="D118" t="str">
            <v>Renault</v>
          </cell>
          <cell r="E118" t="str">
            <v>KERAX 370.34</v>
          </cell>
          <cell r="F118" t="str">
            <v>17TON/22M3</v>
          </cell>
          <cell r="G118">
            <v>2004</v>
          </cell>
          <cell r="H118" t="str">
            <v>GOT0570</v>
          </cell>
          <cell r="I118">
            <v>1.39</v>
          </cell>
          <cell r="J118">
            <v>2.2200000000000002</v>
          </cell>
          <cell r="K118">
            <v>7.08</v>
          </cell>
          <cell r="L118">
            <v>21.847463999999999</v>
          </cell>
          <cell r="M118" t="str">
            <v>Hytex</v>
          </cell>
          <cell r="N118">
            <v>5.2799999999999994</v>
          </cell>
          <cell r="O118">
            <v>3.7500450000000001</v>
          </cell>
          <cell r="P118">
            <v>9.4499999999999993</v>
          </cell>
          <cell r="Q118">
            <v>0.9</v>
          </cell>
          <cell r="R118">
            <v>10.344827586206897</v>
          </cell>
          <cell r="S118">
            <v>5.5862068965517242</v>
          </cell>
          <cell r="T118">
            <v>28.56</v>
          </cell>
          <cell r="U118">
            <v>17.135999999999999</v>
          </cell>
          <cell r="V118">
            <v>491140017</v>
          </cell>
          <cell r="X118">
            <v>40</v>
          </cell>
          <cell r="Y118">
            <v>45000</v>
          </cell>
          <cell r="Z118">
            <v>3</v>
          </cell>
          <cell r="AA118">
            <v>1450</v>
          </cell>
        </row>
        <row r="119">
          <cell r="A119">
            <v>173</v>
          </cell>
          <cell r="C119" t="str">
            <v>Volqueta</v>
          </cell>
          <cell r="D119" t="str">
            <v>Renault</v>
          </cell>
          <cell r="E119" t="str">
            <v>KERAX 370.34</v>
          </cell>
          <cell r="F119" t="str">
            <v>15TON/12M3</v>
          </cell>
          <cell r="G119">
            <v>2004</v>
          </cell>
          <cell r="H119" t="str">
            <v>GQL-945</v>
          </cell>
          <cell r="I119">
            <v>1.22</v>
          </cell>
          <cell r="J119">
            <v>2.42</v>
          </cell>
          <cell r="K119">
            <v>4.8099999999999996</v>
          </cell>
          <cell r="L119">
            <v>14.201043999999998</v>
          </cell>
          <cell r="N119">
            <v>5.2799999999999994</v>
          </cell>
          <cell r="O119">
            <v>3.7500450000000001</v>
          </cell>
          <cell r="P119">
            <v>9.4499999999999993</v>
          </cell>
          <cell r="Q119">
            <v>0.9</v>
          </cell>
          <cell r="R119">
            <v>10.344827586206897</v>
          </cell>
          <cell r="S119">
            <v>5.5862068965517242</v>
          </cell>
          <cell r="T119">
            <v>28.56</v>
          </cell>
          <cell r="U119">
            <v>17.135999999999999</v>
          </cell>
          <cell r="V119">
            <v>491140017</v>
          </cell>
          <cell r="X119">
            <v>40</v>
          </cell>
          <cell r="Y119">
            <v>45000</v>
          </cell>
          <cell r="Z119">
            <v>3</v>
          </cell>
          <cell r="AA119">
            <v>1450</v>
          </cell>
        </row>
        <row r="120">
          <cell r="A120">
            <v>174</v>
          </cell>
          <cell r="C120" t="str">
            <v>Volqueta</v>
          </cell>
          <cell r="D120" t="str">
            <v>Renault</v>
          </cell>
          <cell r="E120" t="str">
            <v>KERAX 370.34</v>
          </cell>
          <cell r="F120" t="str">
            <v>15TON/12M3</v>
          </cell>
          <cell r="G120">
            <v>2008</v>
          </cell>
          <cell r="H120" t="str">
            <v>GQL0944</v>
          </cell>
          <cell r="I120">
            <v>1.22</v>
          </cell>
          <cell r="J120">
            <v>2.41</v>
          </cell>
          <cell r="K120">
            <v>4.78</v>
          </cell>
          <cell r="L120">
            <v>14.054156000000001</v>
          </cell>
          <cell r="N120">
            <v>5.2799999999999994</v>
          </cell>
          <cell r="O120">
            <v>3.7500450000000001</v>
          </cell>
          <cell r="P120">
            <v>9.4499999999999993</v>
          </cell>
          <cell r="Q120">
            <v>0.9</v>
          </cell>
          <cell r="R120">
            <v>10.344827586206897</v>
          </cell>
          <cell r="S120">
            <v>5.5862068965517242</v>
          </cell>
          <cell r="T120">
            <v>28.56</v>
          </cell>
          <cell r="U120">
            <v>17.135999999999999</v>
          </cell>
          <cell r="V120">
            <v>491140017</v>
          </cell>
          <cell r="X120">
            <v>40</v>
          </cell>
          <cell r="Y120">
            <v>45000</v>
          </cell>
          <cell r="Z120">
            <v>3</v>
          </cell>
          <cell r="AA120">
            <v>1450</v>
          </cell>
        </row>
        <row r="121">
          <cell r="A121">
            <v>175</v>
          </cell>
          <cell r="C121" t="str">
            <v>Volqueta</v>
          </cell>
          <cell r="D121" t="str">
            <v>Renault</v>
          </cell>
          <cell r="E121" t="str">
            <v>KERAX 370.34</v>
          </cell>
          <cell r="F121" t="str">
            <v>15TON/12M3</v>
          </cell>
          <cell r="G121">
            <v>2008</v>
          </cell>
          <cell r="H121" t="str">
            <v>GQL0946</v>
          </cell>
          <cell r="I121">
            <v>1.22</v>
          </cell>
          <cell r="J121">
            <v>2.41</v>
          </cell>
          <cell r="K121">
            <v>4.78</v>
          </cell>
          <cell r="L121">
            <v>14.054156000000001</v>
          </cell>
          <cell r="N121">
            <v>5.2799999999999994</v>
          </cell>
          <cell r="O121">
            <v>3.7500450000000001</v>
          </cell>
          <cell r="P121">
            <v>9.4499999999999993</v>
          </cell>
          <cell r="Q121">
            <v>0.9</v>
          </cell>
          <cell r="R121">
            <v>10.344827586206897</v>
          </cell>
          <cell r="S121">
            <v>5.5862068965517242</v>
          </cell>
          <cell r="T121">
            <v>28.56</v>
          </cell>
          <cell r="U121">
            <v>17.135999999999999</v>
          </cell>
          <cell r="V121">
            <v>491140017</v>
          </cell>
          <cell r="X121">
            <v>40</v>
          </cell>
          <cell r="Y121">
            <v>45000</v>
          </cell>
          <cell r="Z121">
            <v>3</v>
          </cell>
          <cell r="AA121">
            <v>1450</v>
          </cell>
        </row>
        <row r="122">
          <cell r="A122">
            <v>176</v>
          </cell>
          <cell r="C122" t="str">
            <v>Volqueta</v>
          </cell>
          <cell r="D122" t="str">
            <v>Renault</v>
          </cell>
          <cell r="E122" t="str">
            <v>KERAX 370.34</v>
          </cell>
          <cell r="F122" t="str">
            <v>15TON/12M3</v>
          </cell>
          <cell r="G122">
            <v>2008</v>
          </cell>
          <cell r="H122" t="str">
            <v>GQL0947</v>
          </cell>
          <cell r="I122">
            <v>1.22</v>
          </cell>
          <cell r="J122">
            <v>2.41</v>
          </cell>
          <cell r="K122">
            <v>4.78</v>
          </cell>
          <cell r="L122">
            <v>14.054156000000001</v>
          </cell>
          <cell r="N122">
            <v>5.2799999999999994</v>
          </cell>
          <cell r="O122">
            <v>3.7500450000000001</v>
          </cell>
          <cell r="P122">
            <v>9.4499999999999993</v>
          </cell>
          <cell r="Q122">
            <v>0.9</v>
          </cell>
          <cell r="R122">
            <v>10.344827586206897</v>
          </cell>
          <cell r="S122">
            <v>5.5862068965517242</v>
          </cell>
          <cell r="T122">
            <v>28.56</v>
          </cell>
          <cell r="U122">
            <v>17.135999999999999</v>
          </cell>
          <cell r="V122">
            <v>491140017</v>
          </cell>
          <cell r="X122">
            <v>40</v>
          </cell>
          <cell r="Y122">
            <v>45000</v>
          </cell>
          <cell r="Z122">
            <v>3</v>
          </cell>
          <cell r="AA122">
            <v>1450</v>
          </cell>
        </row>
        <row r="123">
          <cell r="A123">
            <v>177</v>
          </cell>
          <cell r="C123" t="str">
            <v>Camión Tracto</v>
          </cell>
          <cell r="D123" t="str">
            <v>Mack</v>
          </cell>
          <cell r="E123" t="str">
            <v>RD688S</v>
          </cell>
          <cell r="F123" t="str">
            <v>14M3/20TON</v>
          </cell>
          <cell r="G123">
            <v>2003</v>
          </cell>
          <cell r="H123" t="str">
            <v>GLU-972</v>
          </cell>
          <cell r="I123">
            <v>1.2</v>
          </cell>
          <cell r="J123">
            <v>2.29</v>
          </cell>
          <cell r="K123">
            <v>4.28</v>
          </cell>
          <cell r="L123">
            <v>11.76144</v>
          </cell>
          <cell r="N123">
            <v>5.2799999999999994</v>
          </cell>
          <cell r="O123">
            <v>3.7500450000000001</v>
          </cell>
          <cell r="P123">
            <v>9.4499999999999993</v>
          </cell>
          <cell r="Q123">
            <v>0.9</v>
          </cell>
          <cell r="R123">
            <v>10.344827586206897</v>
          </cell>
          <cell r="S123">
            <v>5.5862068965517242</v>
          </cell>
          <cell r="T123">
            <v>28.56</v>
          </cell>
          <cell r="U123">
            <v>17.135999999999999</v>
          </cell>
          <cell r="V123">
            <v>491140017</v>
          </cell>
          <cell r="X123">
            <v>40</v>
          </cell>
          <cell r="Y123">
            <v>45000</v>
          </cell>
          <cell r="Z123">
            <v>3</v>
          </cell>
          <cell r="AA123">
            <v>1450</v>
          </cell>
        </row>
        <row r="124">
          <cell r="A124">
            <v>178</v>
          </cell>
          <cell r="C124" t="str">
            <v>Camión Tracto</v>
          </cell>
          <cell r="D124" t="str">
            <v>Mack</v>
          </cell>
          <cell r="E124" t="str">
            <v>RD688S</v>
          </cell>
          <cell r="F124" t="str">
            <v>14M3/20TON</v>
          </cell>
          <cell r="G124">
            <v>2003</v>
          </cell>
          <cell r="H124" t="str">
            <v>GLU-994</v>
          </cell>
          <cell r="I124">
            <v>1.18</v>
          </cell>
          <cell r="J124">
            <v>2.33</v>
          </cell>
          <cell r="K124">
            <v>4.3</v>
          </cell>
          <cell r="L124">
            <v>11.822419999999999</v>
          </cell>
          <cell r="N124">
            <v>5.2799999999999994</v>
          </cell>
          <cell r="O124">
            <v>3.7500450000000001</v>
          </cell>
          <cell r="P124">
            <v>9.4499999999999993</v>
          </cell>
          <cell r="Q124">
            <v>0.9</v>
          </cell>
          <cell r="R124">
            <v>10.344827586206897</v>
          </cell>
          <cell r="S124">
            <v>5.5862068965517242</v>
          </cell>
          <cell r="T124">
            <v>28.56</v>
          </cell>
          <cell r="U124">
            <v>17.135999999999999</v>
          </cell>
          <cell r="V124">
            <v>491140017</v>
          </cell>
          <cell r="X124">
            <v>40</v>
          </cell>
          <cell r="Y124">
            <v>45000</v>
          </cell>
          <cell r="Z124">
            <v>3</v>
          </cell>
          <cell r="AA124">
            <v>1450</v>
          </cell>
        </row>
        <row r="125">
          <cell r="A125">
            <v>179</v>
          </cell>
          <cell r="C125" t="str">
            <v>Camión Tracto</v>
          </cell>
          <cell r="D125" t="str">
            <v>Mack</v>
          </cell>
          <cell r="E125" t="str">
            <v>MH-613</v>
          </cell>
          <cell r="F125" t="str">
            <v>22M3/22TON</v>
          </cell>
          <cell r="G125">
            <v>1989</v>
          </cell>
          <cell r="H125" t="str">
            <v>GID0166</v>
          </cell>
          <cell r="I125">
            <v>1.4</v>
          </cell>
          <cell r="J125">
            <v>2.2000000000000002</v>
          </cell>
          <cell r="K125">
            <v>7.13</v>
          </cell>
          <cell r="L125">
            <v>21.9604</v>
          </cell>
          <cell r="N125">
            <v>5.2799999999999994</v>
          </cell>
          <cell r="O125">
            <v>3.7500450000000001</v>
          </cell>
          <cell r="P125">
            <v>9.4499999999999993</v>
          </cell>
          <cell r="Q125">
            <v>0.9</v>
          </cell>
          <cell r="R125">
            <v>10.344827586206897</v>
          </cell>
          <cell r="S125">
            <v>5.5862068965517242</v>
          </cell>
          <cell r="T125">
            <v>28.56</v>
          </cell>
          <cell r="U125">
            <v>17.135999999999999</v>
          </cell>
          <cell r="V125">
            <v>491140017</v>
          </cell>
          <cell r="X125">
            <v>40</v>
          </cell>
          <cell r="Y125">
            <v>45000</v>
          </cell>
          <cell r="Z125">
            <v>3</v>
          </cell>
          <cell r="AA125">
            <v>1450</v>
          </cell>
        </row>
        <row r="126">
          <cell r="A126">
            <v>180</v>
          </cell>
          <cell r="C126" t="str">
            <v>Camión Tracto</v>
          </cell>
          <cell r="D126" t="str">
            <v>Mack</v>
          </cell>
          <cell r="E126" t="str">
            <v>CV713</v>
          </cell>
          <cell r="F126" t="str">
            <v>20TON/12M3</v>
          </cell>
          <cell r="G126">
            <v>2005</v>
          </cell>
          <cell r="H126" t="str">
            <v>GNO-468</v>
          </cell>
          <cell r="I126">
            <v>1.44</v>
          </cell>
          <cell r="J126">
            <v>2.35</v>
          </cell>
          <cell r="K126">
            <v>6.5</v>
          </cell>
          <cell r="L126">
            <v>21.995999999999999</v>
          </cell>
          <cell r="M126" t="str">
            <v>Hytex</v>
          </cell>
          <cell r="N126">
            <v>5.2799999999999994</v>
          </cell>
          <cell r="O126">
            <v>3.7500450000000001</v>
          </cell>
          <cell r="P126">
            <v>9.4499999999999993</v>
          </cell>
          <cell r="Q126">
            <v>0.9</v>
          </cell>
          <cell r="R126">
            <v>10.344827586206897</v>
          </cell>
          <cell r="S126">
            <v>5.5862068965517242</v>
          </cell>
          <cell r="T126">
            <v>28.56</v>
          </cell>
          <cell r="U126">
            <v>17.135999999999999</v>
          </cell>
          <cell r="V126">
            <v>491140017</v>
          </cell>
          <cell r="X126">
            <v>40</v>
          </cell>
          <cell r="Y126">
            <v>45000</v>
          </cell>
          <cell r="Z126">
            <v>3</v>
          </cell>
          <cell r="AA126">
            <v>1450</v>
          </cell>
        </row>
        <row r="127">
          <cell r="A127">
            <v>181</v>
          </cell>
          <cell r="C127" t="str">
            <v>Camión Tracto</v>
          </cell>
          <cell r="D127" t="str">
            <v>Mack</v>
          </cell>
          <cell r="E127" t="str">
            <v>CV713</v>
          </cell>
          <cell r="F127" t="str">
            <v>20TON/12M3</v>
          </cell>
          <cell r="G127">
            <v>2005</v>
          </cell>
          <cell r="H127" t="str">
            <v>GNO0821</v>
          </cell>
          <cell r="I127">
            <v>1.5</v>
          </cell>
          <cell r="J127">
            <v>2.35</v>
          </cell>
          <cell r="K127">
            <v>6.97</v>
          </cell>
          <cell r="L127">
            <v>24.56925</v>
          </cell>
          <cell r="N127">
            <v>5.2799999999999994</v>
          </cell>
          <cell r="O127">
            <v>3.7500450000000001</v>
          </cell>
          <cell r="P127">
            <v>9.4499999999999993</v>
          </cell>
          <cell r="Q127">
            <v>0.9</v>
          </cell>
          <cell r="R127">
            <v>10.344827586206897</v>
          </cell>
          <cell r="S127">
            <v>5.5862068965517242</v>
          </cell>
          <cell r="T127">
            <v>28.56</v>
          </cell>
          <cell r="U127">
            <v>17.135999999999999</v>
          </cell>
          <cell r="V127">
            <v>491140017</v>
          </cell>
          <cell r="X127">
            <v>40</v>
          </cell>
          <cell r="Y127">
            <v>45000</v>
          </cell>
          <cell r="Z127">
            <v>3</v>
          </cell>
          <cell r="AA127">
            <v>1450</v>
          </cell>
        </row>
        <row r="128">
          <cell r="A128">
            <v>182</v>
          </cell>
          <cell r="C128" t="str">
            <v>Camión Tracto</v>
          </cell>
          <cell r="D128" t="str">
            <v>Mack</v>
          </cell>
          <cell r="E128" t="str">
            <v>CV713</v>
          </cell>
          <cell r="F128" t="str">
            <v>20TON/12M3</v>
          </cell>
          <cell r="G128">
            <v>2005</v>
          </cell>
          <cell r="H128" t="str">
            <v>GNO-192</v>
          </cell>
          <cell r="I128">
            <v>1.42</v>
          </cell>
          <cell r="J128">
            <v>2.37</v>
          </cell>
          <cell r="K128">
            <v>6.49</v>
          </cell>
          <cell r="L128">
            <v>21.841446000000001</v>
          </cell>
          <cell r="M128" t="str">
            <v>Hytex</v>
          </cell>
          <cell r="N128">
            <v>5.2799999999999994</v>
          </cell>
          <cell r="O128">
            <v>3.7500450000000001</v>
          </cell>
          <cell r="P128">
            <v>9.4499999999999993</v>
          </cell>
          <cell r="Q128">
            <v>0.9</v>
          </cell>
          <cell r="R128">
            <v>10.344827586206897</v>
          </cell>
          <cell r="S128">
            <v>5.5862068965517242</v>
          </cell>
          <cell r="T128">
            <v>28.56</v>
          </cell>
          <cell r="U128">
            <v>17.135999999999999</v>
          </cell>
          <cell r="V128">
            <v>491140017</v>
          </cell>
          <cell r="X128">
            <v>40</v>
          </cell>
          <cell r="Y128">
            <v>45000</v>
          </cell>
          <cell r="Z128">
            <v>3</v>
          </cell>
          <cell r="AA128">
            <v>1450</v>
          </cell>
        </row>
        <row r="129">
          <cell r="A129">
            <v>183</v>
          </cell>
          <cell r="C129" t="str">
            <v>Camión Tracto</v>
          </cell>
          <cell r="D129" t="str">
            <v>Mack</v>
          </cell>
          <cell r="E129" t="str">
            <v>GU813E</v>
          </cell>
          <cell r="F129" t="str">
            <v>15TON/20M3</v>
          </cell>
          <cell r="G129">
            <v>2009</v>
          </cell>
          <cell r="H129" t="str">
            <v>GRA0015</v>
          </cell>
          <cell r="I129">
            <v>1.34</v>
          </cell>
          <cell r="J129">
            <v>2.2999999999999998</v>
          </cell>
          <cell r="K129">
            <v>6.73</v>
          </cell>
          <cell r="L129">
            <v>20.741859999999999</v>
          </cell>
          <cell r="M129" t="str">
            <v>Hytex</v>
          </cell>
          <cell r="N129">
            <v>5.2799999999999994</v>
          </cell>
          <cell r="O129">
            <v>3.7500450000000001</v>
          </cell>
          <cell r="P129">
            <v>9.4499999999999993</v>
          </cell>
          <cell r="Q129">
            <v>0.9</v>
          </cell>
          <cell r="R129">
            <v>10.344827586206897</v>
          </cell>
          <cell r="S129">
            <v>5.5862068965517242</v>
          </cell>
          <cell r="T129">
            <v>28.56</v>
          </cell>
          <cell r="U129">
            <v>17.135999999999999</v>
          </cell>
          <cell r="V129">
            <v>491140017</v>
          </cell>
          <cell r="X129">
            <v>40</v>
          </cell>
          <cell r="Y129">
            <v>45000</v>
          </cell>
          <cell r="Z129">
            <v>3</v>
          </cell>
          <cell r="AA129">
            <v>1450</v>
          </cell>
        </row>
        <row r="130">
          <cell r="A130">
            <v>184</v>
          </cell>
          <cell r="C130" t="str">
            <v>Camión Tracto</v>
          </cell>
          <cell r="D130" t="str">
            <v>Mack</v>
          </cell>
          <cell r="E130" t="str">
            <v>GU813E</v>
          </cell>
          <cell r="F130" t="str">
            <v>15TON/20M3</v>
          </cell>
          <cell r="G130">
            <v>2009</v>
          </cell>
          <cell r="H130" t="str">
            <v>GRA0025</v>
          </cell>
          <cell r="I130">
            <v>1.35</v>
          </cell>
          <cell r="J130">
            <v>2.2799999999999998</v>
          </cell>
          <cell r="K130">
            <v>6.72</v>
          </cell>
          <cell r="L130">
            <v>20.684159999999999</v>
          </cell>
          <cell r="M130" t="str">
            <v>Hytex</v>
          </cell>
          <cell r="N130">
            <v>5.2799999999999994</v>
          </cell>
          <cell r="O130">
            <v>3.7500450000000001</v>
          </cell>
          <cell r="P130">
            <v>9.4499999999999993</v>
          </cell>
          <cell r="Q130">
            <v>0.9</v>
          </cell>
          <cell r="R130">
            <v>10.344827586206897</v>
          </cell>
          <cell r="S130">
            <v>5.5862068965517242</v>
          </cell>
          <cell r="T130">
            <v>28.56</v>
          </cell>
          <cell r="U130">
            <v>17.135999999999999</v>
          </cell>
          <cell r="V130">
            <v>491140017</v>
          </cell>
          <cell r="X130">
            <v>40</v>
          </cell>
          <cell r="Y130">
            <v>45000</v>
          </cell>
          <cell r="Z130">
            <v>3</v>
          </cell>
          <cell r="AA130">
            <v>1450</v>
          </cell>
        </row>
        <row r="131">
          <cell r="A131">
            <v>185</v>
          </cell>
          <cell r="C131" t="str">
            <v xml:space="preserve">Camión Volqueta </v>
          </cell>
          <cell r="D131" t="str">
            <v>Renault</v>
          </cell>
          <cell r="E131" t="str">
            <v>kerax 378</v>
          </cell>
          <cell r="F131" t="str">
            <v>15TON/10M3</v>
          </cell>
          <cell r="G131">
            <v>2005</v>
          </cell>
          <cell r="H131" t="str">
            <v>GPT-0805</v>
          </cell>
          <cell r="I131">
            <v>1.23</v>
          </cell>
          <cell r="J131">
            <v>2.4300000000000002</v>
          </cell>
          <cell r="K131">
            <v>4.7699999999999996</v>
          </cell>
          <cell r="L131">
            <v>14.257052999999999</v>
          </cell>
          <cell r="N131">
            <v>5.2799999999999994</v>
          </cell>
          <cell r="O131">
            <v>3.7500450000000001</v>
          </cell>
          <cell r="P131">
            <v>9.4499999999999993</v>
          </cell>
          <cell r="Q131">
            <v>0.9</v>
          </cell>
          <cell r="R131">
            <v>10.344827586206897</v>
          </cell>
          <cell r="S131">
            <v>5.5862068965517242</v>
          </cell>
          <cell r="T131">
            <v>28.56</v>
          </cell>
          <cell r="U131">
            <v>17.135999999999999</v>
          </cell>
          <cell r="V131">
            <v>491140017</v>
          </cell>
          <cell r="X131">
            <v>40</v>
          </cell>
          <cell r="Y131">
            <v>45000</v>
          </cell>
          <cell r="Z131">
            <v>3</v>
          </cell>
          <cell r="AA131">
            <v>1450</v>
          </cell>
        </row>
        <row r="132">
          <cell r="A132">
            <v>186</v>
          </cell>
          <cell r="C132" t="str">
            <v xml:space="preserve">Camión Tanquero </v>
          </cell>
          <cell r="D132" t="str">
            <v>Ford</v>
          </cell>
          <cell r="E132" t="str">
            <v>C7000</v>
          </cell>
          <cell r="F132" t="str">
            <v>1800 GLn</v>
          </cell>
          <cell r="G132">
            <v>1980</v>
          </cell>
          <cell r="H132" t="str">
            <v>GDD-240</v>
          </cell>
          <cell r="L132">
            <v>31.894132724999999</v>
          </cell>
          <cell r="M132" t="str">
            <v>Etnyre Ford/J3434</v>
          </cell>
          <cell r="N132">
            <v>5.2799999999999994</v>
          </cell>
          <cell r="O132">
            <v>3.7500450000000001</v>
          </cell>
          <cell r="P132">
            <v>9.4499999999999993</v>
          </cell>
          <cell r="Q132">
            <v>0.9</v>
          </cell>
          <cell r="R132">
            <v>10.344827586206897</v>
          </cell>
          <cell r="S132">
            <v>5.5862068965517242</v>
          </cell>
          <cell r="T132">
            <v>28.56</v>
          </cell>
          <cell r="U132">
            <v>17.135999999999999</v>
          </cell>
          <cell r="V132">
            <v>491140017</v>
          </cell>
          <cell r="X132">
            <v>40</v>
          </cell>
          <cell r="Y132">
            <v>45000</v>
          </cell>
          <cell r="Z132">
            <v>3</v>
          </cell>
          <cell r="AA132">
            <v>1450</v>
          </cell>
        </row>
        <row r="133">
          <cell r="A133">
            <v>187</v>
          </cell>
          <cell r="C133" t="str">
            <v>Volqueta Hyteck</v>
          </cell>
          <cell r="D133" t="str">
            <v>Hino</v>
          </cell>
          <cell r="E133" t="str">
            <v>KY-200</v>
          </cell>
          <cell r="F133" t="str">
            <v>18 M3/30TON</v>
          </cell>
          <cell r="G133">
            <v>1986</v>
          </cell>
          <cell r="H133" t="str">
            <v>GGR0378</v>
          </cell>
          <cell r="L133">
            <v>31.894132724999999</v>
          </cell>
          <cell r="N133">
            <v>5.2799999999999994</v>
          </cell>
          <cell r="O133">
            <v>3.7500450000000001</v>
          </cell>
          <cell r="P133">
            <v>9.4499999999999993</v>
          </cell>
          <cell r="Q133">
            <v>0.9</v>
          </cell>
          <cell r="R133">
            <v>10.344827586206897</v>
          </cell>
          <cell r="S133">
            <v>5.5862068965517242</v>
          </cell>
          <cell r="T133">
            <v>28.56</v>
          </cell>
          <cell r="U133">
            <v>17.135999999999999</v>
          </cell>
          <cell r="V133">
            <v>491190312</v>
          </cell>
          <cell r="X133">
            <v>0</v>
          </cell>
          <cell r="Y133">
            <v>45000</v>
          </cell>
          <cell r="Z133">
            <v>3</v>
          </cell>
          <cell r="AA133">
            <v>1450</v>
          </cell>
        </row>
        <row r="134">
          <cell r="A134">
            <v>188</v>
          </cell>
          <cell r="C134" t="str">
            <v>Camión Cajón</v>
          </cell>
          <cell r="D134" t="str">
            <v>Kia</v>
          </cell>
          <cell r="E134" t="str">
            <v>K3500S-33S</v>
          </cell>
          <cell r="F134" t="str">
            <v>4.5TON</v>
          </cell>
          <cell r="G134">
            <v>1994</v>
          </cell>
          <cell r="H134" t="str">
            <v>GIH-475</v>
          </cell>
          <cell r="L134">
            <v>31.894132724999999</v>
          </cell>
          <cell r="N134">
            <v>5.2799999999999994</v>
          </cell>
          <cell r="O134">
            <v>3.7500450000000001</v>
          </cell>
          <cell r="P134">
            <v>9.4499999999999993</v>
          </cell>
          <cell r="Q134">
            <v>0.9</v>
          </cell>
          <cell r="R134">
            <v>10.344827586206897</v>
          </cell>
          <cell r="S134">
            <v>5.5862068965517242</v>
          </cell>
          <cell r="T134">
            <v>4.8</v>
          </cell>
          <cell r="U134">
            <v>2.88</v>
          </cell>
          <cell r="V134">
            <v>491190312</v>
          </cell>
          <cell r="X134">
            <v>0</v>
          </cell>
          <cell r="Y134">
            <v>45000</v>
          </cell>
          <cell r="Z134">
            <v>3</v>
          </cell>
          <cell r="AA134">
            <v>1450</v>
          </cell>
        </row>
        <row r="135">
          <cell r="A135">
            <v>189</v>
          </cell>
          <cell r="C135" t="str">
            <v>Camión Cajón</v>
          </cell>
          <cell r="D135" t="str">
            <v>Tata</v>
          </cell>
          <cell r="E135" t="str">
            <v>SFC 407/31</v>
          </cell>
          <cell r="F135" t="str">
            <v>3TON</v>
          </cell>
          <cell r="G135">
            <v>2002</v>
          </cell>
          <cell r="H135" t="str">
            <v>GMI-025</v>
          </cell>
          <cell r="L135">
            <v>31.894132724999999</v>
          </cell>
          <cell r="N135">
            <v>5.2799999999999994</v>
          </cell>
          <cell r="O135">
            <v>3.7500450000000001</v>
          </cell>
          <cell r="P135">
            <v>9.4499999999999993</v>
          </cell>
          <cell r="Q135">
            <v>0.9</v>
          </cell>
          <cell r="R135">
            <v>10.344827586206897</v>
          </cell>
          <cell r="S135">
            <v>5.5862068965517242</v>
          </cell>
          <cell r="T135">
            <v>28.56</v>
          </cell>
          <cell r="U135">
            <v>17.135999999999999</v>
          </cell>
          <cell r="V135">
            <v>491190312</v>
          </cell>
          <cell r="X135">
            <v>0</v>
          </cell>
          <cell r="Y135">
            <v>45000</v>
          </cell>
          <cell r="Z135">
            <v>3</v>
          </cell>
          <cell r="AA135">
            <v>1450</v>
          </cell>
        </row>
        <row r="136">
          <cell r="A136">
            <v>190</v>
          </cell>
          <cell r="C136" t="str">
            <v>Camión Plataforma</v>
          </cell>
          <cell r="D136" t="str">
            <v>Chevrolet</v>
          </cell>
          <cell r="E136" t="str">
            <v>MPR 7IL</v>
          </cell>
          <cell r="F136" t="str">
            <v>5TON</v>
          </cell>
          <cell r="G136">
            <v>2005</v>
          </cell>
          <cell r="H136" t="str">
            <v>GNT-047</v>
          </cell>
          <cell r="L136">
            <v>31.894132724999999</v>
          </cell>
          <cell r="N136">
            <v>5.2799999999999994</v>
          </cell>
          <cell r="O136">
            <v>3.7500450000000001</v>
          </cell>
          <cell r="P136">
            <v>9.4499999999999993</v>
          </cell>
          <cell r="Q136">
            <v>0.9</v>
          </cell>
          <cell r="R136">
            <v>10.344827586206897</v>
          </cell>
          <cell r="S136">
            <v>5.5862068965517242</v>
          </cell>
          <cell r="T136">
            <v>28.56</v>
          </cell>
          <cell r="U136">
            <v>17.135999999999999</v>
          </cell>
          <cell r="V136">
            <v>491190312</v>
          </cell>
          <cell r="X136">
            <v>0</v>
          </cell>
          <cell r="Y136">
            <v>45000</v>
          </cell>
          <cell r="Z136">
            <v>3</v>
          </cell>
          <cell r="AA136">
            <v>1450</v>
          </cell>
        </row>
        <row r="137">
          <cell r="A137">
            <v>191</v>
          </cell>
          <cell r="C137" t="str">
            <v>Camión Plataforma</v>
          </cell>
          <cell r="D137" t="str">
            <v>Chevrolet</v>
          </cell>
          <cell r="E137" t="str">
            <v>MPR 7IL</v>
          </cell>
          <cell r="F137" t="str">
            <v>5TON</v>
          </cell>
          <cell r="G137">
            <v>2001</v>
          </cell>
          <cell r="H137" t="str">
            <v>GLG-518</v>
          </cell>
          <cell r="L137">
            <v>31.894132724999999</v>
          </cell>
          <cell r="N137">
            <v>5.2799999999999994</v>
          </cell>
          <cell r="O137">
            <v>3.7500450000000001</v>
          </cell>
          <cell r="P137">
            <v>9.4499999999999993</v>
          </cell>
          <cell r="Q137">
            <v>0.9</v>
          </cell>
          <cell r="R137">
            <v>10.344827586206897</v>
          </cell>
          <cell r="S137">
            <v>5.5862068965517242</v>
          </cell>
          <cell r="T137">
            <v>28.56</v>
          </cell>
          <cell r="U137">
            <v>17.135999999999999</v>
          </cell>
          <cell r="V137">
            <v>491190312</v>
          </cell>
          <cell r="X137">
            <v>0</v>
          </cell>
          <cell r="Y137">
            <v>45000</v>
          </cell>
          <cell r="Z137">
            <v>3</v>
          </cell>
          <cell r="AA137">
            <v>1450</v>
          </cell>
        </row>
        <row r="138">
          <cell r="A138">
            <v>192</v>
          </cell>
          <cell r="C138" t="str">
            <v>Camión Plataforma</v>
          </cell>
          <cell r="D138" t="str">
            <v>Chevrolet</v>
          </cell>
          <cell r="E138" t="str">
            <v>MPR 7IL</v>
          </cell>
          <cell r="F138" t="str">
            <v>6 TON</v>
          </cell>
          <cell r="G138">
            <v>2009</v>
          </cell>
          <cell r="H138" t="str">
            <v>GRD-832</v>
          </cell>
          <cell r="L138">
            <v>31.894132724999999</v>
          </cell>
          <cell r="M138" t="str">
            <v>Abastecedor</v>
          </cell>
          <cell r="N138">
            <v>5.2799999999999994</v>
          </cell>
          <cell r="O138">
            <v>3.7500450000000001</v>
          </cell>
          <cell r="P138">
            <v>9.4499999999999993</v>
          </cell>
          <cell r="Q138">
            <v>0.9</v>
          </cell>
          <cell r="R138">
            <v>10.344827586206897</v>
          </cell>
          <cell r="S138">
            <v>5.5862068965517242</v>
          </cell>
          <cell r="T138">
            <v>28.56</v>
          </cell>
          <cell r="U138">
            <v>17.135999999999999</v>
          </cell>
          <cell r="V138">
            <v>491190312</v>
          </cell>
          <cell r="X138">
            <v>0</v>
          </cell>
          <cell r="Y138">
            <v>45000</v>
          </cell>
          <cell r="Z138">
            <v>3</v>
          </cell>
          <cell r="AA138">
            <v>1450</v>
          </cell>
        </row>
        <row r="139">
          <cell r="C139" t="str">
            <v>VEHICULOS VARIOS (USO PERSONAL)</v>
          </cell>
        </row>
        <row r="140">
          <cell r="A140">
            <v>201</v>
          </cell>
          <cell r="C140" t="str">
            <v>Espc. Caminero</v>
          </cell>
          <cell r="D140" t="str">
            <v>Volvo</v>
          </cell>
          <cell r="E140" t="str">
            <v>WG-64</v>
          </cell>
          <cell r="F140" t="str">
            <v>32 TON</v>
          </cell>
          <cell r="G140">
            <v>2001</v>
          </cell>
          <cell r="H140" t="str">
            <v>GMO-671</v>
          </cell>
          <cell r="L140">
            <v>31.894132724999999</v>
          </cell>
          <cell r="N140">
            <v>5.2799999999999994</v>
          </cell>
          <cell r="O140">
            <v>3.7500450000000001</v>
          </cell>
          <cell r="P140">
            <v>9.4499999999999993</v>
          </cell>
          <cell r="Q140">
            <v>0.9</v>
          </cell>
          <cell r="R140">
            <v>10.344827586206897</v>
          </cell>
          <cell r="S140">
            <v>5.5862068965517242</v>
          </cell>
          <cell r="T140">
            <v>4</v>
          </cell>
          <cell r="U140">
            <v>2.4</v>
          </cell>
          <cell r="V140">
            <v>482650321</v>
          </cell>
          <cell r="X140">
            <v>0</v>
          </cell>
          <cell r="Y140">
            <v>45000</v>
          </cell>
          <cell r="Z140">
            <v>3</v>
          </cell>
          <cell r="AA140">
            <v>1450</v>
          </cell>
        </row>
        <row r="141">
          <cell r="A141">
            <v>202</v>
          </cell>
          <cell r="C141" t="str">
            <v>Jeep</v>
          </cell>
          <cell r="D141" t="str">
            <v>land Rovert</v>
          </cell>
          <cell r="E141" t="str">
            <v>SANTANA</v>
          </cell>
          <cell r="F141" t="str">
            <v>0.5TON</v>
          </cell>
          <cell r="G141">
            <v>1974</v>
          </cell>
          <cell r="H141" t="str">
            <v>GDD-251</v>
          </cell>
          <cell r="L141">
            <v>31.894132724999999</v>
          </cell>
          <cell r="M141" t="str">
            <v>VEHICULO</v>
          </cell>
          <cell r="N141">
            <v>5.2799999999999994</v>
          </cell>
          <cell r="O141">
            <v>3.7500450000000001</v>
          </cell>
          <cell r="P141">
            <v>9.4499999999999993</v>
          </cell>
          <cell r="Q141">
            <v>0.9</v>
          </cell>
          <cell r="R141">
            <v>10.344827586206897</v>
          </cell>
          <cell r="S141">
            <v>5.5862068965517242</v>
          </cell>
          <cell r="T141">
            <v>4</v>
          </cell>
          <cell r="U141">
            <v>2.4</v>
          </cell>
          <cell r="V141">
            <v>491130016</v>
          </cell>
          <cell r="X141">
            <v>0</v>
          </cell>
          <cell r="Y141">
            <v>45000</v>
          </cell>
          <cell r="Z141">
            <v>3</v>
          </cell>
          <cell r="AA141">
            <v>1450</v>
          </cell>
        </row>
        <row r="142">
          <cell r="A142">
            <v>203</v>
          </cell>
          <cell r="C142" t="str">
            <v>Jeep</v>
          </cell>
          <cell r="D142" t="str">
            <v>Toyota</v>
          </cell>
          <cell r="E142" t="str">
            <v>LAND CRUISER</v>
          </cell>
          <cell r="F142" t="str">
            <v>0.75TON</v>
          </cell>
          <cell r="G142">
            <v>1999</v>
          </cell>
          <cell r="H142" t="str">
            <v>GXK-440</v>
          </cell>
          <cell r="L142">
            <v>31.894132724999999</v>
          </cell>
          <cell r="M142" t="str">
            <v>VEHICULO</v>
          </cell>
          <cell r="N142">
            <v>5.2799999999999994</v>
          </cell>
          <cell r="O142">
            <v>3.7500450000000001</v>
          </cell>
          <cell r="P142">
            <v>9.4499999999999993</v>
          </cell>
          <cell r="Q142">
            <v>0.9</v>
          </cell>
          <cell r="R142">
            <v>10.344827586206897</v>
          </cell>
          <cell r="S142">
            <v>5.5862068965517242</v>
          </cell>
          <cell r="T142">
            <v>4</v>
          </cell>
          <cell r="U142">
            <v>2.4</v>
          </cell>
          <cell r="V142">
            <v>491130016</v>
          </cell>
          <cell r="X142">
            <v>0</v>
          </cell>
          <cell r="Y142">
            <v>45000</v>
          </cell>
          <cell r="Z142">
            <v>3</v>
          </cell>
          <cell r="AA142">
            <v>1450</v>
          </cell>
        </row>
        <row r="143">
          <cell r="A143">
            <v>204</v>
          </cell>
          <cell r="C143" t="str">
            <v>Omnibus</v>
          </cell>
          <cell r="D143" t="str">
            <v>Mercedes Benz</v>
          </cell>
          <cell r="E143">
            <v>800</v>
          </cell>
          <cell r="F143" t="str">
            <v>8 TON</v>
          </cell>
          <cell r="G143">
            <v>1967</v>
          </cell>
          <cell r="H143" t="str">
            <v>GLC-367</v>
          </cell>
          <cell r="L143">
            <v>31.894132724999999</v>
          </cell>
          <cell r="M143" t="str">
            <v>VEHICULO</v>
          </cell>
          <cell r="N143">
            <v>5.2799999999999994</v>
          </cell>
          <cell r="O143">
            <v>3.7500450000000001</v>
          </cell>
          <cell r="P143">
            <v>9.4499999999999993</v>
          </cell>
          <cell r="Q143">
            <v>0.9</v>
          </cell>
          <cell r="R143">
            <v>10.344827586206897</v>
          </cell>
          <cell r="S143">
            <v>5.5862068965517242</v>
          </cell>
          <cell r="T143">
            <v>4</v>
          </cell>
          <cell r="U143">
            <v>2.4</v>
          </cell>
          <cell r="V143">
            <v>482650321</v>
          </cell>
          <cell r="X143">
            <v>0</v>
          </cell>
          <cell r="Y143">
            <v>45000</v>
          </cell>
          <cell r="Z143">
            <v>3</v>
          </cell>
          <cell r="AA143">
            <v>1450</v>
          </cell>
        </row>
        <row r="144">
          <cell r="A144">
            <v>205</v>
          </cell>
          <cell r="C144" t="str">
            <v>Omnibus</v>
          </cell>
          <cell r="D144" t="str">
            <v>Botar</v>
          </cell>
          <cell r="E144" t="str">
            <v>B53</v>
          </cell>
          <cell r="F144" t="str">
            <v>8 TON</v>
          </cell>
          <cell r="G144">
            <v>1980</v>
          </cell>
          <cell r="H144" t="str">
            <v>GKN-078</v>
          </cell>
          <cell r="L144">
            <v>31.894132724999999</v>
          </cell>
          <cell r="M144" t="str">
            <v>VEHICULO</v>
          </cell>
          <cell r="N144">
            <v>5.2799999999999994</v>
          </cell>
          <cell r="O144">
            <v>3.7500450000000001</v>
          </cell>
          <cell r="P144">
            <v>9.4499999999999993</v>
          </cell>
          <cell r="Q144">
            <v>0.9</v>
          </cell>
          <cell r="R144">
            <v>10.344827586206897</v>
          </cell>
          <cell r="S144">
            <v>5.5862068965517242</v>
          </cell>
          <cell r="T144">
            <v>4</v>
          </cell>
          <cell r="U144">
            <v>2.4</v>
          </cell>
          <cell r="V144">
            <v>482650321</v>
          </cell>
          <cell r="X144">
            <v>0</v>
          </cell>
          <cell r="Y144">
            <v>45000</v>
          </cell>
          <cell r="Z144">
            <v>3</v>
          </cell>
          <cell r="AA144">
            <v>1450</v>
          </cell>
        </row>
        <row r="145">
          <cell r="A145">
            <v>206</v>
          </cell>
          <cell r="C145" t="str">
            <v>Camión Furgón</v>
          </cell>
          <cell r="D145" t="str">
            <v>Citroen</v>
          </cell>
          <cell r="E145" t="str">
            <v>BERLINGO</v>
          </cell>
          <cell r="F145" t="str">
            <v>0.8 TON</v>
          </cell>
          <cell r="G145">
            <v>2001</v>
          </cell>
          <cell r="H145" t="str">
            <v>GLK-713</v>
          </cell>
          <cell r="L145">
            <v>31.894132724999999</v>
          </cell>
          <cell r="M145" t="str">
            <v>VEHICULO</v>
          </cell>
          <cell r="N145">
            <v>5.2799999999999994</v>
          </cell>
          <cell r="O145">
            <v>3.7500450000000001</v>
          </cell>
          <cell r="P145">
            <v>9.4499999999999993</v>
          </cell>
          <cell r="Q145">
            <v>0.9</v>
          </cell>
          <cell r="R145">
            <v>10.344827586206897</v>
          </cell>
          <cell r="S145">
            <v>5.5862068965517242</v>
          </cell>
          <cell r="T145">
            <v>4</v>
          </cell>
          <cell r="U145">
            <v>2.4</v>
          </cell>
          <cell r="V145">
            <v>482650321</v>
          </cell>
          <cell r="X145">
            <v>0</v>
          </cell>
          <cell r="Y145">
            <v>45000</v>
          </cell>
          <cell r="Z145">
            <v>3</v>
          </cell>
          <cell r="AA145">
            <v>1450</v>
          </cell>
        </row>
        <row r="146">
          <cell r="A146">
            <v>207</v>
          </cell>
          <cell r="C146" t="str">
            <v>Automovil</v>
          </cell>
          <cell r="D146" t="str">
            <v>Toyota</v>
          </cell>
          <cell r="E146" t="str">
            <v>SEQUIOIA</v>
          </cell>
          <cell r="F146" t="str">
            <v>0.75 TON</v>
          </cell>
          <cell r="G146">
            <v>2005</v>
          </cell>
          <cell r="H146" t="str">
            <v>GNU-953</v>
          </cell>
          <cell r="L146">
            <v>31.894132724999999</v>
          </cell>
          <cell r="M146" t="str">
            <v>VEHICULO</v>
          </cell>
          <cell r="N146">
            <v>5.2799999999999994</v>
          </cell>
          <cell r="O146">
            <v>3.7500450000000001</v>
          </cell>
          <cell r="P146">
            <v>9.4499999999999993</v>
          </cell>
          <cell r="Q146">
            <v>0.9</v>
          </cell>
          <cell r="R146">
            <v>10.344827586206897</v>
          </cell>
          <cell r="S146">
            <v>5.5862068965517242</v>
          </cell>
          <cell r="T146">
            <v>4</v>
          </cell>
          <cell r="U146">
            <v>2.4</v>
          </cell>
          <cell r="V146">
            <v>482650321</v>
          </cell>
          <cell r="X146">
            <v>0</v>
          </cell>
          <cell r="Y146">
            <v>45000</v>
          </cell>
          <cell r="Z146">
            <v>3</v>
          </cell>
          <cell r="AA146">
            <v>1450</v>
          </cell>
        </row>
        <row r="147">
          <cell r="A147">
            <v>208</v>
          </cell>
          <cell r="C147" t="str">
            <v>Camioneta</v>
          </cell>
          <cell r="D147" t="str">
            <v>Mitsubishi</v>
          </cell>
          <cell r="E147" t="str">
            <v>L-200 4X4</v>
          </cell>
          <cell r="F147" t="str">
            <v>1  TON</v>
          </cell>
          <cell r="G147">
            <v>1998</v>
          </cell>
          <cell r="H147" t="str">
            <v>GKV-962</v>
          </cell>
          <cell r="L147">
            <v>31.894132724999999</v>
          </cell>
          <cell r="M147" t="str">
            <v>VEHICULO</v>
          </cell>
          <cell r="N147">
            <v>5.2799999999999994</v>
          </cell>
          <cell r="O147">
            <v>3.7500450000000001</v>
          </cell>
          <cell r="P147">
            <v>9.4499999999999993</v>
          </cell>
          <cell r="Q147">
            <v>0.9</v>
          </cell>
          <cell r="R147">
            <v>10.344827586206897</v>
          </cell>
          <cell r="S147">
            <v>5.5862068965517242</v>
          </cell>
          <cell r="T147">
            <v>10</v>
          </cell>
          <cell r="U147">
            <v>6</v>
          </cell>
          <cell r="V147">
            <v>491130023</v>
          </cell>
          <cell r="X147">
            <v>0</v>
          </cell>
          <cell r="Y147">
            <v>45000</v>
          </cell>
          <cell r="Z147">
            <v>3</v>
          </cell>
          <cell r="AA147">
            <v>1450</v>
          </cell>
        </row>
        <row r="148">
          <cell r="A148">
            <v>209</v>
          </cell>
          <cell r="C148" t="str">
            <v>Camioneta Dob. Cabina</v>
          </cell>
          <cell r="D148" t="str">
            <v>Chevrolet</v>
          </cell>
          <cell r="E148" t="str">
            <v>LUV D-MAX</v>
          </cell>
          <cell r="F148" t="str">
            <v>1  TON</v>
          </cell>
          <cell r="G148">
            <v>2005</v>
          </cell>
          <cell r="H148" t="str">
            <v>GNO-617</v>
          </cell>
          <cell r="L148">
            <v>31.894132724999999</v>
          </cell>
          <cell r="M148" t="str">
            <v>VEHICULO</v>
          </cell>
          <cell r="N148">
            <v>5.2799999999999994</v>
          </cell>
          <cell r="O148">
            <v>3.7500450000000001</v>
          </cell>
          <cell r="P148">
            <v>9.4499999999999993</v>
          </cell>
          <cell r="Q148">
            <v>0.9</v>
          </cell>
          <cell r="R148">
            <v>10.344827586206897</v>
          </cell>
          <cell r="S148">
            <v>5.5862068965517242</v>
          </cell>
          <cell r="T148">
            <v>4</v>
          </cell>
          <cell r="U148">
            <v>2.4</v>
          </cell>
          <cell r="V148">
            <v>491130025</v>
          </cell>
          <cell r="X148">
            <v>0</v>
          </cell>
          <cell r="Y148">
            <v>45000</v>
          </cell>
          <cell r="Z148">
            <v>3</v>
          </cell>
          <cell r="AA148">
            <v>1450</v>
          </cell>
        </row>
        <row r="149">
          <cell r="A149">
            <v>210</v>
          </cell>
          <cell r="C149" t="str">
            <v>Camioneta Dob. Cabina</v>
          </cell>
          <cell r="D149" t="str">
            <v>Chevrolet</v>
          </cell>
          <cell r="E149" t="str">
            <v>LUV C/D</v>
          </cell>
          <cell r="F149" t="str">
            <v>1  TON</v>
          </cell>
          <cell r="G149">
            <v>2002</v>
          </cell>
          <cell r="H149" t="str">
            <v>GLL-735</v>
          </cell>
          <cell r="L149">
            <v>31.894132724999999</v>
          </cell>
          <cell r="M149" t="str">
            <v>VEHICULO</v>
          </cell>
          <cell r="N149">
            <v>5.2799999999999994</v>
          </cell>
          <cell r="O149">
            <v>3.7500450000000001</v>
          </cell>
          <cell r="P149">
            <v>9.4499999999999993</v>
          </cell>
          <cell r="Q149">
            <v>0.9</v>
          </cell>
          <cell r="R149">
            <v>10.344827586206897</v>
          </cell>
          <cell r="S149">
            <v>5.5862068965517242</v>
          </cell>
          <cell r="T149">
            <v>4</v>
          </cell>
          <cell r="U149">
            <v>2.4</v>
          </cell>
          <cell r="V149">
            <v>491130025</v>
          </cell>
          <cell r="X149">
            <v>0</v>
          </cell>
          <cell r="Y149">
            <v>45000</v>
          </cell>
          <cell r="Z149">
            <v>3</v>
          </cell>
          <cell r="AA149">
            <v>1450</v>
          </cell>
        </row>
        <row r="150">
          <cell r="A150">
            <v>211</v>
          </cell>
          <cell r="C150" t="str">
            <v>Camioneta Dob. Cabina</v>
          </cell>
          <cell r="D150" t="str">
            <v>Chevrolet</v>
          </cell>
          <cell r="E150" t="str">
            <v>LUV D-MAX</v>
          </cell>
          <cell r="F150" t="str">
            <v>1  TON</v>
          </cell>
          <cell r="G150">
            <v>2001</v>
          </cell>
          <cell r="H150" t="str">
            <v>GLJ-531</v>
          </cell>
          <cell r="L150">
            <v>31.894132724999999</v>
          </cell>
          <cell r="M150" t="str">
            <v>VEHICULO</v>
          </cell>
          <cell r="N150">
            <v>5.2799999999999994</v>
          </cell>
          <cell r="O150">
            <v>3.7500450000000001</v>
          </cell>
          <cell r="P150">
            <v>9.4499999999999993</v>
          </cell>
          <cell r="Q150">
            <v>0.9</v>
          </cell>
          <cell r="R150">
            <v>10.344827586206897</v>
          </cell>
          <cell r="S150">
            <v>5.5862068965517242</v>
          </cell>
          <cell r="T150">
            <v>4</v>
          </cell>
          <cell r="U150">
            <v>2.4</v>
          </cell>
          <cell r="V150">
            <v>482650321</v>
          </cell>
          <cell r="X150">
            <v>0</v>
          </cell>
          <cell r="Y150">
            <v>45000</v>
          </cell>
          <cell r="Z150">
            <v>3</v>
          </cell>
          <cell r="AA150">
            <v>1450</v>
          </cell>
        </row>
        <row r="151">
          <cell r="A151">
            <v>212</v>
          </cell>
          <cell r="C151" t="str">
            <v>Automovil Stat_wag</v>
          </cell>
          <cell r="D151" t="str">
            <v>Chysler</v>
          </cell>
          <cell r="E151" t="str">
            <v>Caravan</v>
          </cell>
          <cell r="F151" t="str">
            <v>1  TON</v>
          </cell>
          <cell r="G151">
            <v>1998</v>
          </cell>
          <cell r="H151" t="str">
            <v>GKR-0270</v>
          </cell>
          <cell r="L151">
            <v>31.894132724999999</v>
          </cell>
          <cell r="M151" t="str">
            <v>VEHICULO</v>
          </cell>
          <cell r="N151">
            <v>5.2799999999999994</v>
          </cell>
          <cell r="O151">
            <v>3.7500450000000001</v>
          </cell>
          <cell r="P151">
            <v>9.4499999999999993</v>
          </cell>
          <cell r="Q151">
            <v>0.9</v>
          </cell>
          <cell r="R151">
            <v>10.344827586206897</v>
          </cell>
          <cell r="S151">
            <v>5.5862068965517242</v>
          </cell>
          <cell r="T151">
            <v>4</v>
          </cell>
          <cell r="U151">
            <v>2.4</v>
          </cell>
          <cell r="V151">
            <v>491130016</v>
          </cell>
          <cell r="X151">
            <v>0</v>
          </cell>
          <cell r="Y151">
            <v>45000</v>
          </cell>
          <cell r="Z151">
            <v>3</v>
          </cell>
          <cell r="AA151">
            <v>1450</v>
          </cell>
        </row>
        <row r="152">
          <cell r="A152">
            <v>213</v>
          </cell>
          <cell r="C152" t="str">
            <v>Jeep Statión Wagón</v>
          </cell>
          <cell r="D152" t="str">
            <v>hyundai</v>
          </cell>
          <cell r="E152" t="str">
            <v>Terracan GL Crdi Tia</v>
          </cell>
          <cell r="F152" t="str">
            <v>1  TON</v>
          </cell>
          <cell r="G152">
            <v>2001</v>
          </cell>
          <cell r="H152" t="str">
            <v>GOI0020</v>
          </cell>
          <cell r="L152">
            <v>31.894132724999999</v>
          </cell>
          <cell r="M152" t="str">
            <v>VEHICULO</v>
          </cell>
          <cell r="N152">
            <v>5.2799999999999994</v>
          </cell>
          <cell r="O152">
            <v>3.7500450000000001</v>
          </cell>
          <cell r="P152">
            <v>9.4499999999999993</v>
          </cell>
          <cell r="Q152">
            <v>0.9</v>
          </cell>
          <cell r="R152">
            <v>10.344827586206897</v>
          </cell>
          <cell r="S152">
            <v>5.5862068965517242</v>
          </cell>
          <cell r="T152">
            <v>4</v>
          </cell>
          <cell r="U152">
            <v>2.4</v>
          </cell>
          <cell r="V152">
            <v>491130016</v>
          </cell>
          <cell r="X152">
            <v>0</v>
          </cell>
          <cell r="Y152">
            <v>45000</v>
          </cell>
          <cell r="Z152">
            <v>3</v>
          </cell>
          <cell r="AA152">
            <v>1450</v>
          </cell>
        </row>
        <row r="153">
          <cell r="A153">
            <v>214</v>
          </cell>
          <cell r="C153" t="str">
            <v>Camioneta Dob. Cabina</v>
          </cell>
          <cell r="D153" t="str">
            <v>Ford</v>
          </cell>
          <cell r="E153" t="str">
            <v>F 150 XLT Crew</v>
          </cell>
          <cell r="F153" t="str">
            <v>1 ,25 TON</v>
          </cell>
          <cell r="G153">
            <v>2007</v>
          </cell>
          <cell r="H153" t="str">
            <v>GQA0076</v>
          </cell>
          <cell r="L153">
            <v>31.894132724999999</v>
          </cell>
          <cell r="M153" t="str">
            <v>VEHICULO</v>
          </cell>
          <cell r="N153">
            <v>5.2799999999999994</v>
          </cell>
          <cell r="O153">
            <v>3.7500450000000001</v>
          </cell>
          <cell r="P153">
            <v>9.4499999999999993</v>
          </cell>
          <cell r="Q153">
            <v>0.9</v>
          </cell>
          <cell r="R153">
            <v>10.344827586206897</v>
          </cell>
          <cell r="S153">
            <v>5.5862068965517242</v>
          </cell>
          <cell r="T153">
            <v>4</v>
          </cell>
          <cell r="U153">
            <v>2.4</v>
          </cell>
          <cell r="V153">
            <v>491130025</v>
          </cell>
          <cell r="X153">
            <v>0</v>
          </cell>
          <cell r="Y153">
            <v>45000</v>
          </cell>
          <cell r="Z153">
            <v>3</v>
          </cell>
          <cell r="AA153">
            <v>1450</v>
          </cell>
        </row>
        <row r="154">
          <cell r="A154">
            <v>215</v>
          </cell>
          <cell r="C154" t="str">
            <v>Camioneta Dob. Cabina</v>
          </cell>
          <cell r="D154" t="str">
            <v>Toyota</v>
          </cell>
          <cell r="E154" t="str">
            <v>CFT HILUX 4x2</v>
          </cell>
          <cell r="F154" t="str">
            <v>1 ,25 TON</v>
          </cell>
          <cell r="G154">
            <v>2001</v>
          </cell>
          <cell r="H154" t="str">
            <v>GRE0036</v>
          </cell>
          <cell r="L154">
            <v>31.894132724999999</v>
          </cell>
          <cell r="M154" t="str">
            <v>VEHICULO</v>
          </cell>
          <cell r="N154">
            <v>5.2799999999999994</v>
          </cell>
          <cell r="O154">
            <v>3.7500450000000001</v>
          </cell>
          <cell r="P154">
            <v>9.4499999999999993</v>
          </cell>
          <cell r="Q154">
            <v>0.9</v>
          </cell>
          <cell r="R154">
            <v>10.344827586206897</v>
          </cell>
          <cell r="S154">
            <v>5.5862068965517242</v>
          </cell>
          <cell r="T154">
            <v>4</v>
          </cell>
          <cell r="U154">
            <v>2.4</v>
          </cell>
          <cell r="V154">
            <v>491130025</v>
          </cell>
          <cell r="X154">
            <v>0</v>
          </cell>
          <cell r="Y154">
            <v>45000</v>
          </cell>
          <cell r="Z154">
            <v>3</v>
          </cell>
          <cell r="AA154">
            <v>1450</v>
          </cell>
        </row>
        <row r="155">
          <cell r="A155">
            <v>216</v>
          </cell>
          <cell r="C155" t="str">
            <v>Jeep Statión Wagón</v>
          </cell>
          <cell r="D155" t="str">
            <v>Kia</v>
          </cell>
          <cell r="E155" t="str">
            <v>Sorento 2.5L EX DSL AT</v>
          </cell>
          <cell r="F155" t="str">
            <v>0,75  TON</v>
          </cell>
          <cell r="G155">
            <v>2007</v>
          </cell>
          <cell r="H155" t="str">
            <v>GQG0342</v>
          </cell>
          <cell r="L155">
            <v>31.894132724999999</v>
          </cell>
          <cell r="M155" t="str">
            <v>VEHICULO</v>
          </cell>
          <cell r="N155">
            <v>5.2799999999999994</v>
          </cell>
          <cell r="O155">
            <v>3.7500450000000001</v>
          </cell>
          <cell r="P155">
            <v>9.4499999999999993</v>
          </cell>
          <cell r="Q155">
            <v>0.9</v>
          </cell>
          <cell r="R155">
            <v>10.344827586206897</v>
          </cell>
          <cell r="S155">
            <v>5.5862068965517242</v>
          </cell>
          <cell r="T155">
            <v>4</v>
          </cell>
          <cell r="U155">
            <v>2.4</v>
          </cell>
          <cell r="V155">
            <v>491130016</v>
          </cell>
          <cell r="X155">
            <v>0</v>
          </cell>
          <cell r="Y155">
            <v>45000</v>
          </cell>
          <cell r="Z155">
            <v>3</v>
          </cell>
          <cell r="AA155">
            <v>1450</v>
          </cell>
        </row>
        <row r="156">
          <cell r="A156">
            <v>217</v>
          </cell>
          <cell r="C156" t="str">
            <v>Camioneta Furgoneta</v>
          </cell>
          <cell r="D156" t="str">
            <v>Citroen</v>
          </cell>
          <cell r="E156" t="str">
            <v>Berlingo</v>
          </cell>
          <cell r="F156" t="str">
            <v>1  TON</v>
          </cell>
          <cell r="G156">
            <v>2008</v>
          </cell>
          <cell r="H156" t="str">
            <v>GQR0471</v>
          </cell>
          <cell r="L156">
            <v>31.894132724999999</v>
          </cell>
          <cell r="M156" t="str">
            <v>VEHICULO</v>
          </cell>
          <cell r="N156">
            <v>5.2799999999999994</v>
          </cell>
          <cell r="O156">
            <v>3.7500450000000001</v>
          </cell>
          <cell r="P156">
            <v>9.4499999999999993</v>
          </cell>
          <cell r="Q156">
            <v>0.9</v>
          </cell>
          <cell r="R156">
            <v>10.344827586206897</v>
          </cell>
          <cell r="S156">
            <v>5.5862068965517242</v>
          </cell>
          <cell r="T156">
            <v>4</v>
          </cell>
          <cell r="U156">
            <v>2.4</v>
          </cell>
          <cell r="V156">
            <v>491130025</v>
          </cell>
          <cell r="X156">
            <v>0</v>
          </cell>
          <cell r="Y156">
            <v>45000</v>
          </cell>
          <cell r="Z156">
            <v>3</v>
          </cell>
          <cell r="AA156">
            <v>1450</v>
          </cell>
        </row>
        <row r="157">
          <cell r="A157">
            <v>218</v>
          </cell>
          <cell r="C157" t="str">
            <v>Jeep Statión Wagón</v>
          </cell>
          <cell r="D157" t="str">
            <v>hyundai</v>
          </cell>
          <cell r="E157" t="str">
            <v>Terracan 2,5 DSL</v>
          </cell>
          <cell r="F157" t="str">
            <v>1  TON</v>
          </cell>
          <cell r="G157">
            <v>2003</v>
          </cell>
          <cell r="H157" t="str">
            <v>GME799</v>
          </cell>
          <cell r="L157">
            <v>31.894132724999999</v>
          </cell>
          <cell r="M157" t="str">
            <v>VEHICULO</v>
          </cell>
          <cell r="N157">
            <v>5.2799999999999994</v>
          </cell>
          <cell r="O157">
            <v>3.7500450000000001</v>
          </cell>
          <cell r="P157">
            <v>9.4499999999999993</v>
          </cell>
          <cell r="Q157">
            <v>0.9</v>
          </cell>
          <cell r="R157">
            <v>10.344827586206897</v>
          </cell>
          <cell r="S157">
            <v>5.5862068965517242</v>
          </cell>
          <cell r="T157">
            <v>4</v>
          </cell>
          <cell r="U157">
            <v>2.4</v>
          </cell>
          <cell r="V157">
            <v>491130016</v>
          </cell>
          <cell r="X157">
            <v>0</v>
          </cell>
          <cell r="Y157">
            <v>45000</v>
          </cell>
          <cell r="Z157">
            <v>3</v>
          </cell>
          <cell r="AA157">
            <v>1450</v>
          </cell>
        </row>
        <row r="158">
          <cell r="C158" t="str">
            <v>EQUIPO LIVIANO MANUALES</v>
          </cell>
        </row>
        <row r="159">
          <cell r="A159">
            <v>231</v>
          </cell>
          <cell r="C159" t="str">
            <v xml:space="preserve">Soldadora </v>
          </cell>
          <cell r="D159" t="str">
            <v>Lincoln Weldapower</v>
          </cell>
          <cell r="E159" t="str">
            <v>AC-225</v>
          </cell>
          <cell r="F159" t="str">
            <v>MOTOR A DIESEL</v>
          </cell>
          <cell r="G159">
            <v>1987</v>
          </cell>
          <cell r="L159">
            <v>31.894132724999999</v>
          </cell>
          <cell r="N159">
            <v>5.2799999999999994</v>
          </cell>
          <cell r="O159">
            <v>3.7500450000000001</v>
          </cell>
          <cell r="P159">
            <v>9.4499999999999993</v>
          </cell>
          <cell r="Q159">
            <v>0.9</v>
          </cell>
          <cell r="R159">
            <v>10.344827586206897</v>
          </cell>
          <cell r="S159">
            <v>5.5862068965517242</v>
          </cell>
          <cell r="T159">
            <v>2.85</v>
          </cell>
          <cell r="U159">
            <v>1.71</v>
          </cell>
          <cell r="V159">
            <v>442400111</v>
          </cell>
          <cell r="X159">
            <v>40</v>
          </cell>
          <cell r="Y159">
            <v>45000</v>
          </cell>
          <cell r="Z159">
            <v>3</v>
          </cell>
          <cell r="AA159">
            <v>1450</v>
          </cell>
        </row>
        <row r="160">
          <cell r="A160">
            <v>232</v>
          </cell>
          <cell r="C160" t="str">
            <v>Generador de Energia</v>
          </cell>
          <cell r="D160" t="str">
            <v>Olimpian</v>
          </cell>
          <cell r="E160" t="str">
            <v>CD075C/P</v>
          </cell>
          <cell r="G160">
            <v>1993</v>
          </cell>
          <cell r="L160">
            <v>31.894132724999999</v>
          </cell>
          <cell r="N160">
            <v>5.2799999999999994</v>
          </cell>
          <cell r="O160">
            <v>3.7500450000000001</v>
          </cell>
          <cell r="P160">
            <v>9.4499999999999993</v>
          </cell>
          <cell r="Q160">
            <v>0.9</v>
          </cell>
          <cell r="R160">
            <v>10.344827586206897</v>
          </cell>
          <cell r="S160">
            <v>5.5862068965517242</v>
          </cell>
          <cell r="T160">
            <v>5</v>
          </cell>
          <cell r="U160">
            <v>3</v>
          </cell>
          <cell r="V160">
            <v>46910041</v>
          </cell>
          <cell r="X160">
            <v>0</v>
          </cell>
          <cell r="Y160">
            <v>45000</v>
          </cell>
          <cell r="Z160">
            <v>3</v>
          </cell>
          <cell r="AA160">
            <v>1450</v>
          </cell>
        </row>
        <row r="161">
          <cell r="A161">
            <v>233</v>
          </cell>
          <cell r="C161" t="str">
            <v>Compresor</v>
          </cell>
          <cell r="D161" t="str">
            <v>Holman</v>
          </cell>
          <cell r="E161" t="str">
            <v>450C,RP45-170,C2007</v>
          </cell>
          <cell r="F161" t="str">
            <v>120HP</v>
          </cell>
          <cell r="G161">
            <v>1990</v>
          </cell>
          <cell r="L161">
            <v>31.894132724999999</v>
          </cell>
          <cell r="N161">
            <v>5.2799999999999994</v>
          </cell>
          <cell r="O161">
            <v>3.7500450000000001</v>
          </cell>
          <cell r="P161">
            <v>9.4499999999999993</v>
          </cell>
          <cell r="Q161">
            <v>0.9</v>
          </cell>
          <cell r="R161">
            <v>10.344827586206897</v>
          </cell>
          <cell r="S161">
            <v>5.5862068965517242</v>
          </cell>
          <cell r="T161">
            <v>19.82</v>
          </cell>
          <cell r="U161">
            <v>11.891999999999999</v>
          </cell>
          <cell r="V161">
            <v>431101011</v>
          </cell>
          <cell r="X161">
            <v>0</v>
          </cell>
          <cell r="Y161">
            <v>45000</v>
          </cell>
          <cell r="Z161">
            <v>3</v>
          </cell>
          <cell r="AA161">
            <v>1450</v>
          </cell>
        </row>
        <row r="162">
          <cell r="A162">
            <v>234</v>
          </cell>
          <cell r="C162" t="str">
            <v>Soldadora  Autógena</v>
          </cell>
          <cell r="D162" t="str">
            <v>Hobart</v>
          </cell>
          <cell r="E162" t="str">
            <v>MX-400- DD</v>
          </cell>
          <cell r="G162">
            <v>1994</v>
          </cell>
          <cell r="L162">
            <v>31.894132724999999</v>
          </cell>
          <cell r="N162">
            <v>5.2799999999999994</v>
          </cell>
          <cell r="O162">
            <v>3.7500450000000001</v>
          </cell>
          <cell r="P162">
            <v>9.4499999999999993</v>
          </cell>
          <cell r="Q162">
            <v>0.9</v>
          </cell>
          <cell r="R162">
            <v>10.344827586206897</v>
          </cell>
          <cell r="S162">
            <v>5.5862068965517242</v>
          </cell>
          <cell r="T162">
            <v>4.5</v>
          </cell>
          <cell r="U162">
            <v>2.6999999999999997</v>
          </cell>
          <cell r="V162">
            <v>483120052</v>
          </cell>
          <cell r="X162">
            <v>0</v>
          </cell>
          <cell r="Y162">
            <v>45000</v>
          </cell>
          <cell r="Z162">
            <v>3</v>
          </cell>
          <cell r="AA162">
            <v>1450</v>
          </cell>
        </row>
        <row r="163">
          <cell r="A163">
            <v>235</v>
          </cell>
          <cell r="C163" t="str">
            <v>Concretera  1 /S</v>
          </cell>
          <cell r="D163" t="str">
            <v>Aros Kohler</v>
          </cell>
          <cell r="E163" t="str">
            <v>D-137</v>
          </cell>
          <cell r="F163" t="str">
            <v>10 HP</v>
          </cell>
          <cell r="G163">
            <v>1994</v>
          </cell>
          <cell r="M163" t="str">
            <v>6 UNIDADES</v>
          </cell>
          <cell r="N163">
            <v>5.2799999999999994</v>
          </cell>
          <cell r="O163">
            <v>3.7500450000000001</v>
          </cell>
          <cell r="P163">
            <v>9.4499999999999993</v>
          </cell>
          <cell r="Q163">
            <v>0.9</v>
          </cell>
          <cell r="R163">
            <v>10.344827586206897</v>
          </cell>
          <cell r="S163">
            <v>5.5862068965517242</v>
          </cell>
          <cell r="T163">
            <v>4.8</v>
          </cell>
          <cell r="U163">
            <v>2.88</v>
          </cell>
          <cell r="V163">
            <v>444000211</v>
          </cell>
          <cell r="X163">
            <v>40</v>
          </cell>
          <cell r="Y163">
            <v>45000</v>
          </cell>
          <cell r="Z163">
            <v>3</v>
          </cell>
          <cell r="AA163">
            <v>1450</v>
          </cell>
        </row>
        <row r="164">
          <cell r="A164">
            <v>236</v>
          </cell>
          <cell r="C164" t="str">
            <v>Mezcladora de Concreto</v>
          </cell>
          <cell r="D164" t="str">
            <v>Silla</v>
          </cell>
          <cell r="E164" t="str">
            <v>TROMPO350,1/S(90LT)</v>
          </cell>
          <cell r="F164" t="str">
            <v>8HP</v>
          </cell>
          <cell r="G164">
            <v>1985</v>
          </cell>
          <cell r="N164">
            <v>5.2799999999999994</v>
          </cell>
          <cell r="O164">
            <v>3.7500450000000001</v>
          </cell>
          <cell r="P164">
            <v>9.4499999999999993</v>
          </cell>
          <cell r="Q164">
            <v>0.9</v>
          </cell>
          <cell r="R164">
            <v>10.344827586206897</v>
          </cell>
          <cell r="S164">
            <v>5.5862068965517242</v>
          </cell>
          <cell r="T164">
            <v>2.5099999999999998</v>
          </cell>
          <cell r="U164">
            <v>1.5059999999999998</v>
          </cell>
          <cell r="V164">
            <v>444000211</v>
          </cell>
          <cell r="X164">
            <v>0</v>
          </cell>
          <cell r="Y164">
            <v>45000</v>
          </cell>
          <cell r="Z164">
            <v>3</v>
          </cell>
          <cell r="AA164">
            <v>1450</v>
          </cell>
        </row>
        <row r="165">
          <cell r="A165">
            <v>237</v>
          </cell>
          <cell r="C165" t="str">
            <v>Vibrador de Manguera</v>
          </cell>
          <cell r="D165" t="str">
            <v>Bog</v>
          </cell>
          <cell r="E165" t="str">
            <v>228, 6M. DE MANGUERA</v>
          </cell>
          <cell r="F165" t="str">
            <v>4 HP</v>
          </cell>
          <cell r="G165">
            <v>1994</v>
          </cell>
          <cell r="M165" t="str">
            <v>2 UNIDADES</v>
          </cell>
          <cell r="N165">
            <v>5.2799999999999994</v>
          </cell>
          <cell r="O165">
            <v>3.7500450000000001</v>
          </cell>
          <cell r="P165">
            <v>9.4499999999999993</v>
          </cell>
          <cell r="Q165">
            <v>0.9</v>
          </cell>
          <cell r="R165">
            <v>10.344827586206897</v>
          </cell>
          <cell r="S165">
            <v>5.5862068965517242</v>
          </cell>
          <cell r="T165">
            <v>3.9</v>
          </cell>
          <cell r="U165">
            <v>2.34</v>
          </cell>
          <cell r="V165">
            <v>4423100110</v>
          </cell>
          <cell r="X165">
            <v>40</v>
          </cell>
          <cell r="Y165">
            <v>45000</v>
          </cell>
          <cell r="Z165">
            <v>3</v>
          </cell>
          <cell r="AA165">
            <v>1450</v>
          </cell>
        </row>
        <row r="166">
          <cell r="A166">
            <v>238</v>
          </cell>
          <cell r="C166" t="str">
            <v>Compactador Mediano manual</v>
          </cell>
          <cell r="D166" t="str">
            <v>Aros Kohler</v>
          </cell>
          <cell r="E166">
            <v>1234</v>
          </cell>
          <cell r="F166" t="str">
            <v>4HP</v>
          </cell>
          <cell r="G166">
            <v>1996</v>
          </cell>
          <cell r="N166">
            <v>5.2799999999999994</v>
          </cell>
          <cell r="O166">
            <v>3.7500450000000001</v>
          </cell>
          <cell r="P166">
            <v>9.4499999999999993</v>
          </cell>
          <cell r="Q166">
            <v>0.9</v>
          </cell>
          <cell r="R166">
            <v>10.344827586206897</v>
          </cell>
          <cell r="S166">
            <v>5.5862068965517242</v>
          </cell>
          <cell r="T166">
            <v>2.35</v>
          </cell>
          <cell r="U166">
            <v>1.41</v>
          </cell>
          <cell r="V166">
            <v>444271016</v>
          </cell>
          <cell r="X166">
            <v>40</v>
          </cell>
          <cell r="Y166">
            <v>45000</v>
          </cell>
          <cell r="Z166">
            <v>3</v>
          </cell>
          <cell r="AA166">
            <v>1450</v>
          </cell>
        </row>
        <row r="167">
          <cell r="A167">
            <v>2381</v>
          </cell>
          <cell r="C167" t="str">
            <v>Compactador Pesado Manual</v>
          </cell>
          <cell r="D167" t="str">
            <v>Aros Kohler</v>
          </cell>
          <cell r="E167">
            <v>1234</v>
          </cell>
          <cell r="F167" t="str">
            <v>4HP</v>
          </cell>
          <cell r="G167">
            <v>1996</v>
          </cell>
          <cell r="N167">
            <v>5.2799999999999994</v>
          </cell>
          <cell r="O167">
            <v>3.7500450000000001</v>
          </cell>
          <cell r="P167">
            <v>9.4499999999999993</v>
          </cell>
          <cell r="Q167">
            <v>0.9</v>
          </cell>
          <cell r="R167">
            <v>10.344827586206897</v>
          </cell>
          <cell r="S167">
            <v>5.5862068965517242</v>
          </cell>
          <cell r="T167">
            <v>2.9</v>
          </cell>
          <cell r="U167">
            <v>1.74</v>
          </cell>
          <cell r="V167">
            <v>444271016</v>
          </cell>
          <cell r="X167">
            <v>40</v>
          </cell>
          <cell r="Y167">
            <v>45000</v>
          </cell>
          <cell r="Z167">
            <v>3</v>
          </cell>
          <cell r="AA167">
            <v>1450</v>
          </cell>
        </row>
        <row r="168">
          <cell r="A168">
            <v>239</v>
          </cell>
          <cell r="C168" t="str">
            <v>Rodillo Compactador Semi-Pesado</v>
          </cell>
          <cell r="D168" t="str">
            <v>Ingersol rand</v>
          </cell>
          <cell r="E168" t="str">
            <v>SP-20</v>
          </cell>
          <cell r="F168" t="str">
            <v>4HP</v>
          </cell>
          <cell r="G168">
            <v>2003</v>
          </cell>
          <cell r="N168">
            <v>5.2799999999999994</v>
          </cell>
          <cell r="O168">
            <v>3.7500450000000001</v>
          </cell>
          <cell r="P168">
            <v>9.4499999999999993</v>
          </cell>
          <cell r="Q168">
            <v>0.9</v>
          </cell>
          <cell r="R168">
            <v>10.344827586206897</v>
          </cell>
          <cell r="S168">
            <v>5.5862068965517242</v>
          </cell>
          <cell r="T168">
            <v>6.87</v>
          </cell>
          <cell r="U168">
            <v>4.1219999999999999</v>
          </cell>
          <cell r="V168">
            <v>482650321</v>
          </cell>
          <cell r="X168">
            <v>0</v>
          </cell>
          <cell r="Y168">
            <v>45000</v>
          </cell>
          <cell r="Z168">
            <v>3</v>
          </cell>
          <cell r="AA168">
            <v>1450</v>
          </cell>
        </row>
        <row r="169">
          <cell r="A169">
            <v>240</v>
          </cell>
          <cell r="C169" t="str">
            <v>Bomba de Agua 3"</v>
          </cell>
          <cell r="D169" t="str">
            <v>Brigs Straton</v>
          </cell>
          <cell r="E169" t="str">
            <v>4"</v>
          </cell>
          <cell r="F169" t="str">
            <v>9HP</v>
          </cell>
          <cell r="G169">
            <v>1988</v>
          </cell>
          <cell r="N169">
            <v>5.2799999999999994</v>
          </cell>
          <cell r="O169">
            <v>3.7500450000000001</v>
          </cell>
          <cell r="P169">
            <v>9.4499999999999993</v>
          </cell>
          <cell r="Q169">
            <v>0.9</v>
          </cell>
          <cell r="R169">
            <v>9.1954022988505746E-3</v>
          </cell>
          <cell r="S169">
            <v>4.9655172413793107E-3</v>
          </cell>
          <cell r="T169">
            <v>3.15</v>
          </cell>
          <cell r="U169">
            <v>1.89</v>
          </cell>
          <cell r="V169">
            <v>432201017</v>
          </cell>
          <cell r="X169">
            <v>0</v>
          </cell>
          <cell r="Y169">
            <v>40</v>
          </cell>
          <cell r="Z169">
            <v>3</v>
          </cell>
          <cell r="AA169">
            <v>1450</v>
          </cell>
        </row>
        <row r="170">
          <cell r="A170">
            <v>241</v>
          </cell>
          <cell r="C170" t="str">
            <v>Cortadora de Hierro</v>
          </cell>
          <cell r="N170">
            <v>5.2799999999999994</v>
          </cell>
          <cell r="O170">
            <v>3.7500450000000001</v>
          </cell>
          <cell r="P170">
            <v>9.4499999999999993</v>
          </cell>
          <cell r="Q170">
            <v>0.9</v>
          </cell>
          <cell r="R170">
            <v>10.344827586206897</v>
          </cell>
          <cell r="S170">
            <v>5.5862068965517242</v>
          </cell>
          <cell r="T170">
            <v>1.7</v>
          </cell>
          <cell r="U170">
            <v>1.02</v>
          </cell>
          <cell r="V170">
            <v>444271016</v>
          </cell>
          <cell r="X170">
            <v>0</v>
          </cell>
          <cell r="Y170">
            <v>45000</v>
          </cell>
          <cell r="Z170">
            <v>3</v>
          </cell>
          <cell r="AA170">
            <v>1450</v>
          </cell>
        </row>
        <row r="171">
          <cell r="A171">
            <v>242</v>
          </cell>
          <cell r="C171" t="str">
            <v>Equipo de Topografia</v>
          </cell>
          <cell r="F171" t="str">
            <v>1  TON</v>
          </cell>
          <cell r="G171">
            <v>2002</v>
          </cell>
          <cell r="M171" t="str">
            <v>VEHICULO</v>
          </cell>
          <cell r="N171">
            <v>5.2799999999999994</v>
          </cell>
          <cell r="O171">
            <v>3.7500450000000001</v>
          </cell>
          <cell r="P171">
            <v>9.4499999999999993</v>
          </cell>
          <cell r="Q171">
            <v>0.9</v>
          </cell>
          <cell r="R171">
            <v>10.344827586206897</v>
          </cell>
          <cell r="S171">
            <v>5.5862068965517242</v>
          </cell>
          <cell r="T171">
            <v>3.75</v>
          </cell>
          <cell r="U171">
            <v>2.25</v>
          </cell>
          <cell r="V171">
            <v>482120041</v>
          </cell>
          <cell r="X171">
            <v>0</v>
          </cell>
          <cell r="Y171">
            <v>45000</v>
          </cell>
          <cell r="Z171">
            <v>3</v>
          </cell>
          <cell r="AA171">
            <v>1450</v>
          </cell>
        </row>
        <row r="172">
          <cell r="A172">
            <v>243</v>
          </cell>
          <cell r="C172" t="str">
            <v>Alquiler de Robot</v>
          </cell>
          <cell r="F172" t="str">
            <v>1  TON</v>
          </cell>
          <cell r="G172">
            <v>2002</v>
          </cell>
          <cell r="M172" t="str">
            <v>VEHICULO</v>
          </cell>
          <cell r="N172">
            <v>5.2799999999999994</v>
          </cell>
          <cell r="O172">
            <v>3.7500450000000001</v>
          </cell>
          <cell r="P172">
            <v>9.4499999999999993</v>
          </cell>
          <cell r="Q172">
            <v>0.9</v>
          </cell>
          <cell r="R172">
            <v>10.344827586206897</v>
          </cell>
          <cell r="S172">
            <v>5.5862068965517242</v>
          </cell>
          <cell r="T172">
            <v>35.311100000000003</v>
          </cell>
          <cell r="U172">
            <v>21.18666</v>
          </cell>
          <cell r="V172">
            <v>482650321</v>
          </cell>
          <cell r="X172">
            <v>0</v>
          </cell>
          <cell r="Y172">
            <v>45000</v>
          </cell>
          <cell r="Z172">
            <v>3</v>
          </cell>
          <cell r="AA172">
            <v>1450</v>
          </cell>
        </row>
        <row r="173">
          <cell r="A173">
            <v>244</v>
          </cell>
          <cell r="C173" t="str">
            <v>Densimetro Nuclear</v>
          </cell>
          <cell r="F173" t="str">
            <v>1  TON</v>
          </cell>
          <cell r="G173">
            <v>2002</v>
          </cell>
          <cell r="M173" t="str">
            <v>VEHICULO</v>
          </cell>
          <cell r="N173">
            <v>5.2799999999999994</v>
          </cell>
          <cell r="O173">
            <v>3.7500450000000001</v>
          </cell>
          <cell r="P173">
            <v>9.4499999999999993</v>
          </cell>
          <cell r="Q173">
            <v>0.9</v>
          </cell>
          <cell r="R173">
            <v>10.344827586206897</v>
          </cell>
          <cell r="S173">
            <v>5.5862068965517242</v>
          </cell>
          <cell r="T173">
            <v>35.311100000000003</v>
          </cell>
          <cell r="U173">
            <v>21.18666</v>
          </cell>
          <cell r="V173">
            <v>482650321</v>
          </cell>
          <cell r="X173">
            <v>0</v>
          </cell>
          <cell r="Y173">
            <v>45000</v>
          </cell>
          <cell r="Z173">
            <v>3</v>
          </cell>
          <cell r="AA173">
            <v>1450</v>
          </cell>
        </row>
        <row r="174">
          <cell r="A174">
            <v>245</v>
          </cell>
          <cell r="C174" t="str">
            <v>Nivel</v>
          </cell>
          <cell r="F174" t="str">
            <v>1  TON</v>
          </cell>
          <cell r="G174">
            <v>2002</v>
          </cell>
          <cell r="M174" t="str">
            <v>VEHICULO</v>
          </cell>
          <cell r="N174">
            <v>5.2799999999999994</v>
          </cell>
          <cell r="O174">
            <v>3.7500450000000001</v>
          </cell>
          <cell r="P174">
            <v>9.4499999999999993</v>
          </cell>
          <cell r="Q174">
            <v>0.9</v>
          </cell>
          <cell r="R174">
            <v>10.344827586206897</v>
          </cell>
          <cell r="S174">
            <v>5.5862068965517242</v>
          </cell>
          <cell r="T174">
            <v>2.5</v>
          </cell>
          <cell r="U174">
            <v>1.5</v>
          </cell>
          <cell r="V174">
            <v>482120043</v>
          </cell>
          <cell r="X174">
            <v>0</v>
          </cell>
          <cell r="Y174">
            <v>45000</v>
          </cell>
          <cell r="Z174">
            <v>3</v>
          </cell>
          <cell r="AA174">
            <v>1450</v>
          </cell>
        </row>
        <row r="175">
          <cell r="A175">
            <v>246</v>
          </cell>
          <cell r="C175" t="str">
            <v>Estación Total</v>
          </cell>
          <cell r="F175" t="str">
            <v>1  TON</v>
          </cell>
          <cell r="G175">
            <v>2002</v>
          </cell>
          <cell r="M175" t="str">
            <v>VEHICULO</v>
          </cell>
          <cell r="N175">
            <v>5.2799999999999994</v>
          </cell>
          <cell r="O175">
            <v>3.7500450000000001</v>
          </cell>
          <cell r="P175">
            <v>9.4499999999999993</v>
          </cell>
          <cell r="Q175">
            <v>0.9</v>
          </cell>
          <cell r="R175">
            <v>10.344827586206897</v>
          </cell>
          <cell r="S175">
            <v>5.5862068965517242</v>
          </cell>
          <cell r="T175">
            <v>5.5</v>
          </cell>
          <cell r="U175">
            <v>3.3</v>
          </cell>
          <cell r="V175">
            <v>482120041</v>
          </cell>
          <cell r="X175">
            <v>0</v>
          </cell>
          <cell r="Y175">
            <v>45000</v>
          </cell>
          <cell r="Z175">
            <v>3</v>
          </cell>
          <cell r="AA175">
            <v>1450</v>
          </cell>
        </row>
        <row r="176">
          <cell r="A176">
            <v>247</v>
          </cell>
          <cell r="C176" t="str">
            <v>Teodolito</v>
          </cell>
          <cell r="F176" t="str">
            <v>1  TON</v>
          </cell>
          <cell r="G176">
            <v>2002</v>
          </cell>
          <cell r="M176" t="str">
            <v>VEHICULO</v>
          </cell>
          <cell r="N176">
            <v>5.2799999999999994</v>
          </cell>
          <cell r="O176">
            <v>3.7500450000000001</v>
          </cell>
          <cell r="P176">
            <v>9.4499999999999993</v>
          </cell>
          <cell r="Q176">
            <v>0.9</v>
          </cell>
          <cell r="R176">
            <v>10.344827586206897</v>
          </cell>
          <cell r="S176">
            <v>5.5862068965517242</v>
          </cell>
          <cell r="T176">
            <v>5.5</v>
          </cell>
          <cell r="U176">
            <v>3.3</v>
          </cell>
          <cell r="V176">
            <v>482120042</v>
          </cell>
          <cell r="X176">
            <v>0</v>
          </cell>
          <cell r="Y176">
            <v>45000</v>
          </cell>
          <cell r="Z176">
            <v>3</v>
          </cell>
          <cell r="AA176">
            <v>1450</v>
          </cell>
        </row>
        <row r="177">
          <cell r="C177" t="str">
            <v>TANQUES Y SILOS</v>
          </cell>
        </row>
        <row r="178">
          <cell r="A178">
            <v>261</v>
          </cell>
          <cell r="C178" t="str">
            <v>Tanque de Asfalto</v>
          </cell>
          <cell r="F178" t="str">
            <v>14.658 GLN, L=7,32M, DIAM. = 3,11M, ESP. LAMINA = 4 MM.</v>
          </cell>
          <cell r="G178">
            <v>1993</v>
          </cell>
          <cell r="L178">
            <v>31.894132724999999</v>
          </cell>
          <cell r="N178">
            <v>5.2799999999999994</v>
          </cell>
          <cell r="O178">
            <v>3.7500450000000001</v>
          </cell>
          <cell r="P178">
            <v>9.4499999999999993</v>
          </cell>
          <cell r="Q178">
            <v>0.9</v>
          </cell>
          <cell r="R178">
            <v>10.344827586206897</v>
          </cell>
          <cell r="S178">
            <v>5.5862068965517242</v>
          </cell>
          <cell r="T178">
            <v>35.311100000000003</v>
          </cell>
          <cell r="U178">
            <v>21.18666</v>
          </cell>
          <cell r="V178">
            <v>482650321</v>
          </cell>
          <cell r="X178">
            <v>0</v>
          </cell>
          <cell r="Y178">
            <v>45000</v>
          </cell>
          <cell r="Z178">
            <v>3</v>
          </cell>
          <cell r="AA178">
            <v>1450</v>
          </cell>
        </row>
        <row r="179">
          <cell r="A179">
            <v>262</v>
          </cell>
          <cell r="C179" t="str">
            <v>Tanque de Asfalto</v>
          </cell>
          <cell r="F179" t="str">
            <v>96.000 GLN, L=7,32M, DIAM. = 7,77M</v>
          </cell>
          <cell r="G179">
            <v>1987</v>
          </cell>
          <cell r="L179">
            <v>31.894132724999999</v>
          </cell>
          <cell r="N179">
            <v>5.2799999999999994</v>
          </cell>
          <cell r="O179">
            <v>3.7500450000000001</v>
          </cell>
          <cell r="P179">
            <v>9.4499999999999993</v>
          </cell>
          <cell r="Q179">
            <v>0.9</v>
          </cell>
          <cell r="R179">
            <v>10.344827586206897</v>
          </cell>
          <cell r="S179">
            <v>5.5862068965517242</v>
          </cell>
          <cell r="T179">
            <v>35.311100000000003</v>
          </cell>
          <cell r="U179">
            <v>21.18666</v>
          </cell>
          <cell r="V179">
            <v>482650321</v>
          </cell>
          <cell r="X179">
            <v>0</v>
          </cell>
          <cell r="Y179">
            <v>45000</v>
          </cell>
          <cell r="Z179">
            <v>3</v>
          </cell>
          <cell r="AA179">
            <v>1450</v>
          </cell>
        </row>
        <row r="180">
          <cell r="A180">
            <v>263</v>
          </cell>
          <cell r="C180" t="str">
            <v>Silos de Asfalto</v>
          </cell>
          <cell r="D180" t="str">
            <v>Abl</v>
          </cell>
          <cell r="E180" t="str">
            <v>INTERNACIONAL</v>
          </cell>
          <cell r="F180" t="str">
            <v xml:space="preserve">200 TN. </v>
          </cell>
          <cell r="G180">
            <v>2003</v>
          </cell>
          <cell r="N180">
            <v>5.2799999999999994</v>
          </cell>
          <cell r="O180">
            <v>3.7500450000000001</v>
          </cell>
          <cell r="P180">
            <v>9.4499999999999993</v>
          </cell>
          <cell r="Q180">
            <v>0.9</v>
          </cell>
          <cell r="R180">
            <v>10.344827586206897</v>
          </cell>
          <cell r="S180">
            <v>5.5862068965517242</v>
          </cell>
          <cell r="T180">
            <v>35.311100000000003</v>
          </cell>
          <cell r="U180">
            <v>21.18666</v>
          </cell>
          <cell r="V180">
            <v>482650321</v>
          </cell>
          <cell r="X180">
            <v>0</v>
          </cell>
          <cell r="Y180">
            <v>45000</v>
          </cell>
          <cell r="Z180">
            <v>3</v>
          </cell>
          <cell r="AA180">
            <v>1450</v>
          </cell>
        </row>
        <row r="181">
          <cell r="C181" t="str">
            <v>EQUIPO VARIOS DE ALQUILER</v>
          </cell>
        </row>
        <row r="182">
          <cell r="A182">
            <v>271</v>
          </cell>
          <cell r="C182" t="str">
            <v>Camioneta</v>
          </cell>
          <cell r="N182">
            <v>5.2799999999999994</v>
          </cell>
          <cell r="O182">
            <v>3.7500450000000001</v>
          </cell>
          <cell r="P182">
            <v>9.4499999999999993</v>
          </cell>
          <cell r="Q182">
            <v>0.9</v>
          </cell>
          <cell r="R182">
            <v>10.344827586206897</v>
          </cell>
          <cell r="S182">
            <v>5.5862068965517242</v>
          </cell>
          <cell r="T182">
            <v>10</v>
          </cell>
          <cell r="U182">
            <v>6</v>
          </cell>
          <cell r="V182">
            <v>491130023</v>
          </cell>
          <cell r="X182">
            <v>40</v>
          </cell>
          <cell r="Y182">
            <v>45000</v>
          </cell>
          <cell r="Z182">
            <v>3</v>
          </cell>
          <cell r="AA182">
            <v>1450</v>
          </cell>
        </row>
        <row r="183">
          <cell r="A183">
            <v>272</v>
          </cell>
          <cell r="C183" t="str">
            <v>Grua de Pequeña 20 Ton.</v>
          </cell>
          <cell r="F183" t="str">
            <v>20 ton.</v>
          </cell>
          <cell r="G183">
            <v>1979</v>
          </cell>
          <cell r="M183" t="str">
            <v>alquiler</v>
          </cell>
          <cell r="N183">
            <v>5.2799999999999994</v>
          </cell>
          <cell r="O183">
            <v>3.7500450000000001</v>
          </cell>
          <cell r="P183">
            <v>9.4499999999999993</v>
          </cell>
          <cell r="Q183">
            <v>0.9</v>
          </cell>
          <cell r="R183">
            <v>10.344827586206897</v>
          </cell>
          <cell r="S183">
            <v>5.5862068965517242</v>
          </cell>
          <cell r="T183">
            <v>45</v>
          </cell>
          <cell r="U183">
            <v>27</v>
          </cell>
          <cell r="V183">
            <v>482650321</v>
          </cell>
          <cell r="X183">
            <v>0</v>
          </cell>
          <cell r="Y183">
            <v>45000</v>
          </cell>
          <cell r="Z183">
            <v>3</v>
          </cell>
          <cell r="AA183">
            <v>1450</v>
          </cell>
        </row>
        <row r="184">
          <cell r="A184">
            <v>2721</v>
          </cell>
          <cell r="C184" t="str">
            <v>Camión Grua</v>
          </cell>
          <cell r="F184" t="str">
            <v>20 ton.</v>
          </cell>
          <cell r="G184">
            <v>1979</v>
          </cell>
          <cell r="M184" t="str">
            <v>alquiler</v>
          </cell>
          <cell r="N184">
            <v>5.2799999999999994</v>
          </cell>
          <cell r="O184">
            <v>3.7500450000000001</v>
          </cell>
          <cell r="P184">
            <v>9.4499999999999993</v>
          </cell>
          <cell r="Q184">
            <v>0.9</v>
          </cell>
          <cell r="R184">
            <v>10.344827586206897</v>
          </cell>
          <cell r="S184">
            <v>5.5862068965517242</v>
          </cell>
          <cell r="T184">
            <v>42</v>
          </cell>
          <cell r="U184">
            <v>25.2</v>
          </cell>
          <cell r="V184">
            <v>482650321</v>
          </cell>
          <cell r="X184">
            <v>0</v>
          </cell>
          <cell r="Y184">
            <v>45000</v>
          </cell>
          <cell r="Z184">
            <v>3</v>
          </cell>
          <cell r="AA184">
            <v>1450</v>
          </cell>
        </row>
        <row r="185">
          <cell r="A185">
            <v>2722</v>
          </cell>
          <cell r="C185" t="str">
            <v>Camión Canasta</v>
          </cell>
          <cell r="F185" t="str">
            <v>20 ton.</v>
          </cell>
          <cell r="G185">
            <v>1979</v>
          </cell>
          <cell r="M185" t="str">
            <v>alquiler</v>
          </cell>
          <cell r="N185">
            <v>5.2799999999999994</v>
          </cell>
          <cell r="O185">
            <v>3.7500450000000001</v>
          </cell>
          <cell r="P185">
            <v>9.4499999999999993</v>
          </cell>
          <cell r="Q185">
            <v>0.9</v>
          </cell>
          <cell r="R185">
            <v>10.344827586206897</v>
          </cell>
          <cell r="S185">
            <v>5.5862068965517242</v>
          </cell>
          <cell r="T185">
            <v>41</v>
          </cell>
          <cell r="U185">
            <v>24.599999999999998</v>
          </cell>
          <cell r="V185">
            <v>482650321</v>
          </cell>
          <cell r="X185">
            <v>0</v>
          </cell>
          <cell r="Y185">
            <v>45000</v>
          </cell>
          <cell r="Z185">
            <v>3</v>
          </cell>
          <cell r="AA185">
            <v>1450</v>
          </cell>
        </row>
        <row r="186">
          <cell r="A186">
            <v>273</v>
          </cell>
          <cell r="C186" t="str">
            <v>Rodillo Liso Vibrador 2 Ton.</v>
          </cell>
          <cell r="F186" t="str">
            <v>2 ton.</v>
          </cell>
          <cell r="G186">
            <v>1979</v>
          </cell>
          <cell r="N186">
            <v>5.2799999999999994</v>
          </cell>
          <cell r="O186">
            <v>3.7500450000000001</v>
          </cell>
          <cell r="P186">
            <v>9.4499999999999993</v>
          </cell>
          <cell r="Q186">
            <v>0.9</v>
          </cell>
          <cell r="R186">
            <v>10.344827586206897</v>
          </cell>
          <cell r="S186">
            <v>5.5862068965517242</v>
          </cell>
          <cell r="T186">
            <v>35.311100000000003</v>
          </cell>
          <cell r="U186">
            <v>21.18666</v>
          </cell>
          <cell r="V186">
            <v>482650321</v>
          </cell>
          <cell r="X186">
            <v>0</v>
          </cell>
          <cell r="Y186">
            <v>45000</v>
          </cell>
          <cell r="Z186">
            <v>3</v>
          </cell>
          <cell r="AA186">
            <v>1450</v>
          </cell>
        </row>
        <row r="187">
          <cell r="A187">
            <v>274</v>
          </cell>
          <cell r="C187" t="str">
            <v>Máquina Fresadora de Pintura en Pavimentos</v>
          </cell>
          <cell r="N187">
            <v>5.2799999999999994</v>
          </cell>
          <cell r="O187">
            <v>3.7500450000000001</v>
          </cell>
          <cell r="P187">
            <v>9.4499999999999993</v>
          </cell>
          <cell r="Q187">
            <v>0.9</v>
          </cell>
          <cell r="R187">
            <v>10.344827586206897</v>
          </cell>
          <cell r="S187">
            <v>5.5862068965517242</v>
          </cell>
          <cell r="T187">
            <v>35.311100000000003</v>
          </cell>
          <cell r="U187">
            <v>21.18666</v>
          </cell>
          <cell r="V187">
            <v>482650321</v>
          </cell>
          <cell r="X187">
            <v>0</v>
          </cell>
          <cell r="Y187">
            <v>45000</v>
          </cell>
          <cell r="Z187">
            <v>3</v>
          </cell>
          <cell r="AA187">
            <v>1450</v>
          </cell>
        </row>
        <row r="188">
          <cell r="A188">
            <v>275</v>
          </cell>
          <cell r="C188" t="str">
            <v>Carro con Caldero</v>
          </cell>
          <cell r="N188">
            <v>5.2799999999999994</v>
          </cell>
          <cell r="O188">
            <v>3.7500450000000001</v>
          </cell>
          <cell r="P188">
            <v>9.4499999999999993</v>
          </cell>
          <cell r="Q188">
            <v>0.9</v>
          </cell>
          <cell r="R188">
            <v>10.344827586206897</v>
          </cell>
          <cell r="S188">
            <v>5.5862068965517242</v>
          </cell>
          <cell r="T188">
            <v>35.311100000000003</v>
          </cell>
          <cell r="U188">
            <v>21.18666</v>
          </cell>
          <cell r="V188">
            <v>482650321</v>
          </cell>
          <cell r="X188">
            <v>0</v>
          </cell>
          <cell r="Y188">
            <v>45000</v>
          </cell>
          <cell r="Z188">
            <v>3</v>
          </cell>
          <cell r="AA188">
            <v>1450</v>
          </cell>
        </row>
        <row r="189">
          <cell r="A189">
            <v>276</v>
          </cell>
          <cell r="C189" t="str">
            <v>Equipo a Extrusión</v>
          </cell>
          <cell r="N189">
            <v>5.2799999999999994</v>
          </cell>
          <cell r="O189">
            <v>3.7500450000000001</v>
          </cell>
          <cell r="P189">
            <v>9.4499999999999993</v>
          </cell>
          <cell r="Q189">
            <v>0.9</v>
          </cell>
          <cell r="R189">
            <v>10.344827586206897</v>
          </cell>
          <cell r="S189">
            <v>5.5862068965517242</v>
          </cell>
          <cell r="T189">
            <v>35.311100000000003</v>
          </cell>
          <cell r="U189">
            <v>21.18666</v>
          </cell>
          <cell r="V189">
            <v>482650321</v>
          </cell>
          <cell r="X189">
            <v>0</v>
          </cell>
          <cell r="Y189">
            <v>45000</v>
          </cell>
          <cell r="Z189">
            <v>3</v>
          </cell>
          <cell r="AA189">
            <v>1450</v>
          </cell>
        </row>
        <row r="190">
          <cell r="A190">
            <v>277</v>
          </cell>
          <cell r="C190" t="str">
            <v>Equipo Ploter</v>
          </cell>
          <cell r="N190">
            <v>5.2799999999999994</v>
          </cell>
          <cell r="O190">
            <v>3.7500450000000001</v>
          </cell>
          <cell r="P190">
            <v>9.4499999999999993</v>
          </cell>
          <cell r="Q190">
            <v>0.9</v>
          </cell>
          <cell r="R190">
            <v>10.344827586206897</v>
          </cell>
          <cell r="S190">
            <v>5.5862068965517242</v>
          </cell>
          <cell r="T190">
            <v>35.311100000000003</v>
          </cell>
          <cell r="U190">
            <v>21.18666</v>
          </cell>
          <cell r="V190">
            <v>482650321</v>
          </cell>
          <cell r="X190">
            <v>0</v>
          </cell>
          <cell r="Y190">
            <v>45000</v>
          </cell>
          <cell r="Z190">
            <v>3</v>
          </cell>
          <cell r="AA190">
            <v>1450</v>
          </cell>
        </row>
        <row r="191">
          <cell r="A191">
            <v>278</v>
          </cell>
          <cell r="C191" t="str">
            <v>Equipo Dobladora</v>
          </cell>
          <cell r="N191">
            <v>5.2799999999999994</v>
          </cell>
          <cell r="O191">
            <v>3.7500450000000001</v>
          </cell>
          <cell r="P191">
            <v>9.4499999999999993</v>
          </cell>
          <cell r="Q191">
            <v>0.9</v>
          </cell>
          <cell r="R191">
            <v>10.344827586206897</v>
          </cell>
          <cell r="S191">
            <v>5.5862068965517242</v>
          </cell>
          <cell r="T191">
            <v>35.311100000000003</v>
          </cell>
          <cell r="U191">
            <v>21.18666</v>
          </cell>
          <cell r="V191">
            <v>482650321</v>
          </cell>
          <cell r="X191">
            <v>0</v>
          </cell>
          <cell r="Y191">
            <v>45000</v>
          </cell>
          <cell r="Z191">
            <v>3</v>
          </cell>
          <cell r="AA191">
            <v>1450</v>
          </cell>
        </row>
        <row r="192">
          <cell r="A192">
            <v>279</v>
          </cell>
          <cell r="C192" t="str">
            <v>Equipo Oxicorte</v>
          </cell>
          <cell r="N192">
            <v>5.2799999999999994</v>
          </cell>
          <cell r="O192">
            <v>3.7500450000000001</v>
          </cell>
          <cell r="P192">
            <v>9.4499999999999993</v>
          </cell>
          <cell r="Q192">
            <v>0.9</v>
          </cell>
          <cell r="R192">
            <v>10.344827586206897</v>
          </cell>
          <cell r="S192">
            <v>5.5862068965517242</v>
          </cell>
          <cell r="T192">
            <v>18.62</v>
          </cell>
          <cell r="U192">
            <v>11.172000000000001</v>
          </cell>
          <cell r="V192">
            <v>4424401114</v>
          </cell>
          <cell r="X192">
            <v>0</v>
          </cell>
          <cell r="Y192">
            <v>45000</v>
          </cell>
          <cell r="Z192">
            <v>3</v>
          </cell>
          <cell r="AA192">
            <v>1450</v>
          </cell>
        </row>
        <row r="193">
          <cell r="A193">
            <v>280</v>
          </cell>
          <cell r="C193" t="str">
            <v>Equipo Pulidora</v>
          </cell>
          <cell r="N193">
            <v>5.2799999999999994</v>
          </cell>
          <cell r="O193">
            <v>3.7500450000000001</v>
          </cell>
          <cell r="P193">
            <v>9.4499999999999993</v>
          </cell>
          <cell r="Q193">
            <v>0.9</v>
          </cell>
          <cell r="R193">
            <v>10.344827586206897</v>
          </cell>
          <cell r="S193">
            <v>5.5862068965517242</v>
          </cell>
          <cell r="T193">
            <v>35.311100000000003</v>
          </cell>
          <cell r="U193">
            <v>21.18666</v>
          </cell>
          <cell r="V193">
            <v>482650321</v>
          </cell>
          <cell r="X193">
            <v>0</v>
          </cell>
          <cell r="Y193">
            <v>45000</v>
          </cell>
          <cell r="Z193">
            <v>3</v>
          </cell>
          <cell r="AA193">
            <v>1450</v>
          </cell>
        </row>
        <row r="194">
          <cell r="A194">
            <v>281</v>
          </cell>
          <cell r="C194" t="str">
            <v>Equipo Troquel ( Prensa)</v>
          </cell>
          <cell r="N194">
            <v>5.2799999999999994</v>
          </cell>
          <cell r="O194">
            <v>3.7500450000000001</v>
          </cell>
          <cell r="P194">
            <v>9.4499999999999993</v>
          </cell>
          <cell r="Q194">
            <v>0.9</v>
          </cell>
          <cell r="R194">
            <v>10.344827586206897</v>
          </cell>
          <cell r="S194">
            <v>5.5862068965517242</v>
          </cell>
          <cell r="T194">
            <v>35.311100000000003</v>
          </cell>
          <cell r="U194">
            <v>21.18666</v>
          </cell>
          <cell r="V194">
            <v>482650321</v>
          </cell>
          <cell r="X194">
            <v>0</v>
          </cell>
          <cell r="Y194">
            <v>45000</v>
          </cell>
          <cell r="Z194">
            <v>3</v>
          </cell>
          <cell r="AA194">
            <v>1450</v>
          </cell>
        </row>
        <row r="195">
          <cell r="A195">
            <v>282</v>
          </cell>
          <cell r="C195" t="str">
            <v>Perfiladora de Pavimento (Fresadora)</v>
          </cell>
          <cell r="D195" t="str">
            <v>Caterpilar</v>
          </cell>
          <cell r="E195" t="str">
            <v>PM200</v>
          </cell>
          <cell r="G195">
            <v>2009</v>
          </cell>
          <cell r="N195">
            <v>5.2799999999999994</v>
          </cell>
          <cell r="O195">
            <v>3.7500450000000001</v>
          </cell>
          <cell r="P195">
            <v>9.4499999999999993</v>
          </cell>
          <cell r="Q195">
            <v>0.9</v>
          </cell>
          <cell r="R195">
            <v>10.344827586206897</v>
          </cell>
          <cell r="S195">
            <v>5.5862068965517242</v>
          </cell>
          <cell r="T195">
            <v>35.311100000000003</v>
          </cell>
          <cell r="U195">
            <v>21.18666</v>
          </cell>
          <cell r="V195">
            <v>482650321</v>
          </cell>
          <cell r="X195">
            <v>0</v>
          </cell>
          <cell r="Y195">
            <v>45000</v>
          </cell>
          <cell r="Z195">
            <v>3</v>
          </cell>
          <cell r="AA195">
            <v>1450</v>
          </cell>
        </row>
        <row r="196">
          <cell r="A196">
            <v>283</v>
          </cell>
          <cell r="C196" t="str">
            <v>Camioneta de Abastecimiento</v>
          </cell>
          <cell r="F196" t="str">
            <v>1  TON</v>
          </cell>
          <cell r="G196">
            <v>2002</v>
          </cell>
          <cell r="M196" t="str">
            <v>VEHICULO</v>
          </cell>
          <cell r="N196">
            <v>5.2799999999999994</v>
          </cell>
          <cell r="O196">
            <v>3.7500450000000001</v>
          </cell>
          <cell r="P196">
            <v>9.4499999999999993</v>
          </cell>
          <cell r="Q196">
            <v>0.9</v>
          </cell>
          <cell r="R196">
            <v>10.344827586206897</v>
          </cell>
          <cell r="S196">
            <v>5.5862068965517242</v>
          </cell>
          <cell r="T196">
            <v>35.311100000000003</v>
          </cell>
          <cell r="U196">
            <v>21.18666</v>
          </cell>
          <cell r="V196">
            <v>482650321</v>
          </cell>
          <cell r="X196">
            <v>0</v>
          </cell>
          <cell r="Y196">
            <v>45000</v>
          </cell>
          <cell r="Z196">
            <v>3</v>
          </cell>
          <cell r="AA196">
            <v>1450</v>
          </cell>
        </row>
        <row r="197">
          <cell r="A197">
            <v>284</v>
          </cell>
          <cell r="C197" t="str">
            <v>Motosierra</v>
          </cell>
          <cell r="F197" t="str">
            <v>1  TON</v>
          </cell>
          <cell r="G197">
            <v>2002</v>
          </cell>
          <cell r="M197" t="str">
            <v>VEHICULO</v>
          </cell>
          <cell r="N197">
            <v>5.2799999999999994</v>
          </cell>
          <cell r="O197">
            <v>3.7500450000000001</v>
          </cell>
          <cell r="P197">
            <v>9.4499999999999993</v>
          </cell>
          <cell r="Q197">
            <v>0.9</v>
          </cell>
          <cell r="R197">
            <v>10.344827586206897</v>
          </cell>
          <cell r="S197">
            <v>5.5862068965517242</v>
          </cell>
          <cell r="T197">
            <v>10.48</v>
          </cell>
          <cell r="U197">
            <v>6.2880000000000003</v>
          </cell>
          <cell r="V197">
            <v>429211014</v>
          </cell>
          <cell r="X197">
            <v>0</v>
          </cell>
          <cell r="Y197">
            <v>45000</v>
          </cell>
          <cell r="Z197">
            <v>3</v>
          </cell>
          <cell r="AA197">
            <v>1450</v>
          </cell>
        </row>
        <row r="198">
          <cell r="A198">
            <v>285</v>
          </cell>
          <cell r="C198" t="str">
            <v>Cortadora de Pavimento</v>
          </cell>
          <cell r="F198" t="str">
            <v>1  TON</v>
          </cell>
          <cell r="G198">
            <v>2002</v>
          </cell>
          <cell r="M198" t="str">
            <v>VEHICULO</v>
          </cell>
          <cell r="N198">
            <v>5.2799999999999994</v>
          </cell>
          <cell r="O198">
            <v>3.7500450000000001</v>
          </cell>
          <cell r="P198">
            <v>9.4499999999999993</v>
          </cell>
          <cell r="Q198">
            <v>0.9</v>
          </cell>
          <cell r="R198">
            <v>10.344827586206897</v>
          </cell>
          <cell r="S198">
            <v>5.5862068965517242</v>
          </cell>
          <cell r="T198">
            <v>3.5</v>
          </cell>
          <cell r="U198">
            <v>2.1</v>
          </cell>
          <cell r="V198">
            <v>482650321</v>
          </cell>
          <cell r="X198">
            <v>0</v>
          </cell>
          <cell r="Y198">
            <v>45000</v>
          </cell>
          <cell r="Z198">
            <v>3</v>
          </cell>
          <cell r="AA198">
            <v>1450</v>
          </cell>
        </row>
        <row r="199">
          <cell r="A199">
            <v>286</v>
          </cell>
          <cell r="C199" t="str">
            <v>Camion de Abastecimientos</v>
          </cell>
          <cell r="F199" t="str">
            <v>1  TON</v>
          </cell>
          <cell r="G199">
            <v>2002</v>
          </cell>
          <cell r="M199" t="str">
            <v>VEHICULO</v>
          </cell>
          <cell r="N199">
            <v>5.2799999999999994</v>
          </cell>
          <cell r="O199">
            <v>3.7500450000000001</v>
          </cell>
          <cell r="P199">
            <v>9.4499999999999993</v>
          </cell>
          <cell r="Q199">
            <v>0.9</v>
          </cell>
          <cell r="R199">
            <v>10.344827586206897</v>
          </cell>
          <cell r="S199">
            <v>5.5862068965517242</v>
          </cell>
          <cell r="T199">
            <v>6.25</v>
          </cell>
          <cell r="U199">
            <v>3.75</v>
          </cell>
          <cell r="V199">
            <v>36111002101</v>
          </cell>
          <cell r="X199">
            <v>40</v>
          </cell>
          <cell r="Y199">
            <v>45000</v>
          </cell>
          <cell r="Z199">
            <v>3</v>
          </cell>
          <cell r="AA199">
            <v>1450</v>
          </cell>
        </row>
        <row r="200">
          <cell r="A200">
            <v>287</v>
          </cell>
          <cell r="C200" t="str">
            <v>Camion Franjador</v>
          </cell>
          <cell r="F200" t="str">
            <v>1  TON</v>
          </cell>
          <cell r="G200">
            <v>2002</v>
          </cell>
          <cell r="M200" t="str">
            <v>VEHICULO</v>
          </cell>
          <cell r="N200">
            <v>5.2799999999999994</v>
          </cell>
          <cell r="O200">
            <v>3.7500450000000001</v>
          </cell>
          <cell r="P200">
            <v>9.4499999999999993</v>
          </cell>
          <cell r="Q200">
            <v>0.9</v>
          </cell>
          <cell r="R200">
            <v>10.344827586206897</v>
          </cell>
          <cell r="S200">
            <v>5.5862068965517242</v>
          </cell>
          <cell r="T200">
            <v>35.311100000000003</v>
          </cell>
          <cell r="U200">
            <v>21.18666</v>
          </cell>
          <cell r="V200">
            <v>482650321</v>
          </cell>
          <cell r="X200">
            <v>0</v>
          </cell>
          <cell r="Y200">
            <v>45000</v>
          </cell>
          <cell r="Z200">
            <v>3</v>
          </cell>
          <cell r="AA200">
            <v>1450</v>
          </cell>
        </row>
        <row r="201">
          <cell r="A201">
            <v>288</v>
          </cell>
          <cell r="C201" t="str">
            <v>Camion Canasta</v>
          </cell>
          <cell r="F201" t="str">
            <v>1  TON</v>
          </cell>
          <cell r="G201">
            <v>2002</v>
          </cell>
          <cell r="M201" t="str">
            <v>VEHICULO</v>
          </cell>
          <cell r="N201">
            <v>5.2799999999999994</v>
          </cell>
          <cell r="O201">
            <v>3.7500450000000001</v>
          </cell>
          <cell r="P201">
            <v>9.4499999999999993</v>
          </cell>
          <cell r="Q201">
            <v>0.9</v>
          </cell>
          <cell r="R201">
            <v>10.344827586206897</v>
          </cell>
          <cell r="S201">
            <v>5.5862068965517242</v>
          </cell>
          <cell r="T201">
            <v>35.311100000000003</v>
          </cell>
          <cell r="U201">
            <v>21.18666</v>
          </cell>
          <cell r="V201">
            <v>482650321</v>
          </cell>
          <cell r="X201">
            <v>0</v>
          </cell>
          <cell r="Y201">
            <v>45000</v>
          </cell>
          <cell r="Z201">
            <v>3</v>
          </cell>
          <cell r="AA201">
            <v>1450</v>
          </cell>
        </row>
        <row r="202">
          <cell r="A202">
            <v>289</v>
          </cell>
          <cell r="C202" t="str">
            <v>Camion Distribuidor de Cemento</v>
          </cell>
          <cell r="F202" t="str">
            <v>1  TON</v>
          </cell>
          <cell r="G202">
            <v>2002</v>
          </cell>
          <cell r="M202" t="str">
            <v>VEHICULO</v>
          </cell>
          <cell r="N202">
            <v>5.2799999999999994</v>
          </cell>
          <cell r="O202">
            <v>3.7500450000000001</v>
          </cell>
          <cell r="P202">
            <v>9.4499999999999993</v>
          </cell>
          <cell r="Q202">
            <v>0.9</v>
          </cell>
          <cell r="R202">
            <v>10.344827586206897</v>
          </cell>
          <cell r="S202">
            <v>5.5862068965517242</v>
          </cell>
          <cell r="T202">
            <v>35.311100000000003</v>
          </cell>
          <cell r="U202">
            <v>21.18666</v>
          </cell>
          <cell r="V202">
            <v>482650321</v>
          </cell>
          <cell r="X202">
            <v>0</v>
          </cell>
          <cell r="Y202">
            <v>45000</v>
          </cell>
          <cell r="Z202">
            <v>3</v>
          </cell>
          <cell r="AA202">
            <v>1450</v>
          </cell>
        </row>
        <row r="203">
          <cell r="A203">
            <v>290</v>
          </cell>
          <cell r="C203" t="str">
            <v>Rodillo Liso 7,5 HP</v>
          </cell>
          <cell r="F203" t="str">
            <v>1  TON</v>
          </cell>
          <cell r="G203">
            <v>2002</v>
          </cell>
          <cell r="M203" t="str">
            <v>VEHICULO</v>
          </cell>
          <cell r="N203">
            <v>5.2799999999999994</v>
          </cell>
          <cell r="O203">
            <v>3.7500450000000001</v>
          </cell>
          <cell r="P203">
            <v>9.4499999999999993</v>
          </cell>
          <cell r="Q203">
            <v>0.9</v>
          </cell>
          <cell r="R203">
            <v>10.344827586206897</v>
          </cell>
          <cell r="S203">
            <v>5.5862068965517242</v>
          </cell>
          <cell r="T203">
            <v>35.311100000000003</v>
          </cell>
          <cell r="U203">
            <v>21.18666</v>
          </cell>
          <cell r="V203">
            <v>482650321</v>
          </cell>
          <cell r="X203">
            <v>0</v>
          </cell>
          <cell r="Y203">
            <v>45000</v>
          </cell>
          <cell r="Z203">
            <v>3</v>
          </cell>
          <cell r="AA203">
            <v>1450</v>
          </cell>
        </row>
        <row r="204">
          <cell r="A204">
            <v>291</v>
          </cell>
          <cell r="C204" t="str">
            <v>Cajon de Entibado</v>
          </cell>
          <cell r="F204" t="str">
            <v>1  TON</v>
          </cell>
          <cell r="G204">
            <v>2002</v>
          </cell>
          <cell r="M204" t="str">
            <v>VEHICULO</v>
          </cell>
          <cell r="N204">
            <v>5.2799999999999994</v>
          </cell>
          <cell r="O204">
            <v>3.7500450000000001</v>
          </cell>
          <cell r="P204">
            <v>9.4499999999999993</v>
          </cell>
          <cell r="Q204">
            <v>0.9</v>
          </cell>
          <cell r="R204">
            <v>10.344827586206897</v>
          </cell>
          <cell r="S204">
            <v>5.5862068965517242</v>
          </cell>
          <cell r="T204">
            <v>35.311100000000003</v>
          </cell>
          <cell r="U204">
            <v>21.18666</v>
          </cell>
          <cell r="V204">
            <v>482650321</v>
          </cell>
          <cell r="X204">
            <v>0</v>
          </cell>
          <cell r="Y204">
            <v>45000</v>
          </cell>
          <cell r="Z204">
            <v>3</v>
          </cell>
          <cell r="AA204">
            <v>1450</v>
          </cell>
        </row>
        <row r="205">
          <cell r="A205">
            <v>292</v>
          </cell>
          <cell r="C205" t="str">
            <v>Tanque Mezclador Polimeros</v>
          </cell>
          <cell r="D205" t="str">
            <v>Fab. Nacional</v>
          </cell>
          <cell r="E205" t="str">
            <v>s/n</v>
          </cell>
          <cell r="F205" t="str">
            <v>2,42 m3.</v>
          </cell>
          <cell r="G205">
            <v>2010</v>
          </cell>
          <cell r="M205">
            <v>2.4199155750000001</v>
          </cell>
          <cell r="N205">
            <v>5.2799999999999994</v>
          </cell>
          <cell r="O205">
            <v>3.7500450000000001</v>
          </cell>
          <cell r="P205">
            <v>9.4499999999999993</v>
          </cell>
          <cell r="Q205">
            <v>0.9</v>
          </cell>
          <cell r="R205">
            <v>10.344827586206897</v>
          </cell>
          <cell r="S205">
            <v>5.5862068965517242</v>
          </cell>
          <cell r="T205">
            <v>35.311100000000003</v>
          </cell>
          <cell r="U205">
            <v>21.18666</v>
          </cell>
          <cell r="V205">
            <v>482650321</v>
          </cell>
          <cell r="X205">
            <v>0</v>
          </cell>
          <cell r="Y205">
            <v>45000</v>
          </cell>
          <cell r="Z205">
            <v>3</v>
          </cell>
          <cell r="AA205">
            <v>1450</v>
          </cell>
        </row>
        <row r="206">
          <cell r="A206">
            <v>293</v>
          </cell>
          <cell r="C206" t="str">
            <v>Cortadora de Disco (Diamante)</v>
          </cell>
          <cell r="F206" t="str">
            <v>1  TON</v>
          </cell>
          <cell r="G206">
            <v>2002</v>
          </cell>
          <cell r="M206" t="str">
            <v>VEHICULO</v>
          </cell>
          <cell r="N206">
            <v>5.2799999999999994</v>
          </cell>
          <cell r="O206">
            <v>3.7500450000000001</v>
          </cell>
          <cell r="P206">
            <v>9.4499999999999993</v>
          </cell>
          <cell r="Q206">
            <v>0.9</v>
          </cell>
          <cell r="R206">
            <v>10.344827586206897</v>
          </cell>
          <cell r="S206">
            <v>5.5862068965517242</v>
          </cell>
          <cell r="T206">
            <v>8.6</v>
          </cell>
          <cell r="U206">
            <v>5.1599999999999993</v>
          </cell>
          <cell r="V206">
            <v>442210011</v>
          </cell>
          <cell r="X206">
            <v>40</v>
          </cell>
          <cell r="Y206">
            <v>45000</v>
          </cell>
          <cell r="Z206">
            <v>3</v>
          </cell>
          <cell r="AA206">
            <v>1450</v>
          </cell>
        </row>
        <row r="207">
          <cell r="A207">
            <v>294</v>
          </cell>
          <cell r="C207" t="str">
            <v>Medidor de Particulas/Analisis PM 10</v>
          </cell>
          <cell r="F207" t="str">
            <v>1  TON</v>
          </cell>
          <cell r="G207">
            <v>2002</v>
          </cell>
          <cell r="M207" t="str">
            <v>VEHICULO</v>
          </cell>
          <cell r="N207">
            <v>5.2799999999999994</v>
          </cell>
          <cell r="O207">
            <v>3.7500450000000001</v>
          </cell>
          <cell r="P207">
            <v>9.4499999999999993</v>
          </cell>
          <cell r="Q207">
            <v>0.9</v>
          </cell>
          <cell r="R207">
            <v>10.344827586206897</v>
          </cell>
          <cell r="S207">
            <v>5.5862068965517242</v>
          </cell>
          <cell r="T207">
            <v>6.5</v>
          </cell>
          <cell r="U207">
            <v>3.9</v>
          </cell>
          <cell r="V207">
            <v>449170922</v>
          </cell>
          <cell r="X207">
            <v>0</v>
          </cell>
          <cell r="Y207">
            <v>45000</v>
          </cell>
          <cell r="Z207">
            <v>3</v>
          </cell>
          <cell r="AA207">
            <v>1450</v>
          </cell>
        </row>
        <row r="208">
          <cell r="A208">
            <v>295</v>
          </cell>
          <cell r="C208" t="str">
            <v>Monitoreo de Ruido (Sonometro Digital)</v>
          </cell>
          <cell r="F208" t="str">
            <v>1  TON</v>
          </cell>
          <cell r="G208">
            <v>2002</v>
          </cell>
          <cell r="M208" t="str">
            <v>VEHICULO</v>
          </cell>
          <cell r="N208">
            <v>5.2799999999999994</v>
          </cell>
          <cell r="O208">
            <v>3.7500450000000001</v>
          </cell>
          <cell r="P208">
            <v>9.4499999999999993</v>
          </cell>
          <cell r="Q208">
            <v>0.9</v>
          </cell>
          <cell r="R208">
            <v>10.344827586206897</v>
          </cell>
          <cell r="S208">
            <v>5.5862068965517242</v>
          </cell>
          <cell r="T208">
            <v>39</v>
          </cell>
          <cell r="U208">
            <v>23.4</v>
          </cell>
          <cell r="V208">
            <v>4826502112</v>
          </cell>
          <cell r="X208">
            <v>0</v>
          </cell>
          <cell r="Y208">
            <v>45000</v>
          </cell>
          <cell r="Z208">
            <v>3</v>
          </cell>
          <cell r="AA208">
            <v>1450</v>
          </cell>
        </row>
        <row r="209">
          <cell r="A209">
            <v>296</v>
          </cell>
          <cell r="C209" t="str">
            <v>Cortadora de Asfalto inc. Disco</v>
          </cell>
          <cell r="F209" t="str">
            <v>1  TON</v>
          </cell>
          <cell r="G209">
            <v>2002</v>
          </cell>
          <cell r="M209" t="str">
            <v>VEHICULO</v>
          </cell>
          <cell r="N209">
            <v>5.2799999999999994</v>
          </cell>
          <cell r="O209">
            <v>3.7500450000000001</v>
          </cell>
          <cell r="P209">
            <v>9.4499999999999993</v>
          </cell>
          <cell r="Q209">
            <v>0.9</v>
          </cell>
          <cell r="R209">
            <v>10.344827586206897</v>
          </cell>
          <cell r="S209">
            <v>5.5862068965517242</v>
          </cell>
          <cell r="T209">
            <v>4.3</v>
          </cell>
          <cell r="U209">
            <v>2.5799999999999996</v>
          </cell>
          <cell r="V209">
            <v>442210011</v>
          </cell>
          <cell r="X209">
            <v>40</v>
          </cell>
          <cell r="Y209">
            <v>45000</v>
          </cell>
          <cell r="Z209">
            <v>3</v>
          </cell>
          <cell r="AA209">
            <v>1450</v>
          </cell>
        </row>
        <row r="210">
          <cell r="A210">
            <v>297</v>
          </cell>
          <cell r="C210" t="str">
            <v>Taladro Manual</v>
          </cell>
          <cell r="F210" t="str">
            <v>1  TON</v>
          </cell>
          <cell r="G210">
            <v>2002</v>
          </cell>
          <cell r="M210" t="str">
            <v>VEHICULO</v>
          </cell>
          <cell r="N210">
            <v>5.2799999999999994</v>
          </cell>
          <cell r="O210">
            <v>3.7500450000000001</v>
          </cell>
          <cell r="P210">
            <v>9.4499999999999993</v>
          </cell>
          <cell r="Q210">
            <v>0.9</v>
          </cell>
          <cell r="R210">
            <v>9.1954022988505746E-3</v>
          </cell>
          <cell r="S210">
            <v>4.9655172413793107E-3</v>
          </cell>
          <cell r="T210">
            <v>1.5</v>
          </cell>
          <cell r="U210">
            <v>0.89999999999999991</v>
          </cell>
          <cell r="V210">
            <v>429213013</v>
          </cell>
          <cell r="X210">
            <v>40</v>
          </cell>
          <cell r="Y210">
            <v>40</v>
          </cell>
          <cell r="Z210">
            <v>3</v>
          </cell>
          <cell r="AA210">
            <v>1450</v>
          </cell>
        </row>
        <row r="211">
          <cell r="A211">
            <v>298</v>
          </cell>
          <cell r="C211" t="str">
            <v>Cizalla</v>
          </cell>
          <cell r="F211" t="str">
            <v>1  TON</v>
          </cell>
          <cell r="G211">
            <v>2002</v>
          </cell>
          <cell r="M211" t="str">
            <v>VEHICULO</v>
          </cell>
          <cell r="N211">
            <v>5.2799999999999994</v>
          </cell>
          <cell r="O211">
            <v>3.7500450000000001</v>
          </cell>
          <cell r="P211">
            <v>9.4499999999999993</v>
          </cell>
          <cell r="Q211">
            <v>0.9</v>
          </cell>
          <cell r="R211">
            <v>10.344827586206897</v>
          </cell>
          <cell r="S211">
            <v>5.5862068965517242</v>
          </cell>
          <cell r="T211">
            <v>1</v>
          </cell>
          <cell r="U211">
            <v>0.6</v>
          </cell>
          <cell r="V211">
            <v>429211311</v>
          </cell>
          <cell r="X211">
            <v>0</v>
          </cell>
          <cell r="Y211">
            <v>45000</v>
          </cell>
          <cell r="Z211">
            <v>3</v>
          </cell>
          <cell r="AA211">
            <v>1450</v>
          </cell>
        </row>
        <row r="212">
          <cell r="A212">
            <v>299</v>
          </cell>
          <cell r="C212" t="str">
            <v>Equipo/Muestreo, Monitoreo/Analisis Gases</v>
          </cell>
          <cell r="F212" t="str">
            <v>1  TON</v>
          </cell>
          <cell r="G212">
            <v>2002</v>
          </cell>
          <cell r="M212" t="str">
            <v>VEHICULO</v>
          </cell>
          <cell r="N212">
            <v>5.2799999999999994</v>
          </cell>
          <cell r="O212">
            <v>3.7500450000000001</v>
          </cell>
          <cell r="P212">
            <v>9.4499999999999993</v>
          </cell>
          <cell r="Q212">
            <v>0.9</v>
          </cell>
          <cell r="R212">
            <v>10.344827586206897</v>
          </cell>
          <cell r="S212">
            <v>5.5862068965517242</v>
          </cell>
          <cell r="T212">
            <v>30</v>
          </cell>
          <cell r="U212">
            <v>18</v>
          </cell>
          <cell r="V212">
            <v>449170922</v>
          </cell>
          <cell r="X212">
            <v>0</v>
          </cell>
          <cell r="Y212">
            <v>45000</v>
          </cell>
          <cell r="Z212">
            <v>3</v>
          </cell>
          <cell r="AA212">
            <v>1450</v>
          </cell>
        </row>
        <row r="213">
          <cell r="A213">
            <v>300</v>
          </cell>
          <cell r="C213" t="str">
            <v>Camión Distribuidor de Cemento</v>
          </cell>
          <cell r="F213" t="str">
            <v>1  TON</v>
          </cell>
          <cell r="G213">
            <v>2002</v>
          </cell>
          <cell r="M213" t="str">
            <v>VEHICULO</v>
          </cell>
          <cell r="N213">
            <v>5.2799999999999994</v>
          </cell>
          <cell r="O213">
            <v>3.7500450000000001</v>
          </cell>
          <cell r="P213">
            <v>9.4499999999999993</v>
          </cell>
          <cell r="Q213">
            <v>0.9</v>
          </cell>
          <cell r="R213">
            <v>10.344827586206897</v>
          </cell>
          <cell r="S213">
            <v>5.5862068965517242</v>
          </cell>
          <cell r="T213">
            <v>40</v>
          </cell>
          <cell r="U213">
            <v>24</v>
          </cell>
          <cell r="V213">
            <v>482650321</v>
          </cell>
          <cell r="X213">
            <v>0</v>
          </cell>
          <cell r="Y213">
            <v>45000</v>
          </cell>
          <cell r="Z213">
            <v>3</v>
          </cell>
          <cell r="AA213">
            <v>1450</v>
          </cell>
        </row>
        <row r="214">
          <cell r="A214">
            <v>301</v>
          </cell>
          <cell r="C214" t="str">
            <v>Escalera Telescopica</v>
          </cell>
          <cell r="F214" t="str">
            <v>1  TON</v>
          </cell>
          <cell r="G214">
            <v>2002</v>
          </cell>
          <cell r="M214" t="str">
            <v>VEHICULO</v>
          </cell>
          <cell r="N214">
            <v>5.2799999999999994</v>
          </cell>
          <cell r="O214">
            <v>3.7500450000000001</v>
          </cell>
          <cell r="P214">
            <v>9.4499999999999993</v>
          </cell>
          <cell r="Q214">
            <v>0.9</v>
          </cell>
          <cell r="R214">
            <v>10.344827586206897</v>
          </cell>
          <cell r="S214">
            <v>5.5862068965517242</v>
          </cell>
          <cell r="T214">
            <v>2.48</v>
          </cell>
          <cell r="U214">
            <v>1.488</v>
          </cell>
          <cell r="V214">
            <v>482650321</v>
          </cell>
          <cell r="X214">
            <v>0</v>
          </cell>
          <cell r="Y214">
            <v>45000</v>
          </cell>
          <cell r="Z214">
            <v>3</v>
          </cell>
          <cell r="AA214">
            <v>1450</v>
          </cell>
        </row>
        <row r="215">
          <cell r="A215">
            <v>3011</v>
          </cell>
          <cell r="C215" t="str">
            <v>Escalera Tijera</v>
          </cell>
          <cell r="F215" t="str">
            <v>1  TON</v>
          </cell>
          <cell r="G215">
            <v>2002</v>
          </cell>
          <cell r="M215" t="str">
            <v>VEHICULO</v>
          </cell>
          <cell r="N215">
            <v>5.2799999999999994</v>
          </cell>
          <cell r="O215">
            <v>3.7500450000000001</v>
          </cell>
          <cell r="P215">
            <v>9.4499999999999993</v>
          </cell>
          <cell r="Q215">
            <v>0.9</v>
          </cell>
          <cell r="R215">
            <v>10.344827586206897</v>
          </cell>
          <cell r="S215">
            <v>5.5862068965517242</v>
          </cell>
          <cell r="T215">
            <v>1.2</v>
          </cell>
          <cell r="U215">
            <v>0.72</v>
          </cell>
          <cell r="V215">
            <v>482650321</v>
          </cell>
          <cell r="X215">
            <v>0</v>
          </cell>
          <cell r="Y215">
            <v>45000</v>
          </cell>
          <cell r="Z215">
            <v>3</v>
          </cell>
          <cell r="AA215">
            <v>1450</v>
          </cell>
        </row>
        <row r="216">
          <cell r="A216">
            <v>302</v>
          </cell>
          <cell r="C216" t="str">
            <v>Camión Canasta</v>
          </cell>
          <cell r="F216" t="str">
            <v>1  TON</v>
          </cell>
          <cell r="G216">
            <v>2002</v>
          </cell>
          <cell r="M216" t="str">
            <v>VEHICULO</v>
          </cell>
          <cell r="N216">
            <v>5.2799999999999994</v>
          </cell>
          <cell r="O216">
            <v>3.7500450000000001</v>
          </cell>
          <cell r="P216">
            <v>9.4499999999999993</v>
          </cell>
          <cell r="Q216">
            <v>0.9</v>
          </cell>
          <cell r="R216">
            <v>10.344827586206897</v>
          </cell>
          <cell r="S216">
            <v>5.5862068965517242</v>
          </cell>
          <cell r="T216">
            <v>40</v>
          </cell>
          <cell r="U216">
            <v>24</v>
          </cell>
          <cell r="V216">
            <v>482650321</v>
          </cell>
          <cell r="X216">
            <v>0</v>
          </cell>
          <cell r="Y216">
            <v>45000</v>
          </cell>
          <cell r="Z216">
            <v>3</v>
          </cell>
          <cell r="AA216">
            <v>1450</v>
          </cell>
        </row>
        <row r="217">
          <cell r="A217">
            <v>303</v>
          </cell>
          <cell r="C217" t="str">
            <v>Camión Grua</v>
          </cell>
          <cell r="F217" t="str">
            <v>1  TON</v>
          </cell>
          <cell r="G217">
            <v>2002</v>
          </cell>
          <cell r="M217" t="str">
            <v>VEHICULO</v>
          </cell>
          <cell r="N217">
            <v>5.2799999999999994</v>
          </cell>
          <cell r="O217">
            <v>3.7500450000000001</v>
          </cell>
          <cell r="P217">
            <v>9.4499999999999993</v>
          </cell>
          <cell r="Q217">
            <v>0.9</v>
          </cell>
          <cell r="R217">
            <v>10.344827586206897</v>
          </cell>
          <cell r="S217">
            <v>5.5862068965517242</v>
          </cell>
          <cell r="T217">
            <v>35</v>
          </cell>
          <cell r="U217">
            <v>21</v>
          </cell>
          <cell r="V217">
            <v>482650321</v>
          </cell>
          <cell r="X217">
            <v>0</v>
          </cell>
          <cell r="Y217">
            <v>45000</v>
          </cell>
          <cell r="Z217">
            <v>3</v>
          </cell>
          <cell r="AA217">
            <v>1450</v>
          </cell>
        </row>
        <row r="218">
          <cell r="A218">
            <v>304</v>
          </cell>
          <cell r="C218" t="str">
            <v xml:space="preserve">Camión CCTV </v>
          </cell>
          <cell r="F218" t="str">
            <v>1  TON</v>
          </cell>
          <cell r="G218">
            <v>2002</v>
          </cell>
          <cell r="M218" t="str">
            <v>VEHICULO</v>
          </cell>
          <cell r="N218">
            <v>5.2799999999999994</v>
          </cell>
          <cell r="O218">
            <v>3.7500450000000001</v>
          </cell>
          <cell r="P218">
            <v>9.4499999999999993</v>
          </cell>
          <cell r="Q218">
            <v>0.9</v>
          </cell>
          <cell r="R218">
            <v>10.344827586206897</v>
          </cell>
          <cell r="S218">
            <v>5.5862068965517242</v>
          </cell>
          <cell r="T218">
            <v>70</v>
          </cell>
          <cell r="U218">
            <v>42</v>
          </cell>
          <cell r="V218">
            <v>473130015</v>
          </cell>
          <cell r="X218">
            <v>0</v>
          </cell>
          <cell r="Y218">
            <v>45000</v>
          </cell>
          <cell r="Z218">
            <v>3</v>
          </cell>
          <cell r="AA218">
            <v>1450</v>
          </cell>
        </row>
        <row r="219">
          <cell r="A219">
            <v>3041</v>
          </cell>
          <cell r="C219" t="str">
            <v>Cámara de Inspeccion para ramales</v>
          </cell>
          <cell r="F219" t="str">
            <v>1  TON</v>
          </cell>
          <cell r="G219">
            <v>2002</v>
          </cell>
          <cell r="M219" t="str">
            <v>VEHICULO</v>
          </cell>
          <cell r="N219">
            <v>5.2799999999999994</v>
          </cell>
          <cell r="O219">
            <v>3.7500450000000001</v>
          </cell>
          <cell r="P219">
            <v>9.4499999999999993</v>
          </cell>
          <cell r="Q219">
            <v>0.9</v>
          </cell>
          <cell r="R219">
            <v>10.344827586206897</v>
          </cell>
          <cell r="S219">
            <v>5.5862068965517242</v>
          </cell>
          <cell r="T219">
            <v>6</v>
          </cell>
          <cell r="U219">
            <v>3.5999999999999996</v>
          </cell>
          <cell r="V219">
            <v>482650321</v>
          </cell>
          <cell r="X219">
            <v>0</v>
          </cell>
          <cell r="Y219">
            <v>45000</v>
          </cell>
          <cell r="Z219">
            <v>3</v>
          </cell>
          <cell r="AA219">
            <v>1450</v>
          </cell>
        </row>
        <row r="220">
          <cell r="A220">
            <v>305</v>
          </cell>
          <cell r="C220" t="str">
            <v>Computador</v>
          </cell>
          <cell r="F220" t="str">
            <v>1  TON</v>
          </cell>
          <cell r="G220">
            <v>2002</v>
          </cell>
          <cell r="M220" t="str">
            <v>VEHICULO</v>
          </cell>
          <cell r="N220">
            <v>5.2799999999999994</v>
          </cell>
          <cell r="O220">
            <v>3.7500450000000001</v>
          </cell>
          <cell r="P220">
            <v>9.4499999999999993</v>
          </cell>
          <cell r="Q220">
            <v>0.9</v>
          </cell>
          <cell r="R220">
            <v>10.344827586206897</v>
          </cell>
          <cell r="S220">
            <v>5.5862068965517242</v>
          </cell>
          <cell r="T220">
            <v>2</v>
          </cell>
          <cell r="U220">
            <v>1.2</v>
          </cell>
          <cell r="V220">
            <v>452100011</v>
          </cell>
          <cell r="X220">
            <v>0</v>
          </cell>
          <cell r="Y220">
            <v>45000</v>
          </cell>
          <cell r="Z220">
            <v>3</v>
          </cell>
          <cell r="AA220">
            <v>1450</v>
          </cell>
        </row>
        <row r="221">
          <cell r="A221">
            <v>306</v>
          </cell>
          <cell r="C221" t="str">
            <v>Perforadora Horizontal</v>
          </cell>
          <cell r="F221" t="str">
            <v>1  TON</v>
          </cell>
          <cell r="G221">
            <v>2002</v>
          </cell>
          <cell r="M221" t="str">
            <v>VEHICULO</v>
          </cell>
          <cell r="N221">
            <v>5.2799999999999994</v>
          </cell>
          <cell r="O221">
            <v>3.7500450000000001</v>
          </cell>
          <cell r="P221">
            <v>9.4499999999999993</v>
          </cell>
          <cell r="Q221">
            <v>0.9</v>
          </cell>
          <cell r="R221">
            <v>10.344827586206897</v>
          </cell>
          <cell r="S221">
            <v>5.5862068965517242</v>
          </cell>
          <cell r="T221">
            <v>110</v>
          </cell>
          <cell r="U221">
            <v>66</v>
          </cell>
          <cell r="V221">
            <v>482650321</v>
          </cell>
          <cell r="X221">
            <v>0</v>
          </cell>
          <cell r="Y221">
            <v>45000</v>
          </cell>
          <cell r="Z221">
            <v>3</v>
          </cell>
          <cell r="AA221">
            <v>1450</v>
          </cell>
        </row>
        <row r="222">
          <cell r="A222">
            <v>307</v>
          </cell>
          <cell r="C222" t="str">
            <v>Pavimentadora de Hormigón</v>
          </cell>
          <cell r="F222" t="str">
            <v>1  TON</v>
          </cell>
          <cell r="G222">
            <v>2002</v>
          </cell>
          <cell r="M222" t="str">
            <v>VEHICULO</v>
          </cell>
          <cell r="N222">
            <v>5.2799999999999994</v>
          </cell>
          <cell r="O222">
            <v>3.7500450000000001</v>
          </cell>
          <cell r="P222">
            <v>9.4499999999999993</v>
          </cell>
          <cell r="Q222">
            <v>0.9</v>
          </cell>
          <cell r="R222">
            <v>10.344827586206897</v>
          </cell>
          <cell r="S222">
            <v>5.5862068965517242</v>
          </cell>
          <cell r="T222">
            <v>50</v>
          </cell>
          <cell r="U222">
            <v>30</v>
          </cell>
          <cell r="V222">
            <v>482650321</v>
          </cell>
          <cell r="X222">
            <v>0</v>
          </cell>
          <cell r="Y222">
            <v>45000</v>
          </cell>
          <cell r="Z222">
            <v>3</v>
          </cell>
          <cell r="AA222">
            <v>1450</v>
          </cell>
        </row>
        <row r="223">
          <cell r="A223">
            <v>308</v>
          </cell>
          <cell r="C223" t="str">
            <v>Equipo de Termofusión p/Tuberia</v>
          </cell>
          <cell r="T223">
            <v>5.35</v>
          </cell>
          <cell r="U223">
            <v>3.2099999999999995</v>
          </cell>
          <cell r="V223">
            <v>482650321</v>
          </cell>
          <cell r="X223">
            <v>0</v>
          </cell>
        </row>
        <row r="224">
          <cell r="A224">
            <v>309</v>
          </cell>
          <cell r="C224" t="str">
            <v>Cortadora - Dobladora</v>
          </cell>
          <cell r="T224">
            <v>1.65</v>
          </cell>
          <cell r="U224">
            <v>0.98999999999999988</v>
          </cell>
          <cell r="V224">
            <v>4292100117</v>
          </cell>
          <cell r="X224">
            <v>0</v>
          </cell>
        </row>
        <row r="225">
          <cell r="A225">
            <v>310</v>
          </cell>
          <cell r="C225" t="str">
            <v>Franjadora Manual</v>
          </cell>
          <cell r="T225">
            <v>5</v>
          </cell>
          <cell r="U225">
            <v>3</v>
          </cell>
          <cell r="V225">
            <v>432110111</v>
          </cell>
          <cell r="X225">
            <v>0</v>
          </cell>
        </row>
        <row r="226">
          <cell r="A226">
            <v>311</v>
          </cell>
          <cell r="C226" t="str">
            <v xml:space="preserve">Hidrolavadora </v>
          </cell>
          <cell r="T226">
            <v>3.5</v>
          </cell>
          <cell r="U226">
            <v>2.1</v>
          </cell>
          <cell r="V226">
            <v>432110011</v>
          </cell>
          <cell r="X226">
            <v>0</v>
          </cell>
        </row>
        <row r="227">
          <cell r="A227">
            <v>312</v>
          </cell>
          <cell r="C227" t="str">
            <v>Sopladora de 2 HP</v>
          </cell>
          <cell r="T227">
            <v>0.5</v>
          </cell>
          <cell r="U227">
            <v>0.3</v>
          </cell>
          <cell r="V227">
            <v>4529000130</v>
          </cell>
          <cell r="X227">
            <v>0</v>
          </cell>
        </row>
        <row r="228">
          <cell r="A228">
            <v>313</v>
          </cell>
          <cell r="C228" t="str">
            <v>Franjadora Autopropulsada</v>
          </cell>
          <cell r="T228">
            <v>18.75</v>
          </cell>
          <cell r="U228">
            <v>11.25</v>
          </cell>
          <cell r="V228">
            <v>432110111</v>
          </cell>
          <cell r="X228">
            <v>0</v>
          </cell>
        </row>
        <row r="229">
          <cell r="A229">
            <v>314</v>
          </cell>
          <cell r="C229" t="str">
            <v>Camion Grua</v>
          </cell>
          <cell r="F229" t="str">
            <v>1  TON</v>
          </cell>
          <cell r="G229">
            <v>2002</v>
          </cell>
          <cell r="M229" t="str">
            <v>VEHICULO</v>
          </cell>
          <cell r="N229">
            <v>5.2799999999999994</v>
          </cell>
          <cell r="O229">
            <v>3.7500450000000001</v>
          </cell>
          <cell r="P229">
            <v>9.4499999999999993</v>
          </cell>
          <cell r="Q229">
            <v>0.9</v>
          </cell>
          <cell r="R229">
            <v>10.344827586206897</v>
          </cell>
          <cell r="S229">
            <v>5.5862068965517242</v>
          </cell>
          <cell r="T229">
            <v>40</v>
          </cell>
          <cell r="U229">
            <v>24</v>
          </cell>
          <cell r="V229">
            <v>482650321</v>
          </cell>
          <cell r="X229">
            <v>0</v>
          </cell>
          <cell r="Y229">
            <v>45000</v>
          </cell>
          <cell r="Z229">
            <v>3</v>
          </cell>
          <cell r="AA229">
            <v>1450</v>
          </cell>
        </row>
        <row r="230">
          <cell r="A230">
            <v>315</v>
          </cell>
          <cell r="C230" t="str">
            <v>Cortadora Manual (Adoquin)</v>
          </cell>
          <cell r="T230">
            <v>0.7</v>
          </cell>
          <cell r="U230">
            <v>0.42</v>
          </cell>
        </row>
        <row r="231">
          <cell r="A231">
            <v>316</v>
          </cell>
          <cell r="C231" t="str">
            <v>Compactador Medianno Manual</v>
          </cell>
          <cell r="T231">
            <v>2.75</v>
          </cell>
          <cell r="U231">
            <v>1.65</v>
          </cell>
        </row>
        <row r="232">
          <cell r="A232">
            <v>317</v>
          </cell>
          <cell r="C232" t="str">
            <v>Rociador de Tanque 20 Lts</v>
          </cell>
          <cell r="T232">
            <v>2.5</v>
          </cell>
          <cell r="U232">
            <v>1.5</v>
          </cell>
        </row>
        <row r="233">
          <cell r="A233">
            <v>318</v>
          </cell>
          <cell r="C233" t="str">
            <v>Cortadora Autopropulsada inc Disco Diamante</v>
          </cell>
          <cell r="T233">
            <v>8</v>
          </cell>
          <cell r="U233">
            <v>4.8</v>
          </cell>
          <cell r="V233">
            <v>442210011</v>
          </cell>
          <cell r="X233">
            <v>40</v>
          </cell>
        </row>
        <row r="234">
          <cell r="A234">
            <v>319</v>
          </cell>
          <cell r="C234" t="str">
            <v>Equipo de Electrofusión p/Tuberia</v>
          </cell>
          <cell r="T234">
            <v>6</v>
          </cell>
          <cell r="U234">
            <v>3.5999999999999996</v>
          </cell>
          <cell r="V234">
            <v>811300013</v>
          </cell>
          <cell r="X234">
            <v>0</v>
          </cell>
        </row>
        <row r="235">
          <cell r="A235">
            <v>320</v>
          </cell>
          <cell r="C235" t="str">
            <v>Bomba de Agua 3"</v>
          </cell>
          <cell r="D235" t="str">
            <v>Brigs Straton</v>
          </cell>
          <cell r="E235" t="str">
            <v>4"</v>
          </cell>
          <cell r="F235" t="str">
            <v>9HP</v>
          </cell>
          <cell r="G235">
            <v>1988</v>
          </cell>
          <cell r="N235">
            <v>5.2799999999999994</v>
          </cell>
          <cell r="O235">
            <v>3.7500450000000001</v>
          </cell>
          <cell r="P235">
            <v>9.4499999999999993</v>
          </cell>
          <cell r="Q235">
            <v>0.9</v>
          </cell>
          <cell r="R235">
            <v>10.344827586206897</v>
          </cell>
          <cell r="S235">
            <v>5.5862068965517242</v>
          </cell>
          <cell r="T235">
            <v>3.2</v>
          </cell>
          <cell r="U235">
            <v>1.92</v>
          </cell>
          <cell r="V235">
            <v>4315100114</v>
          </cell>
          <cell r="X235">
            <v>0</v>
          </cell>
          <cell r="Y235">
            <v>45000</v>
          </cell>
          <cell r="Z235">
            <v>3</v>
          </cell>
          <cell r="AA235">
            <v>1450</v>
          </cell>
        </row>
        <row r="236">
          <cell r="A236">
            <v>321</v>
          </cell>
          <cell r="C236" t="str">
            <v>Camion CCTV</v>
          </cell>
          <cell r="D236" t="str">
            <v>Brigs Straton</v>
          </cell>
          <cell r="E236" t="str">
            <v>4"</v>
          </cell>
          <cell r="F236" t="str">
            <v>9HP</v>
          </cell>
          <cell r="G236">
            <v>1988</v>
          </cell>
          <cell r="N236">
            <v>5.2799999999999994</v>
          </cell>
          <cell r="O236">
            <v>3.7500450000000001</v>
          </cell>
          <cell r="P236">
            <v>9.4499999999999993</v>
          </cell>
          <cell r="Q236">
            <v>0.9</v>
          </cell>
          <cell r="R236">
            <v>10.344827586206897</v>
          </cell>
          <cell r="S236">
            <v>5.5862068965517242</v>
          </cell>
          <cell r="T236">
            <v>70</v>
          </cell>
          <cell r="U236">
            <v>42</v>
          </cell>
          <cell r="V236">
            <v>4315100114</v>
          </cell>
          <cell r="X236">
            <v>0</v>
          </cell>
          <cell r="Y236">
            <v>45000</v>
          </cell>
          <cell r="Z236">
            <v>3</v>
          </cell>
          <cell r="AA236">
            <v>1450</v>
          </cell>
        </row>
        <row r="237">
          <cell r="A237">
            <v>322</v>
          </cell>
          <cell r="C237" t="str">
            <v>Bateria Sanitaria Provisional (1.22x1.12) m2.</v>
          </cell>
          <cell r="T237">
            <v>128</v>
          </cell>
          <cell r="U237">
            <v>76.8</v>
          </cell>
          <cell r="V237">
            <v>4491709310</v>
          </cell>
          <cell r="X237">
            <v>0</v>
          </cell>
        </row>
        <row r="238">
          <cell r="A238">
            <v>323</v>
          </cell>
          <cell r="C238" t="str">
            <v>Juego de Andamio</v>
          </cell>
          <cell r="T238">
            <v>1.2</v>
          </cell>
          <cell r="U238">
            <v>0.72</v>
          </cell>
          <cell r="V238">
            <v>421900012</v>
          </cell>
          <cell r="X238">
            <v>40</v>
          </cell>
        </row>
        <row r="239">
          <cell r="A239">
            <v>324</v>
          </cell>
          <cell r="C239" t="str">
            <v>Juego de Andamio</v>
          </cell>
          <cell r="T239">
            <v>1.2</v>
          </cell>
          <cell r="U239">
            <v>0.72</v>
          </cell>
          <cell r="V239">
            <v>421900012</v>
          </cell>
          <cell r="X239">
            <v>40</v>
          </cell>
        </row>
        <row r="240">
          <cell r="A240">
            <v>325</v>
          </cell>
        </row>
        <row r="241">
          <cell r="A241">
            <v>326</v>
          </cell>
        </row>
        <row r="242">
          <cell r="A242">
            <v>327</v>
          </cell>
        </row>
        <row r="243">
          <cell r="A243">
            <v>328</v>
          </cell>
        </row>
        <row r="244">
          <cell r="A244">
            <v>329</v>
          </cell>
        </row>
        <row r="245">
          <cell r="A245">
            <v>330</v>
          </cell>
        </row>
        <row r="246">
          <cell r="A246">
            <v>331</v>
          </cell>
        </row>
        <row r="247">
          <cell r="A247">
            <v>332</v>
          </cell>
        </row>
        <row r="248">
          <cell r="A248">
            <v>333</v>
          </cell>
          <cell r="I248">
            <v>1.37</v>
          </cell>
          <cell r="J248">
            <v>2.4</v>
          </cell>
          <cell r="K248">
            <v>6.5</v>
          </cell>
          <cell r="L248">
            <v>31.894132724999999</v>
          </cell>
          <cell r="M248" t="str">
            <v>Hytex #. 4</v>
          </cell>
          <cell r="N248">
            <v>5.2799999999999994</v>
          </cell>
          <cell r="O248">
            <v>3.7500450000000001</v>
          </cell>
          <cell r="P248">
            <v>9.4499999999999993</v>
          </cell>
          <cell r="Q248">
            <v>0.9</v>
          </cell>
          <cell r="R248">
            <v>10.344827586206897</v>
          </cell>
          <cell r="S248">
            <v>5.5862068965517242</v>
          </cell>
          <cell r="T248">
            <v>35.311100000000003</v>
          </cell>
          <cell r="U248">
            <v>21.19</v>
          </cell>
          <cell r="V248">
            <v>482650321</v>
          </cell>
          <cell r="X248">
            <v>0</v>
          </cell>
          <cell r="Y248">
            <v>45000</v>
          </cell>
          <cell r="Z248">
            <v>3</v>
          </cell>
          <cell r="AA248">
            <v>1450</v>
          </cell>
        </row>
      </sheetData>
      <sheetData sheetId="2">
        <row r="11">
          <cell r="A11">
            <v>1</v>
          </cell>
          <cell r="B11" t="str">
            <v>EOE2;</v>
          </cell>
          <cell r="D11" t="str">
            <v>Peón</v>
          </cell>
          <cell r="E11">
            <v>471.96</v>
          </cell>
          <cell r="F11">
            <v>476.67959999999999</v>
          </cell>
          <cell r="G11">
            <v>476.67959999999999</v>
          </cell>
          <cell r="H11">
            <v>460</v>
          </cell>
          <cell r="I11">
            <v>238.34</v>
          </cell>
          <cell r="J11">
            <v>720</v>
          </cell>
          <cell r="K11">
            <v>694.9988568</v>
          </cell>
          <cell r="L11">
            <v>476.67959999999999</v>
          </cell>
          <cell r="M11">
            <v>8786.853256800001</v>
          </cell>
          <cell r="N11">
            <v>37.551593709963335</v>
          </cell>
          <cell r="O11">
            <v>4.6900000000000004</v>
          </cell>
          <cell r="P11">
            <v>851230012</v>
          </cell>
          <cell r="R11">
            <v>0</v>
          </cell>
        </row>
        <row r="12">
          <cell r="A12">
            <v>1.1000000000000001</v>
          </cell>
          <cell r="B12" t="str">
            <v>EOE2;</v>
          </cell>
          <cell r="D12" t="str">
            <v>Ayudante de Albañil</v>
          </cell>
          <cell r="E12">
            <v>471.96</v>
          </cell>
          <cell r="F12">
            <v>476.67959999999999</v>
          </cell>
          <cell r="G12">
            <v>476.67959999999999</v>
          </cell>
          <cell r="H12">
            <v>460</v>
          </cell>
          <cell r="I12">
            <v>238.34</v>
          </cell>
          <cell r="J12">
            <v>720</v>
          </cell>
          <cell r="K12">
            <v>694.9988568</v>
          </cell>
          <cell r="L12">
            <v>476.67959999999999</v>
          </cell>
          <cell r="M12">
            <v>8786.853256800001</v>
          </cell>
          <cell r="N12">
            <v>37.551593709963335</v>
          </cell>
          <cell r="O12">
            <v>4.6900000000000004</v>
          </cell>
          <cell r="P12">
            <v>851230012</v>
          </cell>
          <cell r="R12">
            <v>0</v>
          </cell>
        </row>
        <row r="13">
          <cell r="A13">
            <v>1.2</v>
          </cell>
          <cell r="B13" t="str">
            <v>EOE2;</v>
          </cell>
          <cell r="D13" t="str">
            <v>Ayudante de Carpintero</v>
          </cell>
          <cell r="E13">
            <v>471.96</v>
          </cell>
          <cell r="F13">
            <v>476.67959999999999</v>
          </cell>
          <cell r="G13">
            <v>476.67959999999999</v>
          </cell>
          <cell r="H13">
            <v>460</v>
          </cell>
          <cell r="I13">
            <v>238.34</v>
          </cell>
          <cell r="J13">
            <v>720</v>
          </cell>
          <cell r="K13">
            <v>694.9988568</v>
          </cell>
          <cell r="L13">
            <v>476.67959999999999</v>
          </cell>
          <cell r="M13">
            <v>8786.853256800001</v>
          </cell>
          <cell r="N13">
            <v>37.551593709963335</v>
          </cell>
          <cell r="O13">
            <v>4.6900000000000004</v>
          </cell>
          <cell r="P13">
            <v>851230012</v>
          </cell>
          <cell r="R13">
            <v>0</v>
          </cell>
        </row>
        <row r="14">
          <cell r="A14">
            <v>1.3</v>
          </cell>
          <cell r="B14" t="str">
            <v>EOE2;</v>
          </cell>
          <cell r="D14" t="str">
            <v>Ayudante de Electricista</v>
          </cell>
          <cell r="E14">
            <v>471.96</v>
          </cell>
          <cell r="F14">
            <v>476.67959999999999</v>
          </cell>
          <cell r="G14">
            <v>476.67959999999999</v>
          </cell>
          <cell r="H14">
            <v>460</v>
          </cell>
          <cell r="I14">
            <v>238.34</v>
          </cell>
          <cell r="J14">
            <v>720</v>
          </cell>
          <cell r="K14">
            <v>694.9988568</v>
          </cell>
          <cell r="L14">
            <v>476.67959999999999</v>
          </cell>
          <cell r="M14">
            <v>8786.853256800001</v>
          </cell>
          <cell r="N14">
            <v>37.551593709963335</v>
          </cell>
          <cell r="O14">
            <v>4.6900000000000004</v>
          </cell>
          <cell r="P14">
            <v>851230012</v>
          </cell>
          <cell r="R14">
            <v>0</v>
          </cell>
        </row>
        <row r="15">
          <cell r="A15">
            <v>1.4</v>
          </cell>
          <cell r="B15" t="str">
            <v>EOE2;</v>
          </cell>
          <cell r="D15" t="str">
            <v>Ayudante de Fierero</v>
          </cell>
          <cell r="E15">
            <v>471.96</v>
          </cell>
          <cell r="F15">
            <v>476.67959999999999</v>
          </cell>
          <cell r="G15">
            <v>476.67959999999999</v>
          </cell>
          <cell r="H15">
            <v>460</v>
          </cell>
          <cell r="I15">
            <v>238.34</v>
          </cell>
          <cell r="J15">
            <v>720</v>
          </cell>
          <cell r="K15">
            <v>694.9988568</v>
          </cell>
          <cell r="L15">
            <v>476.67959999999999</v>
          </cell>
          <cell r="M15">
            <v>8786.853256800001</v>
          </cell>
          <cell r="N15">
            <v>37.551593709963335</v>
          </cell>
          <cell r="O15">
            <v>4.6900000000000004</v>
          </cell>
          <cell r="P15">
            <v>851230012</v>
          </cell>
          <cell r="R15">
            <v>0</v>
          </cell>
        </row>
        <row r="16">
          <cell r="A16">
            <v>1.5</v>
          </cell>
          <cell r="B16" t="str">
            <v>EOE2;</v>
          </cell>
          <cell r="D16" t="str">
            <v>Ayudante de Plomero</v>
          </cell>
          <cell r="E16">
            <v>471.96</v>
          </cell>
          <cell r="F16">
            <v>476.67959999999999</v>
          </cell>
          <cell r="G16">
            <v>476.67959999999999</v>
          </cell>
          <cell r="H16">
            <v>460</v>
          </cell>
          <cell r="I16">
            <v>238.34</v>
          </cell>
          <cell r="J16">
            <v>720</v>
          </cell>
          <cell r="K16">
            <v>694.9988568</v>
          </cell>
          <cell r="L16">
            <v>476.67959999999999</v>
          </cell>
          <cell r="M16">
            <v>8786.853256800001</v>
          </cell>
          <cell r="N16">
            <v>37.551593709963335</v>
          </cell>
          <cell r="O16">
            <v>4.6900000000000004</v>
          </cell>
          <cell r="P16">
            <v>851230012</v>
          </cell>
          <cell r="R16">
            <v>0</v>
          </cell>
        </row>
        <row r="17">
          <cell r="D17" t="str">
            <v>ESTRUCTURA OCUPACIONAL D2</v>
          </cell>
        </row>
        <row r="18">
          <cell r="A18">
            <v>1.6</v>
          </cell>
          <cell r="B18" t="str">
            <v>EOD2;</v>
          </cell>
          <cell r="D18" t="str">
            <v>Ayudante de Maquinaria</v>
          </cell>
          <cell r="E18">
            <v>485.63</v>
          </cell>
          <cell r="F18">
            <v>490.48629999999997</v>
          </cell>
          <cell r="G18">
            <v>490.48629999999997</v>
          </cell>
          <cell r="H18">
            <v>460</v>
          </cell>
          <cell r="I18">
            <v>245.24</v>
          </cell>
          <cell r="J18">
            <v>720</v>
          </cell>
          <cell r="K18">
            <v>715.12902539999993</v>
          </cell>
          <cell r="L18">
            <v>490.48629999999997</v>
          </cell>
          <cell r="M18">
            <v>9007.1772253999989</v>
          </cell>
          <cell r="N18">
            <v>38.493172670216389</v>
          </cell>
          <cell r="O18">
            <v>4.8099999999999996</v>
          </cell>
          <cell r="P18">
            <v>851230012</v>
          </cell>
          <cell r="R18">
            <v>0</v>
          </cell>
        </row>
        <row r="19">
          <cell r="A19">
            <v>2</v>
          </cell>
          <cell r="B19" t="str">
            <v>EOD2;</v>
          </cell>
          <cell r="D19" t="str">
            <v>Albañil</v>
          </cell>
          <cell r="E19">
            <v>478.11</v>
          </cell>
          <cell r="F19">
            <v>482.89109999999999</v>
          </cell>
          <cell r="G19">
            <v>482.89109999999999</v>
          </cell>
          <cell r="H19">
            <v>460</v>
          </cell>
          <cell r="I19">
            <v>241.45</v>
          </cell>
          <cell r="J19">
            <v>720</v>
          </cell>
          <cell r="K19">
            <v>704.05522379999991</v>
          </cell>
          <cell r="L19">
            <v>482.89109999999999</v>
          </cell>
          <cell r="M19">
            <v>8885.9806238000001</v>
          </cell>
          <cell r="N19">
            <v>37.975225526989725</v>
          </cell>
          <cell r="O19">
            <v>4.75</v>
          </cell>
          <cell r="P19">
            <v>851230012</v>
          </cell>
          <cell r="R19">
            <v>0</v>
          </cell>
        </row>
        <row r="20">
          <cell r="A20">
            <v>3</v>
          </cell>
          <cell r="B20" t="str">
            <v>EOD2;</v>
          </cell>
          <cell r="D20" t="str">
            <v>Operador de equipo liviano</v>
          </cell>
          <cell r="E20">
            <v>478.11</v>
          </cell>
          <cell r="F20">
            <v>482.89109999999999</v>
          </cell>
          <cell r="G20">
            <v>482.89109999999999</v>
          </cell>
          <cell r="H20">
            <v>460</v>
          </cell>
          <cell r="I20">
            <v>241.45</v>
          </cell>
          <cell r="J20">
            <v>720</v>
          </cell>
          <cell r="K20">
            <v>704.05522379999991</v>
          </cell>
          <cell r="L20">
            <v>482.89109999999999</v>
          </cell>
          <cell r="M20">
            <v>8885.9806238000001</v>
          </cell>
          <cell r="N20">
            <v>37.975225526989725</v>
          </cell>
          <cell r="O20">
            <v>4.75</v>
          </cell>
          <cell r="P20">
            <v>851230012</v>
          </cell>
          <cell r="R20">
            <v>0</v>
          </cell>
        </row>
        <row r="21">
          <cell r="A21">
            <v>4</v>
          </cell>
          <cell r="B21" t="str">
            <v>EOD2;</v>
          </cell>
          <cell r="D21" t="str">
            <v>Pintor</v>
          </cell>
          <cell r="E21">
            <v>478.11</v>
          </cell>
          <cell r="F21">
            <v>482.89109999999999</v>
          </cell>
          <cell r="G21">
            <v>482.89109999999999</v>
          </cell>
          <cell r="H21">
            <v>460</v>
          </cell>
          <cell r="I21">
            <v>241.45</v>
          </cell>
          <cell r="J21">
            <v>720</v>
          </cell>
          <cell r="K21">
            <v>704.05522379999991</v>
          </cell>
          <cell r="L21">
            <v>482.89109999999999</v>
          </cell>
          <cell r="M21">
            <v>8885.9806238000001</v>
          </cell>
          <cell r="N21">
            <v>37.975225526989725</v>
          </cell>
          <cell r="O21">
            <v>4.75</v>
          </cell>
          <cell r="P21">
            <v>851230012</v>
          </cell>
          <cell r="R21">
            <v>0</v>
          </cell>
        </row>
        <row r="22">
          <cell r="A22">
            <v>5</v>
          </cell>
          <cell r="B22" t="str">
            <v>EOD2;</v>
          </cell>
          <cell r="D22" t="str">
            <v>Pintor de exteriores</v>
          </cell>
          <cell r="E22">
            <v>478.11</v>
          </cell>
          <cell r="F22">
            <v>482.89109999999999</v>
          </cell>
          <cell r="G22">
            <v>482.89109999999999</v>
          </cell>
          <cell r="H22">
            <v>460</v>
          </cell>
          <cell r="I22">
            <v>241.45</v>
          </cell>
          <cell r="J22">
            <v>720</v>
          </cell>
          <cell r="K22">
            <v>704.05522379999991</v>
          </cell>
          <cell r="L22">
            <v>482.89109999999999</v>
          </cell>
          <cell r="M22">
            <v>8885.9806238000001</v>
          </cell>
          <cell r="N22">
            <v>37.975225526989725</v>
          </cell>
          <cell r="O22">
            <v>4.75</v>
          </cell>
          <cell r="P22">
            <v>851230012</v>
          </cell>
          <cell r="R22">
            <v>0</v>
          </cell>
        </row>
        <row r="23">
          <cell r="A23">
            <v>6</v>
          </cell>
          <cell r="B23" t="str">
            <v>EOD2;</v>
          </cell>
          <cell r="D23" t="str">
            <v>Pintor empapelador</v>
          </cell>
          <cell r="E23">
            <v>478.11</v>
          </cell>
          <cell r="F23">
            <v>482.89109999999999</v>
          </cell>
          <cell r="G23">
            <v>482.89109999999999</v>
          </cell>
          <cell r="H23">
            <v>460</v>
          </cell>
          <cell r="I23">
            <v>241.45</v>
          </cell>
          <cell r="J23">
            <v>720</v>
          </cell>
          <cell r="K23">
            <v>704.05522379999991</v>
          </cell>
          <cell r="L23">
            <v>482.89109999999999</v>
          </cell>
          <cell r="M23">
            <v>8885.9806238000001</v>
          </cell>
          <cell r="N23">
            <v>37.975225526989725</v>
          </cell>
          <cell r="O23">
            <v>4.75</v>
          </cell>
          <cell r="P23">
            <v>851230012</v>
          </cell>
          <cell r="R23">
            <v>0</v>
          </cell>
        </row>
        <row r="24">
          <cell r="A24">
            <v>7</v>
          </cell>
          <cell r="B24" t="str">
            <v>EOD2;</v>
          </cell>
          <cell r="D24" t="str">
            <v>Fierrero</v>
          </cell>
          <cell r="E24">
            <v>478.11</v>
          </cell>
          <cell r="F24">
            <v>482.89109999999999</v>
          </cell>
          <cell r="G24">
            <v>482.89109999999999</v>
          </cell>
          <cell r="H24">
            <v>460</v>
          </cell>
          <cell r="I24">
            <v>241.45</v>
          </cell>
          <cell r="J24">
            <v>720</v>
          </cell>
          <cell r="K24">
            <v>704.05522379999991</v>
          </cell>
          <cell r="L24">
            <v>482.89109999999999</v>
          </cell>
          <cell r="M24">
            <v>8885.9806238000001</v>
          </cell>
          <cell r="N24">
            <v>37.975225526989725</v>
          </cell>
          <cell r="O24">
            <v>4.75</v>
          </cell>
          <cell r="P24">
            <v>851230012</v>
          </cell>
          <cell r="R24">
            <v>0</v>
          </cell>
        </row>
        <row r="25">
          <cell r="A25">
            <v>8</v>
          </cell>
          <cell r="B25" t="str">
            <v>EOD2;</v>
          </cell>
          <cell r="D25" t="str">
            <v>Carpintero</v>
          </cell>
          <cell r="E25">
            <v>478.11</v>
          </cell>
          <cell r="F25">
            <v>482.89109999999999</v>
          </cell>
          <cell r="G25">
            <v>482.89109999999999</v>
          </cell>
          <cell r="H25">
            <v>460</v>
          </cell>
          <cell r="I25">
            <v>241.45</v>
          </cell>
          <cell r="J25">
            <v>720</v>
          </cell>
          <cell r="K25">
            <v>704.05522379999991</v>
          </cell>
          <cell r="L25">
            <v>482.89109999999999</v>
          </cell>
          <cell r="M25">
            <v>8885.9806238000001</v>
          </cell>
          <cell r="N25">
            <v>37.975225526989725</v>
          </cell>
          <cell r="O25">
            <v>4.75</v>
          </cell>
          <cell r="P25">
            <v>851230012</v>
          </cell>
          <cell r="R25">
            <v>0</v>
          </cell>
        </row>
        <row r="26">
          <cell r="A26">
            <v>9</v>
          </cell>
          <cell r="B26" t="str">
            <v>EOD2;</v>
          </cell>
          <cell r="D26" t="str">
            <v>Encofrador o Carpintero de ribera</v>
          </cell>
          <cell r="E26">
            <v>478.11</v>
          </cell>
          <cell r="F26">
            <v>482.89109999999999</v>
          </cell>
          <cell r="G26">
            <v>482.89109999999999</v>
          </cell>
          <cell r="H26">
            <v>460</v>
          </cell>
          <cell r="I26">
            <v>241.45</v>
          </cell>
          <cell r="J26">
            <v>720</v>
          </cell>
          <cell r="K26">
            <v>704.05522379999991</v>
          </cell>
          <cell r="L26">
            <v>482.89109999999999</v>
          </cell>
          <cell r="M26">
            <v>8885.9806238000001</v>
          </cell>
          <cell r="N26">
            <v>37.975225526989725</v>
          </cell>
          <cell r="O26">
            <v>4.75</v>
          </cell>
          <cell r="P26">
            <v>851230012</v>
          </cell>
          <cell r="R26">
            <v>0</v>
          </cell>
        </row>
        <row r="27">
          <cell r="A27">
            <v>10</v>
          </cell>
          <cell r="B27" t="str">
            <v>EOD2;</v>
          </cell>
          <cell r="D27" t="str">
            <v xml:space="preserve">Carpintero de ribera </v>
          </cell>
          <cell r="E27">
            <v>478.11</v>
          </cell>
          <cell r="F27">
            <v>482.89109999999999</v>
          </cell>
          <cell r="G27">
            <v>482.89109999999999</v>
          </cell>
          <cell r="H27">
            <v>460</v>
          </cell>
          <cell r="I27">
            <v>241.45</v>
          </cell>
          <cell r="J27">
            <v>720</v>
          </cell>
          <cell r="K27">
            <v>704.05522379999991</v>
          </cell>
          <cell r="L27">
            <v>482.89109999999999</v>
          </cell>
          <cell r="M27">
            <v>8885.9806238000001</v>
          </cell>
          <cell r="N27">
            <v>37.975225526989725</v>
          </cell>
          <cell r="O27">
            <v>4.75</v>
          </cell>
          <cell r="P27">
            <v>851230012</v>
          </cell>
          <cell r="R27">
            <v>0</v>
          </cell>
        </row>
        <row r="28">
          <cell r="A28">
            <v>11</v>
          </cell>
          <cell r="B28" t="str">
            <v>EOD2;</v>
          </cell>
          <cell r="D28" t="str">
            <v>Plomero</v>
          </cell>
          <cell r="E28">
            <v>478.11</v>
          </cell>
          <cell r="F28">
            <v>482.89109999999999</v>
          </cell>
          <cell r="G28">
            <v>482.89109999999999</v>
          </cell>
          <cell r="H28">
            <v>460</v>
          </cell>
          <cell r="I28">
            <v>241.45</v>
          </cell>
          <cell r="J28">
            <v>720</v>
          </cell>
          <cell r="K28">
            <v>704.05522379999991</v>
          </cell>
          <cell r="L28">
            <v>482.89109999999999</v>
          </cell>
          <cell r="M28">
            <v>8885.9806238000001</v>
          </cell>
          <cell r="N28">
            <v>37.975225526989725</v>
          </cell>
          <cell r="O28">
            <v>4.75</v>
          </cell>
          <cell r="P28">
            <v>851230012</v>
          </cell>
          <cell r="R28">
            <v>0</v>
          </cell>
        </row>
        <row r="29">
          <cell r="A29">
            <v>12</v>
          </cell>
          <cell r="B29" t="str">
            <v>EOD2;</v>
          </cell>
          <cell r="D29" t="str">
            <v>Electricista o Instalador de revestimiento en general</v>
          </cell>
          <cell r="E29">
            <v>478.11</v>
          </cell>
          <cell r="F29">
            <v>482.89109999999999</v>
          </cell>
          <cell r="G29">
            <v>482.89109999999999</v>
          </cell>
          <cell r="H29">
            <v>460</v>
          </cell>
          <cell r="I29">
            <v>241.45</v>
          </cell>
          <cell r="J29">
            <v>720</v>
          </cell>
          <cell r="K29">
            <v>704.05522379999991</v>
          </cell>
          <cell r="L29">
            <v>482.89109999999999</v>
          </cell>
          <cell r="M29">
            <v>8885.9806238000001</v>
          </cell>
          <cell r="N29">
            <v>37.975225526989725</v>
          </cell>
          <cell r="O29">
            <v>4.75</v>
          </cell>
          <cell r="P29">
            <v>851230012</v>
          </cell>
          <cell r="R29">
            <v>0</v>
          </cell>
        </row>
        <row r="30">
          <cell r="A30">
            <v>13</v>
          </cell>
          <cell r="B30" t="str">
            <v>EOD2;</v>
          </cell>
          <cell r="D30" t="str">
            <v>Instalador de revestimiento en general</v>
          </cell>
          <cell r="E30">
            <v>478.11</v>
          </cell>
          <cell r="F30">
            <v>482.89109999999999</v>
          </cell>
          <cell r="G30">
            <v>482.89109999999999</v>
          </cell>
          <cell r="H30">
            <v>460</v>
          </cell>
          <cell r="I30">
            <v>241.45</v>
          </cell>
          <cell r="J30">
            <v>720</v>
          </cell>
          <cell r="K30">
            <v>704.05522379999991</v>
          </cell>
          <cell r="L30">
            <v>482.89109999999999</v>
          </cell>
          <cell r="M30">
            <v>8885.9806238000001</v>
          </cell>
          <cell r="N30">
            <v>37.975225526989725</v>
          </cell>
          <cell r="O30">
            <v>4.75</v>
          </cell>
          <cell r="P30">
            <v>851230012</v>
          </cell>
          <cell r="R30">
            <v>0</v>
          </cell>
        </row>
        <row r="31">
          <cell r="A31">
            <v>14</v>
          </cell>
          <cell r="B31" t="str">
            <v>EOD2;</v>
          </cell>
          <cell r="D31" t="str">
            <v>Ayudante de perforador</v>
          </cell>
          <cell r="E31">
            <v>478.11</v>
          </cell>
          <cell r="F31">
            <v>482.89109999999999</v>
          </cell>
          <cell r="G31">
            <v>482.89109999999999</v>
          </cell>
          <cell r="H31">
            <v>460</v>
          </cell>
          <cell r="I31">
            <v>241.45</v>
          </cell>
          <cell r="J31">
            <v>720</v>
          </cell>
          <cell r="K31">
            <v>704.05522379999991</v>
          </cell>
          <cell r="L31">
            <v>482.89109999999999</v>
          </cell>
          <cell r="M31">
            <v>8885.9806238000001</v>
          </cell>
          <cell r="N31">
            <v>37.975225526989725</v>
          </cell>
          <cell r="O31">
            <v>4.75</v>
          </cell>
          <cell r="P31">
            <v>851230012</v>
          </cell>
          <cell r="R31">
            <v>0</v>
          </cell>
        </row>
        <row r="32">
          <cell r="A32">
            <v>15</v>
          </cell>
          <cell r="B32" t="str">
            <v>EOD2;</v>
          </cell>
          <cell r="D32" t="str">
            <v>Cadenero</v>
          </cell>
          <cell r="E32">
            <v>478.11</v>
          </cell>
          <cell r="F32">
            <v>482.89109999999999</v>
          </cell>
          <cell r="G32">
            <v>482.89109999999999</v>
          </cell>
          <cell r="H32">
            <v>460</v>
          </cell>
          <cell r="I32">
            <v>241.45</v>
          </cell>
          <cell r="J32">
            <v>720</v>
          </cell>
          <cell r="K32">
            <v>704.05522379999991</v>
          </cell>
          <cell r="L32">
            <v>482.89109999999999</v>
          </cell>
          <cell r="M32">
            <v>8885.9806238000001</v>
          </cell>
          <cell r="N32">
            <v>37.975225526989725</v>
          </cell>
          <cell r="O32">
            <v>4.75</v>
          </cell>
          <cell r="P32">
            <v>851230012</v>
          </cell>
          <cell r="R32">
            <v>0</v>
          </cell>
        </row>
        <row r="33">
          <cell r="A33">
            <v>16</v>
          </cell>
          <cell r="B33" t="str">
            <v>EOD2;</v>
          </cell>
          <cell r="D33" t="str">
            <v>Mampostero</v>
          </cell>
          <cell r="E33">
            <v>478.11</v>
          </cell>
          <cell r="F33">
            <v>482.89109999999999</v>
          </cell>
          <cell r="G33">
            <v>482.89109999999999</v>
          </cell>
          <cell r="H33">
            <v>460</v>
          </cell>
          <cell r="I33">
            <v>241.45</v>
          </cell>
          <cell r="J33">
            <v>720</v>
          </cell>
          <cell r="K33">
            <v>704.05522379999991</v>
          </cell>
          <cell r="L33">
            <v>482.89109999999999</v>
          </cell>
          <cell r="M33">
            <v>8885.9806238000001</v>
          </cell>
          <cell r="N33">
            <v>37.975225526989725</v>
          </cell>
          <cell r="O33">
            <v>4.75</v>
          </cell>
          <cell r="P33">
            <v>851230012</v>
          </cell>
          <cell r="R33">
            <v>0</v>
          </cell>
        </row>
        <row r="34">
          <cell r="A34">
            <v>17</v>
          </cell>
          <cell r="B34" t="str">
            <v>EOD2;</v>
          </cell>
          <cell r="D34" t="str">
            <v>Enlucidor</v>
          </cell>
          <cell r="E34">
            <v>478.11</v>
          </cell>
          <cell r="F34">
            <v>482.89109999999999</v>
          </cell>
          <cell r="G34">
            <v>482.89109999999999</v>
          </cell>
          <cell r="H34">
            <v>460</v>
          </cell>
          <cell r="I34">
            <v>241.45</v>
          </cell>
          <cell r="J34">
            <v>720</v>
          </cell>
          <cell r="K34">
            <v>704.05522379999991</v>
          </cell>
          <cell r="L34">
            <v>482.89109999999999</v>
          </cell>
          <cell r="M34">
            <v>8885.9806238000001</v>
          </cell>
          <cell r="N34">
            <v>37.975225526989725</v>
          </cell>
          <cell r="O34">
            <v>4.75</v>
          </cell>
          <cell r="P34">
            <v>851230012</v>
          </cell>
          <cell r="R34">
            <v>0</v>
          </cell>
        </row>
        <row r="35">
          <cell r="A35">
            <v>18</v>
          </cell>
          <cell r="B35" t="str">
            <v>EOD2;</v>
          </cell>
          <cell r="D35" t="str">
            <v>Hojalatero</v>
          </cell>
          <cell r="E35">
            <v>478.11</v>
          </cell>
          <cell r="F35">
            <v>482.89109999999999</v>
          </cell>
          <cell r="G35">
            <v>482.89109999999999</v>
          </cell>
          <cell r="H35">
            <v>460</v>
          </cell>
          <cell r="I35">
            <v>241.45</v>
          </cell>
          <cell r="J35">
            <v>720</v>
          </cell>
          <cell r="K35">
            <v>704.05522379999991</v>
          </cell>
          <cell r="L35">
            <v>482.89109999999999</v>
          </cell>
          <cell r="M35">
            <v>8885.9806238000001</v>
          </cell>
          <cell r="N35">
            <v>37.975225526989725</v>
          </cell>
          <cell r="O35">
            <v>4.75</v>
          </cell>
          <cell r="P35">
            <v>851230012</v>
          </cell>
          <cell r="R35">
            <v>0</v>
          </cell>
        </row>
        <row r="36">
          <cell r="A36">
            <v>19</v>
          </cell>
          <cell r="B36" t="str">
            <v>EOD2;</v>
          </cell>
          <cell r="D36" t="str">
            <v>Técnico liniero eléctrico</v>
          </cell>
          <cell r="E36">
            <v>478.11</v>
          </cell>
          <cell r="F36">
            <v>482.89109999999999</v>
          </cell>
          <cell r="G36">
            <v>482.89109999999999</v>
          </cell>
          <cell r="H36">
            <v>460</v>
          </cell>
          <cell r="I36">
            <v>241.45</v>
          </cell>
          <cell r="J36">
            <v>720</v>
          </cell>
          <cell r="K36">
            <v>704.05522379999991</v>
          </cell>
          <cell r="L36">
            <v>482.89109999999999</v>
          </cell>
          <cell r="M36">
            <v>8885.9806238000001</v>
          </cell>
          <cell r="N36">
            <v>37.975225526989725</v>
          </cell>
          <cell r="O36">
            <v>4.75</v>
          </cell>
          <cell r="P36">
            <v>851230012</v>
          </cell>
          <cell r="R36">
            <v>0</v>
          </cell>
        </row>
        <row r="37">
          <cell r="A37">
            <v>20</v>
          </cell>
          <cell r="B37" t="str">
            <v>EOD2;</v>
          </cell>
          <cell r="D37" t="str">
            <v>Técnico en montaje de subestaciones</v>
          </cell>
          <cell r="E37">
            <v>478.11</v>
          </cell>
          <cell r="F37">
            <v>482.89109999999999</v>
          </cell>
          <cell r="G37">
            <v>482.89109999999999</v>
          </cell>
          <cell r="H37">
            <v>460</v>
          </cell>
          <cell r="I37">
            <v>241.45</v>
          </cell>
          <cell r="J37">
            <v>720</v>
          </cell>
          <cell r="K37">
            <v>704.05522379999991</v>
          </cell>
          <cell r="L37">
            <v>482.89109999999999</v>
          </cell>
          <cell r="M37">
            <v>8885.9806238000001</v>
          </cell>
          <cell r="N37">
            <v>37.975225526989725</v>
          </cell>
          <cell r="O37">
            <v>4.75</v>
          </cell>
          <cell r="P37">
            <v>851230012</v>
          </cell>
          <cell r="R37">
            <v>0</v>
          </cell>
        </row>
        <row r="38">
          <cell r="A38">
            <v>21</v>
          </cell>
          <cell r="B38" t="str">
            <v>EOD2;</v>
          </cell>
          <cell r="D38" t="str">
            <v>Técnico electromecánico de construcción</v>
          </cell>
          <cell r="E38">
            <v>478.11</v>
          </cell>
          <cell r="F38">
            <v>482.89109999999999</v>
          </cell>
          <cell r="G38">
            <v>482.89109999999999</v>
          </cell>
          <cell r="H38">
            <v>460</v>
          </cell>
          <cell r="I38">
            <v>241.45</v>
          </cell>
          <cell r="J38">
            <v>720</v>
          </cell>
          <cell r="K38">
            <v>704.05522379999991</v>
          </cell>
          <cell r="L38">
            <v>482.89109999999999</v>
          </cell>
          <cell r="M38">
            <v>8885.9806238000001</v>
          </cell>
          <cell r="N38">
            <v>37.975225526989725</v>
          </cell>
          <cell r="O38">
            <v>4.75</v>
          </cell>
          <cell r="P38">
            <v>851230012</v>
          </cell>
          <cell r="R38">
            <v>0</v>
          </cell>
        </row>
        <row r="39">
          <cell r="A39">
            <v>22</v>
          </cell>
          <cell r="B39" t="str">
            <v>EOD2;</v>
          </cell>
          <cell r="D39" t="str">
            <v xml:space="preserve">Obrero especializado en la elaboración de prefabricados de hormigón </v>
          </cell>
          <cell r="E39">
            <v>478.11</v>
          </cell>
          <cell r="F39">
            <v>482.89109999999999</v>
          </cell>
          <cell r="G39">
            <v>482.89109999999999</v>
          </cell>
          <cell r="H39">
            <v>460</v>
          </cell>
          <cell r="I39">
            <v>241.45</v>
          </cell>
          <cell r="J39">
            <v>720</v>
          </cell>
          <cell r="K39">
            <v>704.05522379999991</v>
          </cell>
          <cell r="L39">
            <v>482.89109999999999</v>
          </cell>
          <cell r="M39">
            <v>8885.9806238000001</v>
          </cell>
          <cell r="N39">
            <v>37.975225526989725</v>
          </cell>
          <cell r="O39">
            <v>4.75</v>
          </cell>
          <cell r="P39">
            <v>851230012</v>
          </cell>
          <cell r="R39">
            <v>0</v>
          </cell>
        </row>
        <row r="40">
          <cell r="A40">
            <v>23</v>
          </cell>
          <cell r="B40" t="str">
            <v>EOD2;</v>
          </cell>
          <cell r="D40" t="str">
            <v>Parqueteros y colocadores de pisos</v>
          </cell>
          <cell r="E40">
            <v>478.11</v>
          </cell>
          <cell r="F40">
            <v>482.89109999999999</v>
          </cell>
          <cell r="G40">
            <v>482.89109999999999</v>
          </cell>
          <cell r="H40">
            <v>460</v>
          </cell>
          <cell r="I40">
            <v>241.45</v>
          </cell>
          <cell r="J40">
            <v>720</v>
          </cell>
          <cell r="K40">
            <v>704.05522379999991</v>
          </cell>
          <cell r="L40">
            <v>482.89109999999999</v>
          </cell>
          <cell r="M40">
            <v>8885.9806238000001</v>
          </cell>
          <cell r="N40">
            <v>37.975225526989725</v>
          </cell>
          <cell r="O40">
            <v>4.75</v>
          </cell>
          <cell r="P40">
            <v>851230012</v>
          </cell>
          <cell r="R40">
            <v>0</v>
          </cell>
        </row>
        <row r="41">
          <cell r="D41" t="str">
            <v>ESTRUCTURA OCUPACIONAL C1</v>
          </cell>
        </row>
        <row r="42">
          <cell r="A42">
            <v>24</v>
          </cell>
          <cell r="B42" t="str">
            <v>EOC1;</v>
          </cell>
          <cell r="D42" t="str">
            <v>Maestro eléctrico/liniero/subestación</v>
          </cell>
          <cell r="E42">
            <v>533.04999999999995</v>
          </cell>
          <cell r="F42">
            <v>538.38049999999998</v>
          </cell>
          <cell r="G42">
            <v>538.38049999999998</v>
          </cell>
          <cell r="H42">
            <v>460</v>
          </cell>
          <cell r="I42">
            <v>269.19</v>
          </cell>
          <cell r="J42">
            <v>720</v>
          </cell>
          <cell r="K42">
            <v>784.95876899999996</v>
          </cell>
          <cell r="L42">
            <v>538.38049999999998</v>
          </cell>
          <cell r="M42">
            <v>9771.4757690000006</v>
          </cell>
          <cell r="N42">
            <v>41.759487418351391</v>
          </cell>
          <cell r="O42">
            <v>5.22</v>
          </cell>
          <cell r="P42">
            <v>851230012</v>
          </cell>
          <cell r="R42">
            <v>0</v>
          </cell>
        </row>
        <row r="43">
          <cell r="A43">
            <v>25</v>
          </cell>
          <cell r="B43" t="str">
            <v>EOC1;</v>
          </cell>
          <cell r="D43" t="str">
            <v>Maestro mayor en ejecución de obras civiles</v>
          </cell>
          <cell r="E43">
            <v>533.04999999999995</v>
          </cell>
          <cell r="F43">
            <v>538.38049999999998</v>
          </cell>
          <cell r="G43">
            <v>538.38049999999998</v>
          </cell>
          <cell r="H43">
            <v>460</v>
          </cell>
          <cell r="I43">
            <v>269.19</v>
          </cell>
          <cell r="J43">
            <v>720</v>
          </cell>
          <cell r="K43">
            <v>784.95876899999996</v>
          </cell>
          <cell r="L43">
            <v>538.38049999999998</v>
          </cell>
          <cell r="M43">
            <v>9771.4757690000006</v>
          </cell>
          <cell r="N43">
            <v>41.759487418351391</v>
          </cell>
          <cell r="O43">
            <v>5.22</v>
          </cell>
          <cell r="P43">
            <v>851230012</v>
          </cell>
          <cell r="R43">
            <v>0</v>
          </cell>
        </row>
        <row r="44">
          <cell r="A44">
            <v>25.1</v>
          </cell>
          <cell r="B44" t="str">
            <v>EOC1;</v>
          </cell>
          <cell r="D44" t="str">
            <v>Maestro soldador especializado en Construcción</v>
          </cell>
          <cell r="E44">
            <v>533.04999999999995</v>
          </cell>
          <cell r="F44">
            <v>538.38049999999998</v>
          </cell>
          <cell r="G44">
            <v>538.38049999999998</v>
          </cell>
          <cell r="H44">
            <v>460</v>
          </cell>
          <cell r="I44">
            <v>269.19</v>
          </cell>
          <cell r="J44">
            <v>720</v>
          </cell>
          <cell r="K44">
            <v>784.95876899999996</v>
          </cell>
          <cell r="L44">
            <v>538.38049999999998</v>
          </cell>
          <cell r="M44">
            <v>9771.4757690000006</v>
          </cell>
          <cell r="N44">
            <v>41.759487418351391</v>
          </cell>
          <cell r="O44">
            <v>5.22</v>
          </cell>
          <cell r="P44">
            <v>851230012</v>
          </cell>
          <cell r="R44">
            <v>0</v>
          </cell>
        </row>
        <row r="45">
          <cell r="A45">
            <v>26</v>
          </cell>
          <cell r="B45" t="str">
            <v>EOC1;</v>
          </cell>
          <cell r="D45" t="str">
            <v>Laboratorista (En Construcción Estr. Oc.C1)</v>
          </cell>
          <cell r="E45">
            <v>533.04999999999995</v>
          </cell>
          <cell r="F45">
            <v>538.38049999999998</v>
          </cell>
          <cell r="G45">
            <v>538.38049999999998</v>
          </cell>
          <cell r="H45">
            <v>460</v>
          </cell>
          <cell r="I45">
            <v>269.19</v>
          </cell>
          <cell r="J45">
            <v>720</v>
          </cell>
          <cell r="K45">
            <v>784.95876899999996</v>
          </cell>
          <cell r="L45">
            <v>538.38049999999998</v>
          </cell>
          <cell r="M45">
            <v>9771.4757690000006</v>
          </cell>
          <cell r="N45">
            <v>41.759487418351391</v>
          </cell>
          <cell r="O45">
            <v>5.22</v>
          </cell>
          <cell r="P45">
            <v>851230012</v>
          </cell>
          <cell r="R45">
            <v>0</v>
          </cell>
        </row>
        <row r="46">
          <cell r="A46">
            <v>27</v>
          </cell>
          <cell r="B46" t="str">
            <v>EOC1;</v>
          </cell>
          <cell r="D46" t="str">
            <v>Topógrafo: (En Construcción Estr. Oc.C1)</v>
          </cell>
          <cell r="E46">
            <v>533.04999999999995</v>
          </cell>
          <cell r="F46">
            <v>538.38049999999998</v>
          </cell>
          <cell r="G46">
            <v>538.38049999999998</v>
          </cell>
          <cell r="H46">
            <v>460</v>
          </cell>
          <cell r="I46">
            <v>269.19</v>
          </cell>
          <cell r="J46">
            <v>720</v>
          </cell>
          <cell r="K46">
            <v>784.95876899999996</v>
          </cell>
          <cell r="L46">
            <v>538.38049999999998</v>
          </cell>
          <cell r="M46">
            <v>9771.4757690000006</v>
          </cell>
          <cell r="N46">
            <v>41.759487418351391</v>
          </cell>
          <cell r="O46">
            <v>5.22</v>
          </cell>
          <cell r="P46">
            <v>851230012</v>
          </cell>
          <cell r="R46">
            <v>0</v>
          </cell>
        </row>
        <row r="47">
          <cell r="D47" t="str">
            <v>ESTRUCTURA OCUPACIONAL C2</v>
          </cell>
        </row>
        <row r="48">
          <cell r="A48">
            <v>28</v>
          </cell>
          <cell r="B48" t="str">
            <v>EOC2;</v>
          </cell>
          <cell r="D48" t="str">
            <v>Operador de perforador (en Construcción)</v>
          </cell>
          <cell r="E48">
            <v>505.94</v>
          </cell>
          <cell r="F48">
            <v>510.99939999999998</v>
          </cell>
          <cell r="G48">
            <v>510.99939999999998</v>
          </cell>
          <cell r="H48">
            <v>460</v>
          </cell>
          <cell r="I48">
            <v>255.5</v>
          </cell>
          <cell r="J48">
            <v>720</v>
          </cell>
          <cell r="K48">
            <v>745.03712519999999</v>
          </cell>
          <cell r="L48">
            <v>510.99939999999998</v>
          </cell>
          <cell r="M48">
            <v>9334.5287251999998</v>
          </cell>
          <cell r="N48">
            <v>39.892145677000549</v>
          </cell>
          <cell r="O48">
            <v>4.99</v>
          </cell>
          <cell r="P48">
            <v>851230012</v>
          </cell>
          <cell r="R48">
            <v>0</v>
          </cell>
        </row>
        <row r="49">
          <cell r="A49">
            <v>29</v>
          </cell>
          <cell r="B49" t="str">
            <v>EOC2;</v>
          </cell>
          <cell r="D49" t="str">
            <v>Maestro de Obra</v>
          </cell>
          <cell r="E49">
            <v>505.94</v>
          </cell>
          <cell r="F49">
            <v>510.99939999999998</v>
          </cell>
          <cell r="G49">
            <v>510.99939999999998</v>
          </cell>
          <cell r="H49">
            <v>460</v>
          </cell>
          <cell r="I49">
            <v>255.5</v>
          </cell>
          <cell r="J49">
            <v>720</v>
          </cell>
          <cell r="K49">
            <v>745.03712519999999</v>
          </cell>
          <cell r="L49">
            <v>510.99939999999998</v>
          </cell>
          <cell r="M49">
            <v>9334.5287251999998</v>
          </cell>
          <cell r="N49">
            <v>39.892145677000549</v>
          </cell>
          <cell r="O49">
            <v>4.99</v>
          </cell>
          <cell r="P49">
            <v>851230012</v>
          </cell>
          <cell r="R49">
            <v>0</v>
          </cell>
        </row>
        <row r="50">
          <cell r="A50">
            <v>30</v>
          </cell>
          <cell r="B50" t="str">
            <v>EOC2;</v>
          </cell>
          <cell r="D50" t="str">
            <v>Perfilero (En Construcción)</v>
          </cell>
          <cell r="E50">
            <v>505.94</v>
          </cell>
          <cell r="F50">
            <v>510.99939999999998</v>
          </cell>
          <cell r="G50">
            <v>510.99939999999998</v>
          </cell>
          <cell r="H50">
            <v>460</v>
          </cell>
          <cell r="I50">
            <v>255.5</v>
          </cell>
          <cell r="J50">
            <v>720</v>
          </cell>
          <cell r="K50">
            <v>745.03712519999999</v>
          </cell>
          <cell r="L50">
            <v>510.99939999999998</v>
          </cell>
          <cell r="M50">
            <v>9334.5287251999998</v>
          </cell>
          <cell r="N50">
            <v>39.892145677000549</v>
          </cell>
          <cell r="O50">
            <v>4.99</v>
          </cell>
          <cell r="P50">
            <v>851230012</v>
          </cell>
          <cell r="R50">
            <v>0</v>
          </cell>
        </row>
        <row r="51">
          <cell r="A51">
            <v>31</v>
          </cell>
          <cell r="B51" t="str">
            <v>EOC2;</v>
          </cell>
          <cell r="D51" t="str">
            <v>Técnico albañilería</v>
          </cell>
          <cell r="E51">
            <v>505.94</v>
          </cell>
          <cell r="F51">
            <v>510.99939999999998</v>
          </cell>
          <cell r="G51">
            <v>510.99939999999998</v>
          </cell>
          <cell r="H51">
            <v>460</v>
          </cell>
          <cell r="I51">
            <v>255.5</v>
          </cell>
          <cell r="J51">
            <v>720</v>
          </cell>
          <cell r="K51">
            <v>745.03712519999999</v>
          </cell>
          <cell r="L51">
            <v>510.99939999999998</v>
          </cell>
          <cell r="M51">
            <v>9334.5287251999998</v>
          </cell>
          <cell r="N51">
            <v>39.892145677000549</v>
          </cell>
          <cell r="O51">
            <v>4.99</v>
          </cell>
          <cell r="P51">
            <v>851230012</v>
          </cell>
          <cell r="R51">
            <v>0</v>
          </cell>
        </row>
        <row r="52">
          <cell r="A52">
            <v>32</v>
          </cell>
          <cell r="B52" t="str">
            <v>EOC2;</v>
          </cell>
          <cell r="D52" t="str">
            <v>Técnico obras civiles</v>
          </cell>
          <cell r="E52">
            <v>505.94</v>
          </cell>
          <cell r="F52">
            <v>510.99939999999998</v>
          </cell>
          <cell r="G52">
            <v>510.99939999999998</v>
          </cell>
          <cell r="H52">
            <v>460</v>
          </cell>
          <cell r="I52">
            <v>255.5</v>
          </cell>
          <cell r="J52">
            <v>720</v>
          </cell>
          <cell r="K52">
            <v>745.03712519999999</v>
          </cell>
          <cell r="L52">
            <v>510.99939999999998</v>
          </cell>
          <cell r="M52">
            <v>9334.5287251999998</v>
          </cell>
          <cell r="N52">
            <v>39.892145677000549</v>
          </cell>
          <cell r="O52">
            <v>4.99</v>
          </cell>
          <cell r="P52">
            <v>851230012</v>
          </cell>
          <cell r="R52">
            <v>0</v>
          </cell>
        </row>
        <row r="53">
          <cell r="A53">
            <v>33</v>
          </cell>
          <cell r="B53" t="str">
            <v>EOC2;</v>
          </cell>
          <cell r="D53" t="str">
            <v>Dibujante (Estr.Oc.C2)</v>
          </cell>
          <cell r="E53">
            <v>505.94</v>
          </cell>
          <cell r="F53">
            <v>510.99939999999998</v>
          </cell>
          <cell r="G53">
            <v>510.99939999999998</v>
          </cell>
          <cell r="H53">
            <v>460</v>
          </cell>
          <cell r="I53">
            <v>255.5</v>
          </cell>
          <cell r="J53">
            <v>720</v>
          </cell>
          <cell r="K53">
            <v>745.03712519999999</v>
          </cell>
          <cell r="L53">
            <v>510.99939999999998</v>
          </cell>
          <cell r="M53">
            <v>9334.5287251999998</v>
          </cell>
          <cell r="N53">
            <v>39.892145677000549</v>
          </cell>
          <cell r="O53">
            <v>4.99</v>
          </cell>
          <cell r="P53">
            <v>851230012</v>
          </cell>
          <cell r="R53">
            <v>0</v>
          </cell>
        </row>
        <row r="54">
          <cell r="D54" t="str">
            <v>ESTRUCTURA OCUPACIONAL B3</v>
          </cell>
        </row>
        <row r="55">
          <cell r="A55">
            <v>34</v>
          </cell>
          <cell r="B55" t="str">
            <v>EOB3;</v>
          </cell>
          <cell r="D55" t="str">
            <v>Inspector de obra</v>
          </cell>
          <cell r="E55">
            <v>533.97</v>
          </cell>
          <cell r="F55">
            <v>539.30970000000002</v>
          </cell>
          <cell r="G55">
            <v>539.30970000000002</v>
          </cell>
          <cell r="H55">
            <v>460</v>
          </cell>
          <cell r="I55">
            <v>269.64999999999998</v>
          </cell>
          <cell r="J55">
            <v>720</v>
          </cell>
          <cell r="K55">
            <v>786.31354260000001</v>
          </cell>
          <cell r="L55">
            <v>539.30970000000002</v>
          </cell>
          <cell r="M55">
            <v>9786.2993425999994</v>
          </cell>
          <cell r="N55">
            <v>41.822837607194721</v>
          </cell>
          <cell r="O55">
            <v>5.23</v>
          </cell>
          <cell r="P55">
            <v>851230012</v>
          </cell>
          <cell r="R55">
            <v>0</v>
          </cell>
        </row>
        <row r="56">
          <cell r="A56">
            <v>35</v>
          </cell>
          <cell r="B56" t="str">
            <v>EOB3;</v>
          </cell>
          <cell r="D56" t="str">
            <v>Supervisor sanitario/eléctrico (general)</v>
          </cell>
          <cell r="E56">
            <v>533.97</v>
          </cell>
          <cell r="F56">
            <v>539.30970000000002</v>
          </cell>
          <cell r="G56">
            <v>539.30970000000002</v>
          </cell>
          <cell r="H56">
            <v>460</v>
          </cell>
          <cell r="I56">
            <v>269.64999999999998</v>
          </cell>
          <cell r="J56">
            <v>720</v>
          </cell>
          <cell r="K56">
            <v>786.31354260000001</v>
          </cell>
          <cell r="L56">
            <v>539.30970000000002</v>
          </cell>
          <cell r="M56">
            <v>9786.2993425999994</v>
          </cell>
          <cell r="N56">
            <v>41.822837607194721</v>
          </cell>
          <cell r="O56">
            <v>5.23</v>
          </cell>
          <cell r="P56">
            <v>851230012</v>
          </cell>
          <cell r="R56">
            <v>0</v>
          </cell>
        </row>
        <row r="57">
          <cell r="A57">
            <v>35.1</v>
          </cell>
          <cell r="B57" t="str">
            <v>EOB3;</v>
          </cell>
          <cell r="D57" t="str">
            <v>Supervisor  sanitario general</v>
          </cell>
          <cell r="E57">
            <v>533.97</v>
          </cell>
          <cell r="F57">
            <v>539.30970000000002</v>
          </cell>
          <cell r="G57">
            <v>539.30970000000002</v>
          </cell>
          <cell r="H57">
            <v>460</v>
          </cell>
          <cell r="I57">
            <v>269.64999999999998</v>
          </cell>
          <cell r="J57">
            <v>720</v>
          </cell>
          <cell r="K57">
            <v>786.31354260000001</v>
          </cell>
          <cell r="L57">
            <v>539.30970000000002</v>
          </cell>
          <cell r="M57">
            <v>9786.2993425999994</v>
          </cell>
          <cell r="N57">
            <v>41.822837607194721</v>
          </cell>
          <cell r="O57">
            <v>5.23</v>
          </cell>
          <cell r="P57">
            <v>851230012</v>
          </cell>
          <cell r="R57">
            <v>0</v>
          </cell>
        </row>
        <row r="58">
          <cell r="D58" t="str">
            <v>ESTRUCTURA OCUPACIONAL B1</v>
          </cell>
        </row>
        <row r="59">
          <cell r="A59">
            <v>36</v>
          </cell>
          <cell r="B59" t="str">
            <v>EOB1;</v>
          </cell>
          <cell r="D59" t="str">
            <v>Ingeniero Eléctrico</v>
          </cell>
          <cell r="E59">
            <v>535.34</v>
          </cell>
          <cell r="F59">
            <v>540.6934</v>
          </cell>
          <cell r="G59">
            <v>540.6934</v>
          </cell>
          <cell r="H59">
            <v>460</v>
          </cell>
          <cell r="I59">
            <v>270.35000000000002</v>
          </cell>
          <cell r="J59">
            <v>720</v>
          </cell>
          <cell r="K59">
            <v>788.33097719999989</v>
          </cell>
          <cell r="L59">
            <v>540.6934</v>
          </cell>
          <cell r="M59">
            <v>9808.3885771999994</v>
          </cell>
          <cell r="N59">
            <v>41.917238405617219</v>
          </cell>
          <cell r="O59">
            <v>5.24</v>
          </cell>
          <cell r="P59">
            <v>851230012</v>
          </cell>
          <cell r="R59">
            <v>0</v>
          </cell>
        </row>
        <row r="60">
          <cell r="A60">
            <v>37</v>
          </cell>
          <cell r="B60" t="str">
            <v>EOB1;</v>
          </cell>
          <cell r="D60" t="str">
            <v>Residente de Obra</v>
          </cell>
          <cell r="E60">
            <v>535.34</v>
          </cell>
          <cell r="F60">
            <v>540.6934</v>
          </cell>
          <cell r="G60">
            <v>540.6934</v>
          </cell>
          <cell r="H60">
            <v>460</v>
          </cell>
          <cell r="I60">
            <v>270.35000000000002</v>
          </cell>
          <cell r="J60">
            <v>720</v>
          </cell>
          <cell r="K60">
            <v>788.33097719999989</v>
          </cell>
          <cell r="L60">
            <v>540.6934</v>
          </cell>
          <cell r="M60">
            <v>9808.3885771999994</v>
          </cell>
          <cell r="N60">
            <v>41.917238405617219</v>
          </cell>
          <cell r="O60">
            <v>5.24</v>
          </cell>
          <cell r="P60">
            <v>851230012</v>
          </cell>
          <cell r="R60">
            <v>0</v>
          </cell>
        </row>
        <row r="61">
          <cell r="A61">
            <v>37.1</v>
          </cell>
          <cell r="B61" t="str">
            <v>EOB1;</v>
          </cell>
          <cell r="D61" t="str">
            <v>Ingeniero Civil (Estructural, Hidraulico y Vial)</v>
          </cell>
          <cell r="E61">
            <v>535.34</v>
          </cell>
          <cell r="F61">
            <v>540.6934</v>
          </cell>
          <cell r="G61">
            <v>540.6934</v>
          </cell>
          <cell r="H61">
            <v>460</v>
          </cell>
          <cell r="I61">
            <v>270.35000000000002</v>
          </cell>
          <cell r="J61">
            <v>720</v>
          </cell>
          <cell r="K61">
            <v>788.33097719999989</v>
          </cell>
          <cell r="L61">
            <v>540.6934</v>
          </cell>
          <cell r="M61">
            <v>9808.3885771999994</v>
          </cell>
          <cell r="N61">
            <v>41.917238405617219</v>
          </cell>
          <cell r="O61">
            <v>5.24</v>
          </cell>
          <cell r="P61">
            <v>851230012</v>
          </cell>
          <cell r="R61">
            <v>0</v>
          </cell>
        </row>
        <row r="62">
          <cell r="D62" t="str">
            <v>OPERADORES Y MECANICOS DE EQUIPO PESADO Y CAMINERO DE EXCAVACION. CONSTRUCCION. INDUSTRIA Y OTRAS SIMILARES</v>
          </cell>
        </row>
        <row r="63">
          <cell r="D63" t="str">
            <v>ESTRUCTURA OCUPACIONAL C1 (GRUPO I)</v>
          </cell>
        </row>
        <row r="64">
          <cell r="A64">
            <v>38</v>
          </cell>
          <cell r="B64" t="str">
            <v>EOC1(GI);</v>
          </cell>
          <cell r="D64" t="str">
            <v>Op. Motoniveladora</v>
          </cell>
          <cell r="E64">
            <v>533.04999999999995</v>
          </cell>
          <cell r="F64">
            <v>538.38049999999998</v>
          </cell>
          <cell r="G64">
            <v>538.38049999999998</v>
          </cell>
          <cell r="H64">
            <v>460</v>
          </cell>
          <cell r="I64">
            <v>269.19</v>
          </cell>
          <cell r="J64">
            <v>720</v>
          </cell>
          <cell r="K64">
            <v>784.95876899999996</v>
          </cell>
          <cell r="L64">
            <v>538.38049999999998</v>
          </cell>
          <cell r="M64">
            <v>9771.4757690000006</v>
          </cell>
          <cell r="N64">
            <v>41.759487418351391</v>
          </cell>
          <cell r="O64">
            <v>5.22</v>
          </cell>
          <cell r="P64">
            <v>851230012</v>
          </cell>
          <cell r="R64">
            <v>0</v>
          </cell>
        </row>
        <row r="65">
          <cell r="A65">
            <v>39</v>
          </cell>
          <cell r="B65" t="str">
            <v>EOC1(GI);</v>
          </cell>
          <cell r="D65" t="str">
            <v>Op. Excavadora</v>
          </cell>
          <cell r="E65">
            <v>533.04999999999995</v>
          </cell>
          <cell r="F65">
            <v>538.38049999999998</v>
          </cell>
          <cell r="G65">
            <v>538.38049999999998</v>
          </cell>
          <cell r="H65">
            <v>460</v>
          </cell>
          <cell r="I65">
            <v>269.19</v>
          </cell>
          <cell r="J65">
            <v>720</v>
          </cell>
          <cell r="K65">
            <v>784.95876899999996</v>
          </cell>
          <cell r="L65">
            <v>538.38049999999998</v>
          </cell>
          <cell r="M65">
            <v>9771.4757690000006</v>
          </cell>
          <cell r="N65">
            <v>41.759487418351391</v>
          </cell>
          <cell r="O65">
            <v>5.22</v>
          </cell>
          <cell r="P65">
            <v>851230012</v>
          </cell>
          <cell r="R65">
            <v>0</v>
          </cell>
        </row>
        <row r="66">
          <cell r="A66">
            <v>40</v>
          </cell>
          <cell r="B66" t="str">
            <v>EOC1(GI);</v>
          </cell>
          <cell r="D66" t="str">
            <v>Op. Grúa puente de elevación</v>
          </cell>
          <cell r="E66">
            <v>533.04999999999995</v>
          </cell>
          <cell r="F66">
            <v>538.38049999999998</v>
          </cell>
          <cell r="G66">
            <v>538.38049999999998</v>
          </cell>
          <cell r="H66">
            <v>460</v>
          </cell>
          <cell r="I66">
            <v>269.19</v>
          </cell>
          <cell r="J66">
            <v>720</v>
          </cell>
          <cell r="K66">
            <v>784.95876899999996</v>
          </cell>
          <cell r="L66">
            <v>538.38049999999998</v>
          </cell>
          <cell r="M66">
            <v>9771.4757690000006</v>
          </cell>
          <cell r="N66">
            <v>41.759487418351391</v>
          </cell>
          <cell r="O66">
            <v>5.22</v>
          </cell>
          <cell r="P66">
            <v>851230012</v>
          </cell>
          <cell r="R66">
            <v>0</v>
          </cell>
        </row>
        <row r="67">
          <cell r="A67">
            <v>41</v>
          </cell>
          <cell r="B67" t="str">
            <v>EOC1(GI);</v>
          </cell>
          <cell r="D67" t="str">
            <v>Op. Pala de castillo</v>
          </cell>
          <cell r="E67">
            <v>533.04999999999995</v>
          </cell>
          <cell r="F67">
            <v>538.38049999999998</v>
          </cell>
          <cell r="G67">
            <v>538.38049999999998</v>
          </cell>
          <cell r="H67">
            <v>460</v>
          </cell>
          <cell r="I67">
            <v>269.19</v>
          </cell>
          <cell r="J67">
            <v>720</v>
          </cell>
          <cell r="K67">
            <v>784.95876899999996</v>
          </cell>
          <cell r="L67">
            <v>538.38049999999998</v>
          </cell>
          <cell r="M67">
            <v>9771.4757690000006</v>
          </cell>
          <cell r="N67">
            <v>41.759487418351391</v>
          </cell>
          <cell r="O67">
            <v>5.22</v>
          </cell>
          <cell r="P67">
            <v>851230012</v>
          </cell>
          <cell r="R67">
            <v>0</v>
          </cell>
        </row>
        <row r="68">
          <cell r="A68">
            <v>42</v>
          </cell>
          <cell r="B68" t="str">
            <v>EOC1(GI);</v>
          </cell>
          <cell r="D68" t="str">
            <v>Op. Grúa estacionaria</v>
          </cell>
          <cell r="E68">
            <v>533.04999999999995</v>
          </cell>
          <cell r="F68">
            <v>538.38049999999998</v>
          </cell>
          <cell r="G68">
            <v>538.38049999999998</v>
          </cell>
          <cell r="H68">
            <v>460</v>
          </cell>
          <cell r="I68">
            <v>269.19</v>
          </cell>
          <cell r="J68">
            <v>720</v>
          </cell>
          <cell r="K68">
            <v>784.95876899999996</v>
          </cell>
          <cell r="L68">
            <v>538.38049999999998</v>
          </cell>
          <cell r="M68">
            <v>9771.4757690000006</v>
          </cell>
          <cell r="N68">
            <v>41.759487418351391</v>
          </cell>
          <cell r="O68">
            <v>5.22</v>
          </cell>
          <cell r="P68">
            <v>851230012</v>
          </cell>
          <cell r="R68">
            <v>0</v>
          </cell>
        </row>
        <row r="69">
          <cell r="A69">
            <v>43</v>
          </cell>
          <cell r="B69" t="str">
            <v>EOC1(GI);</v>
          </cell>
          <cell r="D69" t="str">
            <v>Op. Draga/Dragline</v>
          </cell>
          <cell r="E69">
            <v>533.04999999999995</v>
          </cell>
          <cell r="F69">
            <v>538.38049999999998</v>
          </cell>
          <cell r="G69">
            <v>538.38049999999998</v>
          </cell>
          <cell r="H69">
            <v>460</v>
          </cell>
          <cell r="I69">
            <v>269.19</v>
          </cell>
          <cell r="J69">
            <v>720</v>
          </cell>
          <cell r="K69">
            <v>784.95876899999996</v>
          </cell>
          <cell r="L69">
            <v>538.38049999999998</v>
          </cell>
          <cell r="M69">
            <v>9771.4757690000006</v>
          </cell>
          <cell r="N69">
            <v>41.759487418351391</v>
          </cell>
          <cell r="O69">
            <v>5.22</v>
          </cell>
          <cell r="P69">
            <v>851230012</v>
          </cell>
          <cell r="R69">
            <v>0</v>
          </cell>
        </row>
        <row r="70">
          <cell r="A70">
            <v>44</v>
          </cell>
          <cell r="B70" t="str">
            <v>EOC1(GI);</v>
          </cell>
          <cell r="D70" t="str">
            <v>Op. Tractor carriles o ruedas (bulldozer,topador, roturador, malacate, trailla)</v>
          </cell>
          <cell r="E70">
            <v>533.04999999999995</v>
          </cell>
          <cell r="F70">
            <v>538.38049999999998</v>
          </cell>
          <cell r="G70">
            <v>538.38049999999998</v>
          </cell>
          <cell r="H70">
            <v>460</v>
          </cell>
          <cell r="I70">
            <v>269.19</v>
          </cell>
          <cell r="J70">
            <v>720</v>
          </cell>
          <cell r="K70">
            <v>784.95876899999996</v>
          </cell>
          <cell r="L70">
            <v>538.38049999999998</v>
          </cell>
          <cell r="M70">
            <v>9771.4757690000006</v>
          </cell>
          <cell r="N70">
            <v>41.759487418351391</v>
          </cell>
          <cell r="O70">
            <v>5.22</v>
          </cell>
          <cell r="P70">
            <v>851230012</v>
          </cell>
          <cell r="R70">
            <v>0</v>
          </cell>
        </row>
        <row r="71">
          <cell r="A71">
            <v>45</v>
          </cell>
          <cell r="B71" t="str">
            <v>EOC1(GI);</v>
          </cell>
          <cell r="D71" t="str">
            <v>Op. Tractor tiende tubos (side bone)</v>
          </cell>
          <cell r="E71">
            <v>533.04999999999995</v>
          </cell>
          <cell r="F71">
            <v>538.38049999999998</v>
          </cell>
          <cell r="G71">
            <v>538.38049999999998</v>
          </cell>
          <cell r="H71">
            <v>460</v>
          </cell>
          <cell r="I71">
            <v>269.19</v>
          </cell>
          <cell r="J71">
            <v>720</v>
          </cell>
          <cell r="K71">
            <v>784.95876899999996</v>
          </cell>
          <cell r="L71">
            <v>538.38049999999998</v>
          </cell>
          <cell r="M71">
            <v>9771.4757690000006</v>
          </cell>
          <cell r="N71">
            <v>41.759487418351391</v>
          </cell>
          <cell r="O71">
            <v>5.22</v>
          </cell>
          <cell r="P71">
            <v>851230012</v>
          </cell>
          <cell r="R71">
            <v>0</v>
          </cell>
        </row>
        <row r="72">
          <cell r="A72">
            <v>46</v>
          </cell>
          <cell r="B72" t="str">
            <v>EOC1(GI);</v>
          </cell>
          <cell r="D72" t="str">
            <v>Op. Mototrailla</v>
          </cell>
          <cell r="E72">
            <v>533.04999999999995</v>
          </cell>
          <cell r="F72">
            <v>538.38049999999998</v>
          </cell>
          <cell r="G72">
            <v>538.38049999999998</v>
          </cell>
          <cell r="H72">
            <v>460</v>
          </cell>
          <cell r="I72">
            <v>269.19</v>
          </cell>
          <cell r="J72">
            <v>720</v>
          </cell>
          <cell r="K72">
            <v>784.95876899999996</v>
          </cell>
          <cell r="L72">
            <v>538.38049999999998</v>
          </cell>
          <cell r="M72">
            <v>9771.4757690000006</v>
          </cell>
          <cell r="N72">
            <v>41.759487418351391</v>
          </cell>
          <cell r="O72">
            <v>5.22</v>
          </cell>
          <cell r="P72">
            <v>851230012</v>
          </cell>
          <cell r="R72">
            <v>0</v>
          </cell>
        </row>
        <row r="73">
          <cell r="A73">
            <v>47</v>
          </cell>
          <cell r="B73" t="str">
            <v>EOC1(GI);</v>
          </cell>
          <cell r="D73" t="str">
            <v>Op. Cargadora frontal (Payloader sobre ruedas u orugas)</v>
          </cell>
          <cell r="E73">
            <v>533.04999999999995</v>
          </cell>
          <cell r="F73">
            <v>538.38049999999998</v>
          </cell>
          <cell r="G73">
            <v>538.38049999999998</v>
          </cell>
          <cell r="H73">
            <v>460</v>
          </cell>
          <cell r="I73">
            <v>269.19</v>
          </cell>
          <cell r="J73">
            <v>720</v>
          </cell>
          <cell r="K73">
            <v>784.95876899999996</v>
          </cell>
          <cell r="L73">
            <v>538.38049999999998</v>
          </cell>
          <cell r="M73">
            <v>9771.4757690000006</v>
          </cell>
          <cell r="N73">
            <v>41.759487418351391</v>
          </cell>
          <cell r="O73">
            <v>5.22</v>
          </cell>
          <cell r="P73">
            <v>851230012</v>
          </cell>
          <cell r="R73">
            <v>0</v>
          </cell>
        </row>
        <row r="74">
          <cell r="A74">
            <v>48</v>
          </cell>
          <cell r="B74" t="str">
            <v>EOC1(GI);</v>
          </cell>
          <cell r="D74" t="str">
            <v>Op. Retroexcavadora</v>
          </cell>
          <cell r="E74">
            <v>533.04999999999995</v>
          </cell>
          <cell r="F74">
            <v>538.38049999999998</v>
          </cell>
          <cell r="G74">
            <v>538.38049999999998</v>
          </cell>
          <cell r="H74">
            <v>460</v>
          </cell>
          <cell r="I74">
            <v>269.19</v>
          </cell>
          <cell r="J74">
            <v>720</v>
          </cell>
          <cell r="K74">
            <v>784.95876899999996</v>
          </cell>
          <cell r="L74">
            <v>538.38049999999998</v>
          </cell>
          <cell r="M74">
            <v>9771.4757690000006</v>
          </cell>
          <cell r="N74">
            <v>41.759487418351391</v>
          </cell>
          <cell r="O74">
            <v>5.22</v>
          </cell>
          <cell r="P74">
            <v>851230012</v>
          </cell>
          <cell r="R74">
            <v>0</v>
          </cell>
        </row>
        <row r="75">
          <cell r="A75">
            <v>49</v>
          </cell>
          <cell r="B75" t="str">
            <v>EOC1(GI);</v>
          </cell>
          <cell r="D75" t="str">
            <v>Op. Auto-tren cama baja (trayler)</v>
          </cell>
          <cell r="E75">
            <v>533.04999999999995</v>
          </cell>
          <cell r="F75">
            <v>538.38049999999998</v>
          </cell>
          <cell r="G75">
            <v>538.38049999999998</v>
          </cell>
          <cell r="H75">
            <v>460</v>
          </cell>
          <cell r="I75">
            <v>269.19</v>
          </cell>
          <cell r="J75">
            <v>720</v>
          </cell>
          <cell r="K75">
            <v>784.95876899999996</v>
          </cell>
          <cell r="L75">
            <v>538.38049999999998</v>
          </cell>
          <cell r="M75">
            <v>9771.4757690000006</v>
          </cell>
          <cell r="N75">
            <v>41.759487418351391</v>
          </cell>
          <cell r="O75">
            <v>5.22</v>
          </cell>
          <cell r="P75">
            <v>851230012</v>
          </cell>
          <cell r="R75">
            <v>0</v>
          </cell>
        </row>
        <row r="76">
          <cell r="A76">
            <v>50</v>
          </cell>
          <cell r="B76" t="str">
            <v>EOC1(GI);</v>
          </cell>
          <cell r="D76" t="str">
            <v>Op. Fresadora de pavimento asfáltico/ Rotomil</v>
          </cell>
          <cell r="E76">
            <v>533.04999999999995</v>
          </cell>
          <cell r="F76">
            <v>538.38049999999998</v>
          </cell>
          <cell r="G76">
            <v>538.38049999999998</v>
          </cell>
          <cell r="H76">
            <v>460</v>
          </cell>
          <cell r="I76">
            <v>269.19</v>
          </cell>
          <cell r="J76">
            <v>720</v>
          </cell>
          <cell r="K76">
            <v>784.95876899999996</v>
          </cell>
          <cell r="L76">
            <v>538.38049999999998</v>
          </cell>
          <cell r="M76">
            <v>9771.4757690000006</v>
          </cell>
          <cell r="N76">
            <v>41.759487418351391</v>
          </cell>
          <cell r="O76">
            <v>5.22</v>
          </cell>
          <cell r="P76">
            <v>851230012</v>
          </cell>
          <cell r="R76">
            <v>0</v>
          </cell>
        </row>
        <row r="77">
          <cell r="A77">
            <v>51</v>
          </cell>
          <cell r="B77" t="str">
            <v>EOC1(GI);</v>
          </cell>
          <cell r="D77" t="str">
            <v>Op. Recicladora de pavimento asfáltico Rotomil</v>
          </cell>
          <cell r="E77">
            <v>533.04999999999995</v>
          </cell>
          <cell r="F77">
            <v>538.38049999999998</v>
          </cell>
          <cell r="G77">
            <v>538.38049999999998</v>
          </cell>
          <cell r="H77">
            <v>460</v>
          </cell>
          <cell r="I77">
            <v>269.19</v>
          </cell>
          <cell r="J77">
            <v>720</v>
          </cell>
          <cell r="K77">
            <v>784.95876899999996</v>
          </cell>
          <cell r="L77">
            <v>538.38049999999998</v>
          </cell>
          <cell r="M77">
            <v>9771.4757690000006</v>
          </cell>
          <cell r="N77">
            <v>41.759487418351391</v>
          </cell>
          <cell r="O77">
            <v>5.22</v>
          </cell>
          <cell r="P77">
            <v>851230012</v>
          </cell>
          <cell r="R77">
            <v>0</v>
          </cell>
        </row>
        <row r="78">
          <cell r="A78">
            <v>52</v>
          </cell>
          <cell r="B78" t="str">
            <v>EOC1(GI);</v>
          </cell>
          <cell r="D78" t="str">
            <v>Op. Planta de emulsión asfáltica</v>
          </cell>
          <cell r="E78">
            <v>533.04999999999995</v>
          </cell>
          <cell r="F78">
            <v>538.38049999999998</v>
          </cell>
          <cell r="G78">
            <v>538.38049999999998</v>
          </cell>
          <cell r="H78">
            <v>460</v>
          </cell>
          <cell r="I78">
            <v>269.19</v>
          </cell>
          <cell r="J78">
            <v>720</v>
          </cell>
          <cell r="K78">
            <v>784.95876899999996</v>
          </cell>
          <cell r="L78">
            <v>538.38049999999998</v>
          </cell>
          <cell r="M78">
            <v>9771.4757690000006</v>
          </cell>
          <cell r="N78">
            <v>41.759487418351391</v>
          </cell>
          <cell r="O78">
            <v>5.22</v>
          </cell>
          <cell r="P78">
            <v>851230012</v>
          </cell>
          <cell r="R78">
            <v>0</v>
          </cell>
        </row>
        <row r="79">
          <cell r="A79">
            <v>53</v>
          </cell>
          <cell r="B79" t="str">
            <v>EOC1(GI);</v>
          </cell>
          <cell r="D79" t="str">
            <v>Op. Máquina para sellos asfálticos</v>
          </cell>
          <cell r="E79">
            <v>533.04999999999995</v>
          </cell>
          <cell r="F79">
            <v>538.38049999999998</v>
          </cell>
          <cell r="G79">
            <v>538.38049999999998</v>
          </cell>
          <cell r="H79">
            <v>460</v>
          </cell>
          <cell r="I79">
            <v>269.19</v>
          </cell>
          <cell r="J79">
            <v>720</v>
          </cell>
          <cell r="K79">
            <v>784.95876899999996</v>
          </cell>
          <cell r="L79">
            <v>538.38049999999998</v>
          </cell>
          <cell r="M79">
            <v>9771.4757690000006</v>
          </cell>
          <cell r="N79">
            <v>41.759487418351391</v>
          </cell>
          <cell r="O79">
            <v>5.22</v>
          </cell>
          <cell r="P79">
            <v>851230012</v>
          </cell>
          <cell r="R79">
            <v>0</v>
          </cell>
        </row>
        <row r="80">
          <cell r="A80">
            <v>54</v>
          </cell>
          <cell r="B80" t="str">
            <v>EOC1(GI);</v>
          </cell>
          <cell r="D80" t="str">
            <v>Op. Squider</v>
          </cell>
          <cell r="E80">
            <v>533.04999999999995</v>
          </cell>
          <cell r="F80">
            <v>538.38049999999998</v>
          </cell>
          <cell r="G80">
            <v>538.38049999999998</v>
          </cell>
          <cell r="H80">
            <v>460</v>
          </cell>
          <cell r="I80">
            <v>269.19</v>
          </cell>
          <cell r="J80">
            <v>720</v>
          </cell>
          <cell r="K80">
            <v>784.95876899999996</v>
          </cell>
          <cell r="L80">
            <v>538.38049999999998</v>
          </cell>
          <cell r="M80">
            <v>9771.4757690000006</v>
          </cell>
          <cell r="N80">
            <v>41.759487418351391</v>
          </cell>
          <cell r="O80">
            <v>5.22</v>
          </cell>
          <cell r="P80">
            <v>851230012</v>
          </cell>
          <cell r="R80">
            <v>0</v>
          </cell>
        </row>
        <row r="81">
          <cell r="A81">
            <v>55</v>
          </cell>
          <cell r="B81" t="str">
            <v>EOC1(GI);</v>
          </cell>
          <cell r="D81" t="str">
            <v>Op. Camión articulado con volteo en Construcción</v>
          </cell>
          <cell r="E81">
            <v>533.04999999999995</v>
          </cell>
          <cell r="F81">
            <v>538.38049999999998</v>
          </cell>
          <cell r="G81">
            <v>538.38049999999998</v>
          </cell>
          <cell r="H81">
            <v>460</v>
          </cell>
          <cell r="I81">
            <v>269.19</v>
          </cell>
          <cell r="J81">
            <v>720</v>
          </cell>
          <cell r="K81">
            <v>784.95876899999996</v>
          </cell>
          <cell r="L81">
            <v>538.38049999999998</v>
          </cell>
          <cell r="M81">
            <v>9771.4757690000006</v>
          </cell>
          <cell r="N81">
            <v>41.759487418351391</v>
          </cell>
          <cell r="O81">
            <v>5.22</v>
          </cell>
          <cell r="P81">
            <v>851230012</v>
          </cell>
          <cell r="R81">
            <v>0</v>
          </cell>
        </row>
        <row r="82">
          <cell r="A82">
            <v>56</v>
          </cell>
          <cell r="B82" t="str">
            <v>EOC1(GI);</v>
          </cell>
          <cell r="D82" t="str">
            <v>Op. Camión mezclador para micropavimentos</v>
          </cell>
          <cell r="E82">
            <v>533.04999999999995</v>
          </cell>
          <cell r="F82">
            <v>538.38049999999998</v>
          </cell>
          <cell r="G82">
            <v>538.38049999999998</v>
          </cell>
          <cell r="H82">
            <v>460</v>
          </cell>
          <cell r="I82">
            <v>269.19</v>
          </cell>
          <cell r="J82">
            <v>720</v>
          </cell>
          <cell r="K82">
            <v>784.95876899999996</v>
          </cell>
          <cell r="L82">
            <v>538.38049999999998</v>
          </cell>
          <cell r="M82">
            <v>9771.4757690000006</v>
          </cell>
          <cell r="N82">
            <v>41.759487418351391</v>
          </cell>
          <cell r="O82">
            <v>5.22</v>
          </cell>
          <cell r="P82">
            <v>851230012</v>
          </cell>
          <cell r="R82">
            <v>0</v>
          </cell>
        </row>
        <row r="83">
          <cell r="A83">
            <v>57</v>
          </cell>
          <cell r="B83" t="str">
            <v>EOC1(GI);</v>
          </cell>
          <cell r="D83" t="str">
            <v>Op. Camión cisterna para cemento y asfalto (Adicional) al traslado debe conectar los equipos para enbarque y desembarque, monitorear equoi de presión</v>
          </cell>
          <cell r="E83">
            <v>533.04999999999995</v>
          </cell>
          <cell r="F83">
            <v>538.38049999999998</v>
          </cell>
          <cell r="G83">
            <v>538.38049999999998</v>
          </cell>
          <cell r="H83">
            <v>460</v>
          </cell>
          <cell r="I83">
            <v>269.19</v>
          </cell>
          <cell r="J83">
            <v>720</v>
          </cell>
          <cell r="K83">
            <v>784.95876899999996</v>
          </cell>
          <cell r="L83">
            <v>538.38049999999998</v>
          </cell>
          <cell r="M83">
            <v>9771.4757690000006</v>
          </cell>
          <cell r="N83">
            <v>41.759487418351391</v>
          </cell>
          <cell r="O83">
            <v>5.22</v>
          </cell>
          <cell r="P83">
            <v>851230012</v>
          </cell>
          <cell r="R83">
            <v>0</v>
          </cell>
        </row>
        <row r="84">
          <cell r="A84">
            <v>58</v>
          </cell>
          <cell r="B84" t="str">
            <v>EOC1(GI);</v>
          </cell>
          <cell r="D84" t="str">
            <v>Op. Perforadora de brazos múltiples (jumbo)</v>
          </cell>
          <cell r="E84">
            <v>533.04999999999995</v>
          </cell>
          <cell r="F84">
            <v>538.38049999999998</v>
          </cell>
          <cell r="G84">
            <v>538.38049999999998</v>
          </cell>
          <cell r="H84">
            <v>460</v>
          </cell>
          <cell r="I84">
            <v>269.19</v>
          </cell>
          <cell r="J84">
            <v>720</v>
          </cell>
          <cell r="K84">
            <v>784.95876899999996</v>
          </cell>
          <cell r="L84">
            <v>538.38049999999998</v>
          </cell>
          <cell r="M84">
            <v>9771.4757690000006</v>
          </cell>
          <cell r="N84">
            <v>41.759487418351391</v>
          </cell>
          <cell r="O84">
            <v>5.22</v>
          </cell>
          <cell r="P84">
            <v>851230012</v>
          </cell>
          <cell r="R84">
            <v>0</v>
          </cell>
        </row>
        <row r="85">
          <cell r="A85">
            <v>59</v>
          </cell>
          <cell r="B85" t="str">
            <v>EOC1(GI);</v>
          </cell>
          <cell r="D85" t="str">
            <v>Op. Maquina tuneladora (topo)</v>
          </cell>
          <cell r="E85">
            <v>533.04999999999995</v>
          </cell>
          <cell r="F85">
            <v>538.38049999999998</v>
          </cell>
          <cell r="G85">
            <v>538.38049999999998</v>
          </cell>
          <cell r="H85">
            <v>460</v>
          </cell>
          <cell r="I85">
            <v>269.19</v>
          </cell>
          <cell r="J85">
            <v>720</v>
          </cell>
          <cell r="K85">
            <v>784.95876899999996</v>
          </cell>
          <cell r="L85">
            <v>538.38049999999998</v>
          </cell>
          <cell r="M85">
            <v>9771.4757690000006</v>
          </cell>
          <cell r="N85">
            <v>41.759487418351391</v>
          </cell>
          <cell r="O85">
            <v>5.22</v>
          </cell>
          <cell r="P85">
            <v>851230012</v>
          </cell>
          <cell r="R85">
            <v>0</v>
          </cell>
        </row>
        <row r="86">
          <cell r="A86">
            <v>60</v>
          </cell>
          <cell r="B86" t="str">
            <v>EOC1(GI);</v>
          </cell>
          <cell r="D86" t="str">
            <v>Operador de concretera rodante / Mixer (Sic)</v>
          </cell>
          <cell r="E86">
            <v>533.04999999999995</v>
          </cell>
          <cell r="F86">
            <v>538.38049999999998</v>
          </cell>
          <cell r="G86">
            <v>538.38049999999998</v>
          </cell>
          <cell r="H86">
            <v>460</v>
          </cell>
          <cell r="I86">
            <v>269.19</v>
          </cell>
          <cell r="J86">
            <v>720</v>
          </cell>
          <cell r="K86">
            <v>784.95876899999996</v>
          </cell>
          <cell r="L86">
            <v>538.38049999999998</v>
          </cell>
          <cell r="M86">
            <v>9771.4757690000006</v>
          </cell>
          <cell r="N86">
            <v>41.759487418351391</v>
          </cell>
          <cell r="O86">
            <v>5.22</v>
          </cell>
          <cell r="P86">
            <v>851230012</v>
          </cell>
          <cell r="R86">
            <v>0</v>
          </cell>
        </row>
        <row r="87">
          <cell r="A87">
            <v>61</v>
          </cell>
          <cell r="B87" t="str">
            <v>EOC1(GI);</v>
          </cell>
          <cell r="D87" t="str">
            <v>Op. Maquina extendedora de adoquín</v>
          </cell>
          <cell r="E87">
            <v>533.04999999999995</v>
          </cell>
          <cell r="F87">
            <v>538.38049999999998</v>
          </cell>
          <cell r="G87">
            <v>538.38049999999998</v>
          </cell>
          <cell r="H87">
            <v>460</v>
          </cell>
          <cell r="I87">
            <v>269.19</v>
          </cell>
          <cell r="J87">
            <v>720</v>
          </cell>
          <cell r="K87">
            <v>784.95876899999996</v>
          </cell>
          <cell r="L87">
            <v>538.38049999999998</v>
          </cell>
          <cell r="M87">
            <v>9771.4757690000006</v>
          </cell>
          <cell r="N87">
            <v>41.759487418351391</v>
          </cell>
          <cell r="O87">
            <v>5.22</v>
          </cell>
          <cell r="P87">
            <v>851230012</v>
          </cell>
          <cell r="R87">
            <v>0</v>
          </cell>
        </row>
        <row r="88">
          <cell r="A88">
            <v>62</v>
          </cell>
          <cell r="B88" t="str">
            <v>EOC1(GI);</v>
          </cell>
          <cell r="D88" t="str">
            <v>Op. Maquina sanjadora</v>
          </cell>
          <cell r="E88">
            <v>533.04999999999995</v>
          </cell>
          <cell r="F88">
            <v>538.38049999999998</v>
          </cell>
          <cell r="G88">
            <v>538.38049999999998</v>
          </cell>
          <cell r="H88">
            <v>460</v>
          </cell>
          <cell r="I88">
            <v>269.19</v>
          </cell>
          <cell r="J88">
            <v>720</v>
          </cell>
          <cell r="K88">
            <v>784.95876899999996</v>
          </cell>
          <cell r="L88">
            <v>538.38049999999998</v>
          </cell>
          <cell r="M88">
            <v>9771.4757690000006</v>
          </cell>
          <cell r="N88">
            <v>41.759487418351391</v>
          </cell>
          <cell r="O88">
            <v>5.22</v>
          </cell>
          <cell r="P88">
            <v>851230012</v>
          </cell>
          <cell r="R88">
            <v>0</v>
          </cell>
        </row>
        <row r="89">
          <cell r="D89" t="str">
            <v>ESTRUCTURA OCUPACIONAL C2 (GRUPO II)</v>
          </cell>
        </row>
        <row r="90">
          <cell r="A90">
            <v>63</v>
          </cell>
          <cell r="B90" t="str">
            <v>EOC2(GII);</v>
          </cell>
          <cell r="D90" t="str">
            <v>Op.  Responsable de la planta hormigonera</v>
          </cell>
          <cell r="E90">
            <v>505.94</v>
          </cell>
          <cell r="F90">
            <v>510.99939999999998</v>
          </cell>
          <cell r="G90">
            <v>510.99939999999998</v>
          </cell>
          <cell r="H90">
            <v>460</v>
          </cell>
          <cell r="I90">
            <v>255.5</v>
          </cell>
          <cell r="J90">
            <v>720</v>
          </cell>
          <cell r="K90">
            <v>745.03712519999999</v>
          </cell>
          <cell r="L90">
            <v>510.99939999999998</v>
          </cell>
          <cell r="M90">
            <v>9334.5287251999998</v>
          </cell>
          <cell r="N90">
            <v>39.892145677000549</v>
          </cell>
          <cell r="O90">
            <v>4.99</v>
          </cell>
          <cell r="P90">
            <v>851230012</v>
          </cell>
          <cell r="R90">
            <v>0</v>
          </cell>
        </row>
        <row r="91">
          <cell r="A91">
            <v>64</v>
          </cell>
          <cell r="B91" t="str">
            <v>EOC2(GII);</v>
          </cell>
          <cell r="D91" t="str">
            <v>Op. Responsable de la planta trituradora</v>
          </cell>
          <cell r="E91">
            <v>505.94</v>
          </cell>
          <cell r="F91">
            <v>510.99939999999998</v>
          </cell>
          <cell r="G91">
            <v>510.99939999999998</v>
          </cell>
          <cell r="H91">
            <v>460</v>
          </cell>
          <cell r="I91">
            <v>255.5</v>
          </cell>
          <cell r="J91">
            <v>720</v>
          </cell>
          <cell r="K91">
            <v>745.03712519999999</v>
          </cell>
          <cell r="L91">
            <v>510.99939999999998</v>
          </cell>
          <cell r="M91">
            <v>9334.5287251999998</v>
          </cell>
          <cell r="N91">
            <v>39.892145677000549</v>
          </cell>
          <cell r="O91">
            <v>4.99</v>
          </cell>
          <cell r="P91">
            <v>851230012</v>
          </cell>
          <cell r="R91">
            <v>0</v>
          </cell>
        </row>
        <row r="92">
          <cell r="A92">
            <v>65</v>
          </cell>
          <cell r="B92" t="str">
            <v>EOC2(GII);</v>
          </cell>
          <cell r="D92" t="str">
            <v>Op. Responsable de la planta asfáltica</v>
          </cell>
          <cell r="E92">
            <v>505.94</v>
          </cell>
          <cell r="F92">
            <v>510.99939999999998</v>
          </cell>
          <cell r="G92">
            <v>510.99939999999998</v>
          </cell>
          <cell r="H92">
            <v>460</v>
          </cell>
          <cell r="I92">
            <v>255.5</v>
          </cell>
          <cell r="J92">
            <v>720</v>
          </cell>
          <cell r="K92">
            <v>745.03712519999999</v>
          </cell>
          <cell r="L92">
            <v>510.99939999999998</v>
          </cell>
          <cell r="M92">
            <v>9334.5287251999998</v>
          </cell>
          <cell r="N92">
            <v>39.892145677000549</v>
          </cell>
          <cell r="O92">
            <v>4.99</v>
          </cell>
          <cell r="P92">
            <v>851230012</v>
          </cell>
          <cell r="R92">
            <v>0</v>
          </cell>
        </row>
        <row r="93">
          <cell r="A93">
            <v>66</v>
          </cell>
          <cell r="B93" t="str">
            <v>EOC2(GII);</v>
          </cell>
          <cell r="D93" t="str">
            <v>Operador de track drill</v>
          </cell>
          <cell r="E93">
            <v>505.94</v>
          </cell>
          <cell r="F93">
            <v>510.99939999999998</v>
          </cell>
          <cell r="G93">
            <v>510.99939999999998</v>
          </cell>
          <cell r="H93">
            <v>460</v>
          </cell>
          <cell r="I93">
            <v>255.5</v>
          </cell>
          <cell r="J93">
            <v>720</v>
          </cell>
          <cell r="K93">
            <v>745.03712519999999</v>
          </cell>
          <cell r="L93">
            <v>510.99939999999998</v>
          </cell>
          <cell r="M93">
            <v>9334.5287251999998</v>
          </cell>
          <cell r="N93">
            <v>39.892145677000549</v>
          </cell>
          <cell r="O93">
            <v>4.99</v>
          </cell>
          <cell r="P93">
            <v>851230012</v>
          </cell>
          <cell r="R93">
            <v>0</v>
          </cell>
        </row>
        <row r="94">
          <cell r="A94">
            <v>67</v>
          </cell>
          <cell r="B94" t="str">
            <v>EOC2(GII);</v>
          </cell>
          <cell r="D94" t="str">
            <v>Op. Rodillo autopropulsado</v>
          </cell>
          <cell r="E94">
            <v>505.94</v>
          </cell>
          <cell r="F94">
            <v>510.99939999999998</v>
          </cell>
          <cell r="G94">
            <v>510.99939999999998</v>
          </cell>
          <cell r="H94">
            <v>460</v>
          </cell>
          <cell r="I94">
            <v>255.5</v>
          </cell>
          <cell r="J94">
            <v>720</v>
          </cell>
          <cell r="K94">
            <v>745.03712519999999</v>
          </cell>
          <cell r="L94">
            <v>510.99939999999998</v>
          </cell>
          <cell r="M94">
            <v>9334.5287251999998</v>
          </cell>
          <cell r="N94">
            <v>39.892145677000549</v>
          </cell>
          <cell r="O94">
            <v>4.99</v>
          </cell>
          <cell r="P94">
            <v>851230012</v>
          </cell>
          <cell r="R94">
            <v>0</v>
          </cell>
        </row>
        <row r="95">
          <cell r="A95">
            <v>68</v>
          </cell>
          <cell r="B95" t="str">
            <v>EOC2(GII);</v>
          </cell>
          <cell r="D95" t="str">
            <v>Op. Distribuidor de asfalto</v>
          </cell>
          <cell r="E95">
            <v>505.94</v>
          </cell>
          <cell r="F95">
            <v>510.99939999999998</v>
          </cell>
          <cell r="G95">
            <v>510.99939999999998</v>
          </cell>
          <cell r="H95">
            <v>460</v>
          </cell>
          <cell r="I95">
            <v>255.5</v>
          </cell>
          <cell r="J95">
            <v>720</v>
          </cell>
          <cell r="K95">
            <v>745.03712519999999</v>
          </cell>
          <cell r="L95">
            <v>510.99939999999998</v>
          </cell>
          <cell r="M95">
            <v>9334.5287251999998</v>
          </cell>
          <cell r="N95">
            <v>39.892145677000549</v>
          </cell>
          <cell r="O95">
            <v>4.99</v>
          </cell>
          <cell r="P95">
            <v>851230012</v>
          </cell>
          <cell r="R95">
            <v>0</v>
          </cell>
        </row>
        <row r="96">
          <cell r="A96">
            <v>69</v>
          </cell>
          <cell r="B96" t="str">
            <v>EOC2(GII);</v>
          </cell>
          <cell r="D96" t="str">
            <v>Op. Distribuidor de agregados</v>
          </cell>
          <cell r="E96">
            <v>505.94</v>
          </cell>
          <cell r="F96">
            <v>510.99939999999998</v>
          </cell>
          <cell r="G96">
            <v>510.99939999999998</v>
          </cell>
          <cell r="H96">
            <v>460</v>
          </cell>
          <cell r="I96">
            <v>255.5</v>
          </cell>
          <cell r="J96">
            <v>720</v>
          </cell>
          <cell r="K96">
            <v>745.03712519999999</v>
          </cell>
          <cell r="L96">
            <v>510.99939999999998</v>
          </cell>
          <cell r="M96">
            <v>9334.5287251999998</v>
          </cell>
          <cell r="N96">
            <v>39.892145677000549</v>
          </cell>
          <cell r="O96">
            <v>4.99</v>
          </cell>
          <cell r="P96">
            <v>851230012</v>
          </cell>
          <cell r="R96">
            <v>0</v>
          </cell>
        </row>
        <row r="97">
          <cell r="A97">
            <v>70</v>
          </cell>
          <cell r="B97" t="str">
            <v>EOC2(GII);</v>
          </cell>
          <cell r="D97" t="str">
            <v>Op. Acabadora de pavimento de Hormigón</v>
          </cell>
          <cell r="E97">
            <v>505.94</v>
          </cell>
          <cell r="F97">
            <v>510.99939999999998</v>
          </cell>
          <cell r="G97">
            <v>510.99939999999998</v>
          </cell>
          <cell r="H97">
            <v>460</v>
          </cell>
          <cell r="I97">
            <v>255.5</v>
          </cell>
          <cell r="J97">
            <v>720</v>
          </cell>
          <cell r="K97">
            <v>745.03712519999999</v>
          </cell>
          <cell r="L97">
            <v>510.99939999999998</v>
          </cell>
          <cell r="M97">
            <v>9334.5287251999998</v>
          </cell>
          <cell r="N97">
            <v>39.892145677000549</v>
          </cell>
          <cell r="O97">
            <v>4.99</v>
          </cell>
          <cell r="P97">
            <v>851230012</v>
          </cell>
          <cell r="R97">
            <v>0</v>
          </cell>
        </row>
        <row r="98">
          <cell r="A98">
            <v>71</v>
          </cell>
          <cell r="B98" t="str">
            <v>EOC2(GII);</v>
          </cell>
          <cell r="D98" t="str">
            <v>Op. Acabadora de pavimento asfáltico</v>
          </cell>
          <cell r="E98">
            <v>505.94</v>
          </cell>
          <cell r="F98">
            <v>510.99939999999998</v>
          </cell>
          <cell r="G98">
            <v>510.99939999999998</v>
          </cell>
          <cell r="H98">
            <v>460</v>
          </cell>
          <cell r="I98">
            <v>255.5</v>
          </cell>
          <cell r="J98">
            <v>720</v>
          </cell>
          <cell r="K98">
            <v>745.03712519999999</v>
          </cell>
          <cell r="L98">
            <v>510.99939999999998</v>
          </cell>
          <cell r="M98">
            <v>9334.5287251999998</v>
          </cell>
          <cell r="N98">
            <v>39.892145677000549</v>
          </cell>
          <cell r="O98">
            <v>4.99</v>
          </cell>
          <cell r="P98">
            <v>851230012</v>
          </cell>
          <cell r="R98">
            <v>0</v>
          </cell>
        </row>
        <row r="99">
          <cell r="A99">
            <v>72</v>
          </cell>
          <cell r="B99" t="str">
            <v>EOC2(GII);</v>
          </cell>
          <cell r="D99" t="str">
            <v>Op. Grada elevadora/Op. Canastilla elevadora</v>
          </cell>
          <cell r="E99">
            <v>505.94</v>
          </cell>
          <cell r="F99">
            <v>510.99939999999998</v>
          </cell>
          <cell r="G99">
            <v>510.99939999999998</v>
          </cell>
          <cell r="H99">
            <v>460</v>
          </cell>
          <cell r="I99">
            <v>255.5</v>
          </cell>
          <cell r="J99">
            <v>720</v>
          </cell>
          <cell r="K99">
            <v>745.03712519999999</v>
          </cell>
          <cell r="L99">
            <v>510.99939999999998</v>
          </cell>
          <cell r="M99">
            <v>9334.5287251999998</v>
          </cell>
          <cell r="N99">
            <v>39.892145677000549</v>
          </cell>
          <cell r="O99">
            <v>4.99</v>
          </cell>
          <cell r="P99">
            <v>851230012</v>
          </cell>
          <cell r="R99">
            <v>0</v>
          </cell>
        </row>
        <row r="100">
          <cell r="A100">
            <v>73</v>
          </cell>
          <cell r="B100" t="str">
            <v>EOC2(GII);</v>
          </cell>
          <cell r="D100" t="str">
            <v>Op. Canastilla elevadora</v>
          </cell>
          <cell r="E100">
            <v>505.94</v>
          </cell>
          <cell r="F100">
            <v>510.99939999999998</v>
          </cell>
          <cell r="G100">
            <v>510.99939999999998</v>
          </cell>
          <cell r="H100">
            <v>460</v>
          </cell>
          <cell r="I100">
            <v>255.5</v>
          </cell>
          <cell r="J100">
            <v>720</v>
          </cell>
          <cell r="K100">
            <v>745.03712519999999</v>
          </cell>
          <cell r="L100">
            <v>510.99939999999998</v>
          </cell>
          <cell r="M100">
            <v>9334.5287251999998</v>
          </cell>
          <cell r="N100">
            <v>39.892145677000549</v>
          </cell>
          <cell r="O100">
            <v>4.99</v>
          </cell>
          <cell r="P100">
            <v>851230012</v>
          </cell>
          <cell r="R100">
            <v>0</v>
          </cell>
        </row>
        <row r="101">
          <cell r="A101">
            <v>74</v>
          </cell>
          <cell r="B101" t="str">
            <v>EOC2(GII);</v>
          </cell>
          <cell r="D101" t="str">
            <v>Op. Bomba impulsadora de hormigon, equipos moviles de planta, molino de amianto, planta dosificadora de hormigon, productos terminados (tanques moldeados, postes de alumbrados electricos, acabados de piezas afines.</v>
          </cell>
          <cell r="E101">
            <v>505.94</v>
          </cell>
          <cell r="F101">
            <v>510.99939999999998</v>
          </cell>
          <cell r="G101">
            <v>510.99939999999998</v>
          </cell>
          <cell r="H101">
            <v>460</v>
          </cell>
          <cell r="I101">
            <v>255.5</v>
          </cell>
          <cell r="J101">
            <v>720</v>
          </cell>
          <cell r="K101">
            <v>745.03712519999999</v>
          </cell>
          <cell r="L101">
            <v>510.99939999999998</v>
          </cell>
          <cell r="M101">
            <v>9334.5287251999998</v>
          </cell>
          <cell r="N101">
            <v>39.892145677000549</v>
          </cell>
          <cell r="O101">
            <v>4.99</v>
          </cell>
          <cell r="P101">
            <v>851230012</v>
          </cell>
          <cell r="R101">
            <v>0</v>
          </cell>
        </row>
        <row r="102">
          <cell r="A102">
            <v>75</v>
          </cell>
          <cell r="B102" t="str">
            <v>EOC2(GII);</v>
          </cell>
          <cell r="D102" t="str">
            <v>Op. Tractor de ruedas (barredora. cegadora. Rodillo, remolcado. franjadora)</v>
          </cell>
          <cell r="E102">
            <v>505.94</v>
          </cell>
          <cell r="F102">
            <v>510.99939999999998</v>
          </cell>
          <cell r="G102">
            <v>510.99939999999998</v>
          </cell>
          <cell r="H102">
            <v>460</v>
          </cell>
          <cell r="I102">
            <v>255.5</v>
          </cell>
          <cell r="J102">
            <v>720</v>
          </cell>
          <cell r="K102">
            <v>745.03712519999999</v>
          </cell>
          <cell r="L102">
            <v>510.99939999999998</v>
          </cell>
          <cell r="M102">
            <v>9334.5287251999998</v>
          </cell>
          <cell r="N102">
            <v>39.892145677000549</v>
          </cell>
          <cell r="O102">
            <v>4.99</v>
          </cell>
          <cell r="P102">
            <v>851230012</v>
          </cell>
          <cell r="R102">
            <v>0</v>
          </cell>
        </row>
        <row r="103">
          <cell r="A103">
            <v>76</v>
          </cell>
          <cell r="B103" t="str">
            <v>EOC2(GII);</v>
          </cell>
          <cell r="D103" t="str">
            <v>Op. caldero planta asfáltica</v>
          </cell>
          <cell r="E103">
            <v>505.94</v>
          </cell>
          <cell r="F103">
            <v>510.99939999999998</v>
          </cell>
          <cell r="G103">
            <v>510.99939999999998</v>
          </cell>
          <cell r="H103">
            <v>460</v>
          </cell>
          <cell r="I103">
            <v>255.5</v>
          </cell>
          <cell r="J103">
            <v>720</v>
          </cell>
          <cell r="K103">
            <v>745.03712519999999</v>
          </cell>
          <cell r="L103">
            <v>510.99939999999998</v>
          </cell>
          <cell r="M103">
            <v>9334.5287251999998</v>
          </cell>
          <cell r="N103">
            <v>39.892145677000549</v>
          </cell>
          <cell r="O103">
            <v>4.99</v>
          </cell>
          <cell r="P103">
            <v>851230012</v>
          </cell>
          <cell r="R103">
            <v>0</v>
          </cell>
        </row>
        <row r="104">
          <cell r="A104">
            <v>77</v>
          </cell>
          <cell r="B104" t="str">
            <v>EOC2(GII);</v>
          </cell>
          <cell r="D104" t="str">
            <v>Op. Barredora autopropulsada</v>
          </cell>
          <cell r="E104">
            <v>505.94</v>
          </cell>
          <cell r="F104">
            <v>510.99939999999998</v>
          </cell>
          <cell r="G104">
            <v>510.99939999999998</v>
          </cell>
          <cell r="H104">
            <v>460</v>
          </cell>
          <cell r="I104">
            <v>255.5</v>
          </cell>
          <cell r="J104">
            <v>720</v>
          </cell>
          <cell r="K104">
            <v>745.03712519999999</v>
          </cell>
          <cell r="L104">
            <v>510.99939999999998</v>
          </cell>
          <cell r="M104">
            <v>9334.5287251999998</v>
          </cell>
          <cell r="N104">
            <v>39.892145677000549</v>
          </cell>
          <cell r="O104">
            <v>4.99</v>
          </cell>
          <cell r="P104">
            <v>851230012</v>
          </cell>
          <cell r="R104">
            <v>0</v>
          </cell>
        </row>
        <row r="105">
          <cell r="A105">
            <v>78</v>
          </cell>
          <cell r="B105" t="str">
            <v>EOC2(GII);</v>
          </cell>
          <cell r="D105" t="str">
            <v>Op. Martillo punzón neumático</v>
          </cell>
          <cell r="E105">
            <v>505.94</v>
          </cell>
          <cell r="F105">
            <v>510.99939999999998</v>
          </cell>
          <cell r="G105">
            <v>510.99939999999998</v>
          </cell>
          <cell r="H105">
            <v>460</v>
          </cell>
          <cell r="I105">
            <v>255.5</v>
          </cell>
          <cell r="J105">
            <v>720</v>
          </cell>
          <cell r="K105">
            <v>745.03712519999999</v>
          </cell>
          <cell r="L105">
            <v>510.99939999999998</v>
          </cell>
          <cell r="M105">
            <v>9334.5287251999998</v>
          </cell>
          <cell r="N105">
            <v>39.892145677000549</v>
          </cell>
          <cell r="O105">
            <v>4.99</v>
          </cell>
          <cell r="P105">
            <v>851230012</v>
          </cell>
          <cell r="R105">
            <v>0</v>
          </cell>
        </row>
        <row r="106">
          <cell r="A106">
            <v>79</v>
          </cell>
          <cell r="B106" t="str">
            <v>EOC2(GII);</v>
          </cell>
          <cell r="D106" t="str">
            <v>Op. Compresor</v>
          </cell>
          <cell r="E106">
            <v>505.94</v>
          </cell>
          <cell r="F106">
            <v>510.99939999999998</v>
          </cell>
          <cell r="G106">
            <v>510.99939999999998</v>
          </cell>
          <cell r="H106">
            <v>460</v>
          </cell>
          <cell r="I106">
            <v>255.5</v>
          </cell>
          <cell r="J106">
            <v>720</v>
          </cell>
          <cell r="K106">
            <v>745.03712519999999</v>
          </cell>
          <cell r="L106">
            <v>510.99939999999998</v>
          </cell>
          <cell r="M106">
            <v>9334.5287251999998</v>
          </cell>
          <cell r="N106">
            <v>39.892145677000549</v>
          </cell>
          <cell r="O106">
            <v>4.99</v>
          </cell>
          <cell r="P106">
            <v>851230012</v>
          </cell>
          <cell r="R106">
            <v>0</v>
          </cell>
        </row>
        <row r="107">
          <cell r="A107">
            <v>80</v>
          </cell>
          <cell r="B107" t="str">
            <v>EOC2(GII);</v>
          </cell>
          <cell r="D107" t="str">
            <v>Op. Camión de carga frontal (en Construcción)</v>
          </cell>
          <cell r="E107">
            <v>505.94</v>
          </cell>
          <cell r="F107">
            <v>510.99939999999998</v>
          </cell>
          <cell r="G107">
            <v>510.99939999999998</v>
          </cell>
          <cell r="H107">
            <v>460</v>
          </cell>
          <cell r="I107">
            <v>255.5</v>
          </cell>
          <cell r="J107">
            <v>720</v>
          </cell>
          <cell r="K107">
            <v>745.03712519999999</v>
          </cell>
          <cell r="L107">
            <v>510.99939999999998</v>
          </cell>
          <cell r="M107">
            <v>9334.5287251999998</v>
          </cell>
          <cell r="N107">
            <v>39.892145677000549</v>
          </cell>
          <cell r="O107">
            <v>4.99</v>
          </cell>
          <cell r="P107">
            <v>851230012</v>
          </cell>
          <cell r="R107">
            <v>0</v>
          </cell>
        </row>
        <row r="108">
          <cell r="A108">
            <v>81</v>
          </cell>
          <cell r="B108" t="str">
            <v>EOC2(GII);</v>
          </cell>
          <cell r="D108" t="str">
            <v>Op. De Bomba lanzadora de Concreto</v>
          </cell>
          <cell r="E108">
            <v>505.94</v>
          </cell>
          <cell r="F108">
            <v>510.99939999999998</v>
          </cell>
          <cell r="G108">
            <v>510.99939999999998</v>
          </cell>
          <cell r="H108">
            <v>460</v>
          </cell>
          <cell r="I108">
            <v>255.5</v>
          </cell>
          <cell r="J108">
            <v>720</v>
          </cell>
          <cell r="K108">
            <v>745.03712519999999</v>
          </cell>
          <cell r="L108">
            <v>510.99939999999998</v>
          </cell>
          <cell r="M108">
            <v>9334.5287251999998</v>
          </cell>
          <cell r="N108">
            <v>39.892145677000549</v>
          </cell>
          <cell r="O108">
            <v>4.99</v>
          </cell>
          <cell r="P108">
            <v>851230012</v>
          </cell>
          <cell r="R108">
            <v>0</v>
          </cell>
        </row>
        <row r="109">
          <cell r="A109">
            <v>82</v>
          </cell>
          <cell r="B109" t="str">
            <v>EOC2(GII);</v>
          </cell>
          <cell r="D109" t="str">
            <v>operador de camión de volteo con o sin articulación / Dumper (en Contrucción)</v>
          </cell>
          <cell r="E109">
            <v>505.94</v>
          </cell>
          <cell r="F109">
            <v>510.99939999999998</v>
          </cell>
          <cell r="G109">
            <v>510.99939999999998</v>
          </cell>
          <cell r="H109">
            <v>460</v>
          </cell>
          <cell r="I109">
            <v>255.5</v>
          </cell>
          <cell r="J109">
            <v>720</v>
          </cell>
          <cell r="K109">
            <v>745.03712519999999</v>
          </cell>
          <cell r="L109">
            <v>510.99939999999998</v>
          </cell>
          <cell r="M109">
            <v>9334.5287251999998</v>
          </cell>
          <cell r="N109">
            <v>39.892145677000549</v>
          </cell>
          <cell r="O109">
            <v>4.99</v>
          </cell>
          <cell r="P109">
            <v>851230012</v>
          </cell>
          <cell r="R109">
            <v>0</v>
          </cell>
        </row>
        <row r="110">
          <cell r="A110">
            <v>83</v>
          </cell>
          <cell r="B110" t="str">
            <v>EOC2(GII);</v>
          </cell>
          <cell r="D110" t="str">
            <v>Operador miniexcavadora/minicargadora con sus aditamentos</v>
          </cell>
          <cell r="E110">
            <v>505.94</v>
          </cell>
          <cell r="F110">
            <v>510.99939999999998</v>
          </cell>
          <cell r="G110">
            <v>510.99939999999998</v>
          </cell>
          <cell r="H110">
            <v>460</v>
          </cell>
          <cell r="I110">
            <v>255.5</v>
          </cell>
          <cell r="J110">
            <v>720</v>
          </cell>
          <cell r="K110">
            <v>745.03712519999999</v>
          </cell>
          <cell r="L110">
            <v>510.99939999999998</v>
          </cell>
          <cell r="M110">
            <v>9334.5287251999998</v>
          </cell>
          <cell r="N110">
            <v>39.892145677000549</v>
          </cell>
          <cell r="O110">
            <v>4.99</v>
          </cell>
          <cell r="P110">
            <v>851230012</v>
          </cell>
          <cell r="R110">
            <v>0</v>
          </cell>
        </row>
        <row r="111">
          <cell r="A111">
            <v>84</v>
          </cell>
          <cell r="B111" t="str">
            <v>EOC2(GII);</v>
          </cell>
          <cell r="D111" t="str">
            <v>Operador Termo Formato</v>
          </cell>
          <cell r="E111">
            <v>505.94</v>
          </cell>
          <cell r="F111">
            <v>510.99939999999998</v>
          </cell>
          <cell r="G111">
            <v>510.99939999999998</v>
          </cell>
          <cell r="H111">
            <v>460</v>
          </cell>
          <cell r="I111">
            <v>255.5</v>
          </cell>
          <cell r="J111">
            <v>720</v>
          </cell>
          <cell r="K111">
            <v>745.03712519999999</v>
          </cell>
          <cell r="L111">
            <v>510.99939999999998</v>
          </cell>
          <cell r="M111">
            <v>9334.5287251999998</v>
          </cell>
          <cell r="N111">
            <v>39.892145677000549</v>
          </cell>
          <cell r="O111">
            <v>4.99</v>
          </cell>
          <cell r="P111">
            <v>851230012</v>
          </cell>
          <cell r="R111">
            <v>0</v>
          </cell>
        </row>
        <row r="112">
          <cell r="A112">
            <v>85</v>
          </cell>
          <cell r="B112" t="str">
            <v>EOC2(GII);</v>
          </cell>
          <cell r="D112" t="str">
            <v>Técnico en Carpinteria</v>
          </cell>
          <cell r="E112">
            <v>505.94</v>
          </cell>
          <cell r="F112">
            <v>510.99939999999998</v>
          </cell>
          <cell r="G112">
            <v>510.99939999999998</v>
          </cell>
          <cell r="H112">
            <v>460</v>
          </cell>
          <cell r="I112">
            <v>255.5</v>
          </cell>
          <cell r="J112">
            <v>720</v>
          </cell>
          <cell r="K112">
            <v>745.03712519999999</v>
          </cell>
          <cell r="L112">
            <v>510.99939999999998</v>
          </cell>
          <cell r="M112">
            <v>9334.5287251999998</v>
          </cell>
          <cell r="N112">
            <v>39.892145677000549</v>
          </cell>
          <cell r="O112">
            <v>4.99</v>
          </cell>
          <cell r="P112">
            <v>851230012</v>
          </cell>
          <cell r="R112">
            <v>0</v>
          </cell>
        </row>
        <row r="113">
          <cell r="A113">
            <v>86</v>
          </cell>
          <cell r="B113" t="str">
            <v>EOC2(GII);</v>
          </cell>
          <cell r="D113" t="str">
            <v>Técnico en mantenimiento de viviendas y edificios</v>
          </cell>
          <cell r="E113">
            <v>505.94</v>
          </cell>
          <cell r="F113">
            <v>510.99939999999998</v>
          </cell>
          <cell r="G113">
            <v>510.99939999999998</v>
          </cell>
          <cell r="H113">
            <v>460</v>
          </cell>
          <cell r="I113">
            <v>255.5</v>
          </cell>
          <cell r="J113">
            <v>720</v>
          </cell>
          <cell r="K113">
            <v>745.03712519999999</v>
          </cell>
          <cell r="L113">
            <v>510.99939999999998</v>
          </cell>
          <cell r="M113">
            <v>9334.5287251999998</v>
          </cell>
          <cell r="N113">
            <v>39.892145677000549</v>
          </cell>
          <cell r="O113">
            <v>4.99</v>
          </cell>
          <cell r="P113">
            <v>851230012</v>
          </cell>
          <cell r="R113">
            <v>0</v>
          </cell>
        </row>
        <row r="114">
          <cell r="D114" t="str">
            <v>ESTRUCTURA OCUPACIONAL C3</v>
          </cell>
        </row>
        <row r="115">
          <cell r="A115">
            <v>87</v>
          </cell>
          <cell r="B115" t="str">
            <v>EOC3;</v>
          </cell>
          <cell r="D115" t="str">
            <v>Operador maquina estacionaria clasificadora de material</v>
          </cell>
          <cell r="E115">
            <v>485.63</v>
          </cell>
          <cell r="F115">
            <v>490.48629999999997</v>
          </cell>
          <cell r="G115">
            <v>490.48629999999997</v>
          </cell>
          <cell r="H115">
            <v>460</v>
          </cell>
          <cell r="I115">
            <v>245.24</v>
          </cell>
          <cell r="J115">
            <v>720</v>
          </cell>
          <cell r="K115">
            <v>715.12902539999993</v>
          </cell>
          <cell r="L115">
            <v>490.48629999999997</v>
          </cell>
          <cell r="M115">
            <v>9007.1772253999989</v>
          </cell>
          <cell r="N115">
            <v>38.493172670216389</v>
          </cell>
          <cell r="O115">
            <v>4.8099999999999996</v>
          </cell>
          <cell r="P115">
            <v>851230012</v>
          </cell>
          <cell r="R115">
            <v>0</v>
          </cell>
        </row>
        <row r="116">
          <cell r="A116">
            <v>87.1</v>
          </cell>
          <cell r="B116" t="str">
            <v>EOC3;</v>
          </cell>
          <cell r="D116" t="str">
            <v>Soldador en Construcción</v>
          </cell>
          <cell r="E116">
            <v>485.63</v>
          </cell>
          <cell r="F116">
            <v>490.48629999999997</v>
          </cell>
          <cell r="G116">
            <v>490.48629999999997</v>
          </cell>
          <cell r="H116">
            <v>460</v>
          </cell>
          <cell r="I116">
            <v>245.24</v>
          </cell>
          <cell r="J116">
            <v>720</v>
          </cell>
          <cell r="K116">
            <v>715.12902539999993</v>
          </cell>
          <cell r="L116">
            <v>490.48629999999997</v>
          </cell>
          <cell r="M116">
            <v>9007.1772253999989</v>
          </cell>
          <cell r="N116">
            <v>38.493172670216389</v>
          </cell>
          <cell r="O116">
            <v>4.8099999999999996</v>
          </cell>
          <cell r="P116">
            <v>851230012</v>
          </cell>
          <cell r="R116">
            <v>0</v>
          </cell>
        </row>
        <row r="117">
          <cell r="D117" t="str">
            <v>MECÁNICOS</v>
          </cell>
        </row>
        <row r="118">
          <cell r="A118">
            <v>88</v>
          </cell>
          <cell r="B118" t="str">
            <v>EOC1;</v>
          </cell>
          <cell r="D118" t="str">
            <v>Mecánico de equipo pesado caminero (Estr. Oc.C1)</v>
          </cell>
          <cell r="E118">
            <v>533.04999999999995</v>
          </cell>
          <cell r="F118">
            <v>538.38049999999998</v>
          </cell>
          <cell r="G118">
            <v>538.38049999999998</v>
          </cell>
          <cell r="H118">
            <v>460</v>
          </cell>
          <cell r="I118">
            <v>269.19</v>
          </cell>
          <cell r="J118">
            <v>720</v>
          </cell>
          <cell r="K118">
            <v>784.95876899999996</v>
          </cell>
          <cell r="L118">
            <v>538.38049999999998</v>
          </cell>
          <cell r="M118">
            <v>9771.4757690000006</v>
          </cell>
          <cell r="N118">
            <v>41.759487418351391</v>
          </cell>
          <cell r="O118">
            <v>5.22</v>
          </cell>
          <cell r="P118">
            <v>851230012</v>
          </cell>
          <cell r="R118">
            <v>0</v>
          </cell>
        </row>
        <row r="119">
          <cell r="A119">
            <v>89</v>
          </cell>
          <cell r="B119" t="str">
            <v>EOC3;</v>
          </cell>
          <cell r="D119" t="str">
            <v>Mecánico de equipo liviano (Estr.Oc. C3)</v>
          </cell>
          <cell r="E119">
            <v>485.63</v>
          </cell>
          <cell r="F119">
            <v>490.48629999999997</v>
          </cell>
          <cell r="G119">
            <v>490.48629999999997</v>
          </cell>
          <cell r="H119">
            <v>460</v>
          </cell>
          <cell r="I119">
            <v>245.24</v>
          </cell>
          <cell r="J119">
            <v>720</v>
          </cell>
          <cell r="K119">
            <v>715.12902539999993</v>
          </cell>
          <cell r="L119">
            <v>490.48629999999997</v>
          </cell>
          <cell r="M119">
            <v>9007.1772253999989</v>
          </cell>
          <cell r="N119">
            <v>38.493172670216389</v>
          </cell>
          <cell r="O119">
            <v>4.8099999999999996</v>
          </cell>
          <cell r="P119">
            <v>851230012</v>
          </cell>
          <cell r="R119">
            <v>0</v>
          </cell>
        </row>
        <row r="120">
          <cell r="D120" t="str">
            <v>SIN TITULO</v>
          </cell>
        </row>
        <row r="121">
          <cell r="A121">
            <v>90</v>
          </cell>
          <cell r="B121" t="str">
            <v>EOD2;</v>
          </cell>
          <cell r="D121" t="str">
            <v>Engrasador o abastecedor responsable en Construcción (Estr.Oc.D2)</v>
          </cell>
          <cell r="E121">
            <v>478.11</v>
          </cell>
          <cell r="F121">
            <v>482.89109999999999</v>
          </cell>
          <cell r="G121">
            <v>482.89109999999999</v>
          </cell>
          <cell r="H121">
            <v>460</v>
          </cell>
          <cell r="I121">
            <v>241.45</v>
          </cell>
          <cell r="J121">
            <v>720</v>
          </cell>
          <cell r="K121">
            <v>704.05522379999991</v>
          </cell>
          <cell r="L121">
            <v>482.89109999999999</v>
          </cell>
          <cell r="M121">
            <v>8885.9806238000001</v>
          </cell>
          <cell r="N121">
            <v>37.975225526989725</v>
          </cell>
          <cell r="O121">
            <v>4.75</v>
          </cell>
          <cell r="P121">
            <v>851230012</v>
          </cell>
          <cell r="R121">
            <v>0</v>
          </cell>
        </row>
        <row r="122">
          <cell r="D122" t="str">
            <v>CHOFERES PROFESIONALES</v>
          </cell>
        </row>
        <row r="123">
          <cell r="A123">
            <v>91</v>
          </cell>
          <cell r="B123" t="str">
            <v>EOC1;</v>
          </cell>
          <cell r="D123" t="str">
            <v>CHOFER: De vehiculos de emergencia (Ambulancia, Mobomba, Carro Cisterna, entre otros (Estr.Oc.C1)</v>
          </cell>
          <cell r="E123">
            <v>707.07</v>
          </cell>
          <cell r="F123">
            <v>714.14070000000004</v>
          </cell>
          <cell r="G123">
            <v>714.14070000000004</v>
          </cell>
          <cell r="H123">
            <v>460</v>
          </cell>
          <cell r="I123">
            <v>357.07</v>
          </cell>
          <cell r="J123">
            <v>720</v>
          </cell>
          <cell r="K123">
            <v>1041.2171406</v>
          </cell>
          <cell r="L123">
            <v>714.14070000000004</v>
          </cell>
          <cell r="M123">
            <v>12576.2569406</v>
          </cell>
          <cell r="N123">
            <v>53.746031397536392</v>
          </cell>
          <cell r="O123">
            <v>6.72</v>
          </cell>
          <cell r="P123">
            <v>851230012</v>
          </cell>
          <cell r="R123">
            <v>0</v>
          </cell>
        </row>
        <row r="124">
          <cell r="A124">
            <v>92</v>
          </cell>
          <cell r="B124" t="str">
            <v>EOC1;</v>
          </cell>
          <cell r="D124" t="str">
            <v>CHOFER: Para camiones pesados y extra pesados con o sin remolque de ,mas de 3,5 toneladas(Estr.Oc.C1)</v>
          </cell>
          <cell r="E124">
            <v>707.07</v>
          </cell>
          <cell r="F124">
            <v>714.14070000000004</v>
          </cell>
          <cell r="G124">
            <v>714.14070000000004</v>
          </cell>
          <cell r="H124">
            <v>460</v>
          </cell>
          <cell r="I124">
            <v>357.07</v>
          </cell>
          <cell r="J124">
            <v>720</v>
          </cell>
          <cell r="K124">
            <v>1041.2171406</v>
          </cell>
          <cell r="L124">
            <v>714.14070000000004</v>
          </cell>
          <cell r="M124">
            <v>12576.2569406</v>
          </cell>
          <cell r="N124">
            <v>53.746031397536392</v>
          </cell>
          <cell r="O124">
            <v>6.72</v>
          </cell>
          <cell r="P124">
            <v>851230012</v>
          </cell>
          <cell r="R124">
            <v>0</v>
          </cell>
        </row>
        <row r="125">
          <cell r="A125">
            <v>93</v>
          </cell>
          <cell r="B125" t="str">
            <v>EOC1;</v>
          </cell>
          <cell r="D125" t="str">
            <v>CHOFER: Trailer (Estr.Oc.C1)</v>
          </cell>
          <cell r="E125">
            <v>707.07</v>
          </cell>
          <cell r="F125">
            <v>714.14070000000004</v>
          </cell>
          <cell r="G125">
            <v>714.14070000000004</v>
          </cell>
          <cell r="H125">
            <v>460</v>
          </cell>
          <cell r="I125">
            <v>357.07</v>
          </cell>
          <cell r="J125">
            <v>720</v>
          </cell>
          <cell r="K125">
            <v>1041.2171406</v>
          </cell>
          <cell r="L125">
            <v>714.14070000000004</v>
          </cell>
          <cell r="M125">
            <v>12576.2569406</v>
          </cell>
          <cell r="N125">
            <v>53.746031397536392</v>
          </cell>
          <cell r="O125">
            <v>6.72</v>
          </cell>
          <cell r="P125">
            <v>851230012</v>
          </cell>
          <cell r="R125">
            <v>0</v>
          </cell>
        </row>
        <row r="126">
          <cell r="A126">
            <v>94</v>
          </cell>
          <cell r="B126" t="str">
            <v>EOC1;</v>
          </cell>
          <cell r="D126" t="str">
            <v>CHOFER: Volquetas (Estr.Oc.C1)</v>
          </cell>
          <cell r="E126">
            <v>707.07</v>
          </cell>
          <cell r="F126">
            <v>714.14070000000004</v>
          </cell>
          <cell r="G126">
            <v>714.14070000000004</v>
          </cell>
          <cell r="H126">
            <v>460</v>
          </cell>
          <cell r="I126">
            <v>357.07</v>
          </cell>
          <cell r="J126">
            <v>720</v>
          </cell>
          <cell r="K126">
            <v>1041.2171406</v>
          </cell>
          <cell r="L126">
            <v>714.14070000000004</v>
          </cell>
          <cell r="M126">
            <v>12576.2569406</v>
          </cell>
          <cell r="N126">
            <v>53.746031397536392</v>
          </cell>
          <cell r="O126">
            <v>6.72</v>
          </cell>
          <cell r="P126">
            <v>851230012</v>
          </cell>
          <cell r="R126">
            <v>0</v>
          </cell>
        </row>
        <row r="127">
          <cell r="A127">
            <v>95</v>
          </cell>
          <cell r="B127" t="str">
            <v>EOC1;</v>
          </cell>
          <cell r="D127" t="str">
            <v>CHOFER: Tanqueros (Estr.Oc.C1)</v>
          </cell>
          <cell r="E127">
            <v>707.07</v>
          </cell>
          <cell r="F127">
            <v>714.14070000000004</v>
          </cell>
          <cell r="G127">
            <v>714.14070000000004</v>
          </cell>
          <cell r="H127">
            <v>460</v>
          </cell>
          <cell r="I127">
            <v>357.07</v>
          </cell>
          <cell r="J127">
            <v>720</v>
          </cell>
          <cell r="K127">
            <v>1041.2171406</v>
          </cell>
          <cell r="L127">
            <v>714.14070000000004</v>
          </cell>
          <cell r="M127">
            <v>12576.2569406</v>
          </cell>
          <cell r="N127">
            <v>53.746031397536392</v>
          </cell>
          <cell r="O127">
            <v>6.72</v>
          </cell>
          <cell r="P127">
            <v>851230012</v>
          </cell>
          <cell r="R127">
            <v>0</v>
          </cell>
        </row>
        <row r="128">
          <cell r="A128">
            <v>96</v>
          </cell>
          <cell r="B128" t="str">
            <v>EOC1;</v>
          </cell>
          <cell r="D128" t="str">
            <v>CHOFER: Plataformas (Estr.Oc.C1)</v>
          </cell>
          <cell r="E128">
            <v>707.07</v>
          </cell>
          <cell r="F128">
            <v>714.14070000000004</v>
          </cell>
          <cell r="G128">
            <v>714.14070000000004</v>
          </cell>
          <cell r="H128">
            <v>460</v>
          </cell>
          <cell r="I128">
            <v>357.07</v>
          </cell>
          <cell r="J128">
            <v>720</v>
          </cell>
          <cell r="K128">
            <v>1041.2171406</v>
          </cell>
          <cell r="L128">
            <v>714.14070000000004</v>
          </cell>
          <cell r="M128">
            <v>12576.2569406</v>
          </cell>
          <cell r="N128">
            <v>53.746031397536392</v>
          </cell>
          <cell r="O128">
            <v>6.72</v>
          </cell>
          <cell r="P128">
            <v>851230012</v>
          </cell>
          <cell r="R128">
            <v>0</v>
          </cell>
        </row>
        <row r="129">
          <cell r="A129">
            <v>97</v>
          </cell>
          <cell r="B129" t="str">
            <v>EOC1;</v>
          </cell>
          <cell r="D129" t="str">
            <v>CHOFER: Otros camiones (Estr.Oc.C1)</v>
          </cell>
          <cell r="E129">
            <v>707.07</v>
          </cell>
          <cell r="F129">
            <v>714.14070000000004</v>
          </cell>
          <cell r="G129">
            <v>714.14070000000004</v>
          </cell>
          <cell r="H129">
            <v>460</v>
          </cell>
          <cell r="I129">
            <v>357.07</v>
          </cell>
          <cell r="J129">
            <v>720</v>
          </cell>
          <cell r="K129">
            <v>1041.2171406</v>
          </cell>
          <cell r="L129">
            <v>714.14070000000004</v>
          </cell>
          <cell r="M129">
            <v>12576.2569406</v>
          </cell>
          <cell r="N129">
            <v>53.746031397536392</v>
          </cell>
          <cell r="O129">
            <v>6.72</v>
          </cell>
          <cell r="P129">
            <v>851230012</v>
          </cell>
          <cell r="R129">
            <v>0</v>
          </cell>
        </row>
        <row r="130">
          <cell r="A130">
            <v>98</v>
          </cell>
          <cell r="B130" t="str">
            <v>EOC1;</v>
          </cell>
          <cell r="D130" t="str">
            <v>CHOFER: Para ferrocarriles (Estr.Oc.C1)</v>
          </cell>
          <cell r="E130">
            <v>707.07</v>
          </cell>
          <cell r="F130">
            <v>714.14070000000004</v>
          </cell>
          <cell r="G130">
            <v>714.14070000000004</v>
          </cell>
          <cell r="H130">
            <v>460</v>
          </cell>
          <cell r="I130">
            <v>357.07</v>
          </cell>
          <cell r="J130">
            <v>720</v>
          </cell>
          <cell r="K130">
            <v>1041.2171406</v>
          </cell>
          <cell r="L130">
            <v>714.14070000000004</v>
          </cell>
          <cell r="M130">
            <v>12576.2569406</v>
          </cell>
          <cell r="N130">
            <v>53.746031397536392</v>
          </cell>
          <cell r="O130">
            <v>6.72</v>
          </cell>
          <cell r="P130">
            <v>851230012</v>
          </cell>
          <cell r="R130">
            <v>0</v>
          </cell>
        </row>
        <row r="131">
          <cell r="A131">
            <v>99</v>
          </cell>
          <cell r="B131" t="str">
            <v>EOC1;</v>
          </cell>
          <cell r="D131" t="str">
            <v>CHOFER: Para auto ferros (Estr.Oc.C1)</v>
          </cell>
          <cell r="E131">
            <v>707.07</v>
          </cell>
          <cell r="F131">
            <v>714.14070000000004</v>
          </cell>
          <cell r="G131">
            <v>714.14070000000004</v>
          </cell>
          <cell r="H131">
            <v>460</v>
          </cell>
          <cell r="I131">
            <v>357.07</v>
          </cell>
          <cell r="J131">
            <v>720</v>
          </cell>
          <cell r="K131">
            <v>1041.2171406</v>
          </cell>
          <cell r="L131">
            <v>714.14070000000004</v>
          </cell>
          <cell r="M131">
            <v>12576.2569406</v>
          </cell>
          <cell r="N131">
            <v>53.746031397536392</v>
          </cell>
          <cell r="O131">
            <v>6.72</v>
          </cell>
          <cell r="P131">
            <v>851230012</v>
          </cell>
          <cell r="R131">
            <v>0</v>
          </cell>
        </row>
        <row r="132">
          <cell r="A132">
            <v>100</v>
          </cell>
          <cell r="B132" t="str">
            <v>EOC1;</v>
          </cell>
          <cell r="D132" t="str">
            <v>CHOFER: Camiones para transportar mercancías o sustancias peligrosas y otros vehículos especiales (Estr.Oc.C1)</v>
          </cell>
          <cell r="E132">
            <v>707.07</v>
          </cell>
          <cell r="F132">
            <v>714.14070000000004</v>
          </cell>
          <cell r="G132">
            <v>714.14070000000004</v>
          </cell>
          <cell r="H132">
            <v>460</v>
          </cell>
          <cell r="I132">
            <v>357.07</v>
          </cell>
          <cell r="J132">
            <v>720</v>
          </cell>
          <cell r="K132">
            <v>1041.2171406</v>
          </cell>
          <cell r="L132">
            <v>714.14070000000004</v>
          </cell>
          <cell r="M132">
            <v>12576.2569406</v>
          </cell>
          <cell r="N132">
            <v>53.746031397536392</v>
          </cell>
          <cell r="O132">
            <v>6.72</v>
          </cell>
          <cell r="P132">
            <v>851230012</v>
          </cell>
          <cell r="R132">
            <v>0</v>
          </cell>
        </row>
        <row r="133">
          <cell r="A133">
            <v>101</v>
          </cell>
          <cell r="B133" t="str">
            <v>EOC2;</v>
          </cell>
          <cell r="D133" t="str">
            <v>CHOFER: Para transporte Escolares - Personal y turismo. hasta 45 pasajeros (Estr.Oc.C2)</v>
          </cell>
          <cell r="E133">
            <v>399.65</v>
          </cell>
          <cell r="F133">
            <v>403.6465</v>
          </cell>
          <cell r="G133">
            <v>403.6465</v>
          </cell>
          <cell r="H133">
            <v>460</v>
          </cell>
          <cell r="I133">
            <v>201.82</v>
          </cell>
          <cell r="J133">
            <v>720</v>
          </cell>
          <cell r="K133">
            <v>588.51659699999993</v>
          </cell>
          <cell r="L133">
            <v>403.6465</v>
          </cell>
          <cell r="M133">
            <v>7621.387596999999</v>
          </cell>
          <cell r="N133">
            <v>32.570846716623606</v>
          </cell>
          <cell r="O133">
            <v>4.07</v>
          </cell>
          <cell r="P133">
            <v>851230012</v>
          </cell>
          <cell r="R133">
            <v>0</v>
          </cell>
        </row>
        <row r="134">
          <cell r="A134">
            <v>102</v>
          </cell>
          <cell r="B134" t="str">
            <v>EOC3;</v>
          </cell>
          <cell r="D134" t="str">
            <v>CHOFER: Para camiones sin acoplados (Estr.Oc.C3)</v>
          </cell>
          <cell r="E134">
            <v>683.17</v>
          </cell>
          <cell r="F134">
            <v>690.00169999999991</v>
          </cell>
          <cell r="G134">
            <v>690.00169999999991</v>
          </cell>
          <cell r="H134">
            <v>460</v>
          </cell>
          <cell r="I134">
            <v>345</v>
          </cell>
          <cell r="J134">
            <v>720</v>
          </cell>
          <cell r="K134">
            <v>1006.0224785999999</v>
          </cell>
          <cell r="L134">
            <v>690.00169999999991</v>
          </cell>
          <cell r="M134">
            <v>12191.046278599999</v>
          </cell>
          <cell r="N134">
            <v>52.099790832294715</v>
          </cell>
          <cell r="O134">
            <v>6.51</v>
          </cell>
          <cell r="P134">
            <v>851230012</v>
          </cell>
          <cell r="R134">
            <v>0</v>
          </cell>
        </row>
        <row r="135">
          <cell r="D135" t="str">
            <v>ESTRUCTURA OCUPACIONAL C1 OPERADORES</v>
          </cell>
        </row>
        <row r="136">
          <cell r="A136">
            <v>103</v>
          </cell>
          <cell r="B136" t="str">
            <v>EOC1;</v>
          </cell>
          <cell r="D136" t="str">
            <v>Operador de bomba</v>
          </cell>
          <cell r="E136">
            <v>533.04999999999995</v>
          </cell>
          <cell r="F136">
            <v>538.38049999999998</v>
          </cell>
          <cell r="G136">
            <v>538.38049999999998</v>
          </cell>
          <cell r="H136">
            <v>460</v>
          </cell>
          <cell r="I136">
            <v>269.19</v>
          </cell>
          <cell r="J136">
            <v>720</v>
          </cell>
          <cell r="K136">
            <v>784.95876899999996</v>
          </cell>
          <cell r="L136">
            <v>538.38049999999998</v>
          </cell>
          <cell r="M136">
            <v>9771.4757690000006</v>
          </cell>
          <cell r="N136">
            <v>41.759487418351391</v>
          </cell>
          <cell r="O136">
            <v>5.22</v>
          </cell>
          <cell r="P136">
            <v>851230012</v>
          </cell>
          <cell r="R136">
            <v>0</v>
          </cell>
        </row>
        <row r="137">
          <cell r="A137">
            <v>104</v>
          </cell>
          <cell r="B137" t="str">
            <v>EOC1;</v>
          </cell>
          <cell r="D137" t="str">
            <v>Equipo en general</v>
          </cell>
          <cell r="E137">
            <v>533.04999999999995</v>
          </cell>
          <cell r="F137">
            <v>538.38049999999998</v>
          </cell>
          <cell r="G137">
            <v>538.38049999999998</v>
          </cell>
          <cell r="H137">
            <v>460</v>
          </cell>
          <cell r="I137">
            <v>269.19</v>
          </cell>
          <cell r="J137">
            <v>720</v>
          </cell>
          <cell r="K137">
            <v>784.95876899999996</v>
          </cell>
          <cell r="L137">
            <v>538.38049999999998</v>
          </cell>
          <cell r="M137">
            <v>9771.4757690000006</v>
          </cell>
          <cell r="N137">
            <v>41.759487418351391</v>
          </cell>
          <cell r="O137">
            <v>5.22</v>
          </cell>
          <cell r="P137">
            <v>851230012</v>
          </cell>
          <cell r="R137">
            <v>0</v>
          </cell>
        </row>
        <row r="138">
          <cell r="A138">
            <v>105</v>
          </cell>
          <cell r="B138" t="str">
            <v>EOC1;</v>
          </cell>
          <cell r="D138" t="str">
            <v>Equipos móviles</v>
          </cell>
          <cell r="E138">
            <v>533.04999999999995</v>
          </cell>
          <cell r="F138">
            <v>538.38049999999998</v>
          </cell>
          <cell r="G138">
            <v>538.38049999999998</v>
          </cell>
          <cell r="H138">
            <v>460</v>
          </cell>
          <cell r="I138">
            <v>269.19</v>
          </cell>
          <cell r="J138">
            <v>720</v>
          </cell>
          <cell r="K138">
            <v>784.95876899999996</v>
          </cell>
          <cell r="L138">
            <v>538.38049999999998</v>
          </cell>
          <cell r="M138">
            <v>9771.4757690000006</v>
          </cell>
          <cell r="N138">
            <v>41.759487418351391</v>
          </cell>
          <cell r="O138">
            <v>5.22</v>
          </cell>
          <cell r="P138">
            <v>851230012</v>
          </cell>
          <cell r="R138">
            <v>0</v>
          </cell>
        </row>
        <row r="139">
          <cell r="A139">
            <v>106</v>
          </cell>
          <cell r="B139" t="str">
            <v>EOC1;</v>
          </cell>
          <cell r="D139" t="str">
            <v>Maquinaria</v>
          </cell>
          <cell r="E139">
            <v>533.04999999999995</v>
          </cell>
          <cell r="F139">
            <v>538.38049999999998</v>
          </cell>
          <cell r="G139">
            <v>538.38049999999998</v>
          </cell>
          <cell r="H139">
            <v>460</v>
          </cell>
          <cell r="I139">
            <v>269.19</v>
          </cell>
          <cell r="J139">
            <v>720</v>
          </cell>
          <cell r="K139">
            <v>784.95876899999996</v>
          </cell>
          <cell r="L139">
            <v>538.38049999999998</v>
          </cell>
          <cell r="M139">
            <v>9771.4757690000006</v>
          </cell>
          <cell r="N139">
            <v>41.759487418351391</v>
          </cell>
          <cell r="O139">
            <v>5.22</v>
          </cell>
          <cell r="P139">
            <v>851230012</v>
          </cell>
          <cell r="R139">
            <v>0</v>
          </cell>
        </row>
        <row r="140">
          <cell r="A140">
            <v>107</v>
          </cell>
          <cell r="B140" t="str">
            <v>EOC1;</v>
          </cell>
          <cell r="D140" t="str">
            <v>Molino de amianto</v>
          </cell>
          <cell r="E140">
            <v>533.04999999999995</v>
          </cell>
          <cell r="F140">
            <v>538.38049999999998</v>
          </cell>
          <cell r="G140">
            <v>538.38049999999998</v>
          </cell>
          <cell r="H140">
            <v>460</v>
          </cell>
          <cell r="I140">
            <v>269.19</v>
          </cell>
          <cell r="J140">
            <v>720</v>
          </cell>
          <cell r="K140">
            <v>784.95876899999996</v>
          </cell>
          <cell r="L140">
            <v>538.38049999999998</v>
          </cell>
          <cell r="M140">
            <v>9771.4757690000006</v>
          </cell>
          <cell r="N140">
            <v>41.759487418351391</v>
          </cell>
          <cell r="O140">
            <v>5.22</v>
          </cell>
          <cell r="P140">
            <v>851230012</v>
          </cell>
          <cell r="R140">
            <v>0</v>
          </cell>
        </row>
        <row r="141">
          <cell r="A141">
            <v>108</v>
          </cell>
          <cell r="B141" t="str">
            <v>EOC1;</v>
          </cell>
          <cell r="D141" t="str">
            <v>Planta dosificadora</v>
          </cell>
          <cell r="E141">
            <v>533.04999999999995</v>
          </cell>
          <cell r="F141">
            <v>538.38049999999998</v>
          </cell>
          <cell r="G141">
            <v>538.38049999999998</v>
          </cell>
          <cell r="H141">
            <v>460</v>
          </cell>
          <cell r="I141">
            <v>269.19</v>
          </cell>
          <cell r="J141">
            <v>720</v>
          </cell>
          <cell r="K141">
            <v>784.95876899999996</v>
          </cell>
          <cell r="L141">
            <v>538.38049999999998</v>
          </cell>
          <cell r="M141">
            <v>9771.4757690000006</v>
          </cell>
          <cell r="N141">
            <v>41.759487418351391</v>
          </cell>
          <cell r="O141">
            <v>5.22</v>
          </cell>
          <cell r="P141">
            <v>851230012</v>
          </cell>
          <cell r="R141">
            <v>0</v>
          </cell>
        </row>
        <row r="142">
          <cell r="A142">
            <v>109</v>
          </cell>
          <cell r="B142" t="str">
            <v>EOC1;</v>
          </cell>
          <cell r="D142" t="str">
            <v>De productos terminados</v>
          </cell>
          <cell r="E142">
            <v>533.04999999999995</v>
          </cell>
          <cell r="F142">
            <v>538.38049999999998</v>
          </cell>
          <cell r="G142">
            <v>538.38049999999998</v>
          </cell>
          <cell r="H142">
            <v>460</v>
          </cell>
          <cell r="I142">
            <v>269.19</v>
          </cell>
          <cell r="J142">
            <v>720</v>
          </cell>
          <cell r="K142">
            <v>784.95876899999996</v>
          </cell>
          <cell r="L142">
            <v>538.38049999999998</v>
          </cell>
          <cell r="M142">
            <v>9771.4757690000006</v>
          </cell>
          <cell r="N142">
            <v>41.759487418351391</v>
          </cell>
          <cell r="O142">
            <v>5.22</v>
          </cell>
          <cell r="P142">
            <v>851230012</v>
          </cell>
          <cell r="R142">
            <v>0</v>
          </cell>
        </row>
        <row r="143">
          <cell r="D143" t="str">
            <v>ESTRUCTURA OCUPACIONAL C2</v>
          </cell>
        </row>
        <row r="144">
          <cell r="A144">
            <v>110</v>
          </cell>
          <cell r="B144" t="str">
            <v>EOC2;</v>
          </cell>
          <cell r="D144" t="str">
            <v>Operador de bomba impulsadora de hormigón</v>
          </cell>
          <cell r="E144">
            <v>505.94</v>
          </cell>
          <cell r="F144">
            <v>510.99939999999998</v>
          </cell>
          <cell r="G144">
            <v>510.99939999999998</v>
          </cell>
          <cell r="H144">
            <v>460</v>
          </cell>
          <cell r="I144">
            <v>255.5</v>
          </cell>
          <cell r="J144">
            <v>720</v>
          </cell>
          <cell r="K144">
            <v>745.03712519999999</v>
          </cell>
          <cell r="L144">
            <v>510.99939999999998</v>
          </cell>
          <cell r="M144">
            <v>9334.5287251999998</v>
          </cell>
          <cell r="N144">
            <v>39.892145677000549</v>
          </cell>
          <cell r="O144">
            <v>4.99</v>
          </cell>
          <cell r="P144">
            <v>851230012</v>
          </cell>
          <cell r="R144">
            <v>0</v>
          </cell>
        </row>
        <row r="145">
          <cell r="A145">
            <v>111</v>
          </cell>
          <cell r="B145" t="str">
            <v>EOC2;</v>
          </cell>
          <cell r="D145" t="str">
            <v>Equipos móviles de planta</v>
          </cell>
          <cell r="E145">
            <v>505.94</v>
          </cell>
          <cell r="F145">
            <v>510.99939999999998</v>
          </cell>
          <cell r="G145">
            <v>510.99939999999998</v>
          </cell>
          <cell r="H145">
            <v>460</v>
          </cell>
          <cell r="I145">
            <v>255.5</v>
          </cell>
          <cell r="J145">
            <v>720</v>
          </cell>
          <cell r="K145">
            <v>745.03712519999999</v>
          </cell>
          <cell r="L145">
            <v>510.99939999999998</v>
          </cell>
          <cell r="M145">
            <v>9334.5287251999998</v>
          </cell>
          <cell r="N145">
            <v>39.892145677000549</v>
          </cell>
          <cell r="O145">
            <v>4.99</v>
          </cell>
          <cell r="P145">
            <v>851230012</v>
          </cell>
          <cell r="R145">
            <v>0</v>
          </cell>
        </row>
        <row r="146">
          <cell r="A146">
            <v>112</v>
          </cell>
          <cell r="B146" t="str">
            <v>EOC2;</v>
          </cell>
          <cell r="D146" t="str">
            <v>Molino de amianto</v>
          </cell>
          <cell r="E146">
            <v>505.94</v>
          </cell>
          <cell r="F146">
            <v>510.99939999999998</v>
          </cell>
          <cell r="G146">
            <v>510.99939999999998</v>
          </cell>
          <cell r="H146">
            <v>460</v>
          </cell>
          <cell r="I146">
            <v>255.5</v>
          </cell>
          <cell r="J146">
            <v>720</v>
          </cell>
          <cell r="K146">
            <v>745.03712519999999</v>
          </cell>
          <cell r="L146">
            <v>510.99939999999998</v>
          </cell>
          <cell r="M146">
            <v>9334.5287251999998</v>
          </cell>
          <cell r="N146">
            <v>39.892145677000549</v>
          </cell>
          <cell r="O146">
            <v>4.99</v>
          </cell>
          <cell r="P146">
            <v>851230012</v>
          </cell>
          <cell r="R146">
            <v>0</v>
          </cell>
        </row>
        <row r="147">
          <cell r="A147">
            <v>113</v>
          </cell>
          <cell r="B147" t="str">
            <v>EOC2;</v>
          </cell>
          <cell r="D147" t="str">
            <v>Planta dosificadora de hormigón</v>
          </cell>
          <cell r="E147">
            <v>505.94</v>
          </cell>
          <cell r="F147">
            <v>510.99939999999998</v>
          </cell>
          <cell r="G147">
            <v>510.99939999999998</v>
          </cell>
          <cell r="H147">
            <v>460</v>
          </cell>
          <cell r="I147">
            <v>255.5</v>
          </cell>
          <cell r="J147">
            <v>720</v>
          </cell>
          <cell r="K147">
            <v>745.03712519999999</v>
          </cell>
          <cell r="L147">
            <v>510.99939999999998</v>
          </cell>
          <cell r="M147">
            <v>9334.5287251999998</v>
          </cell>
          <cell r="N147">
            <v>39.892145677000549</v>
          </cell>
          <cell r="O147">
            <v>4.99</v>
          </cell>
          <cell r="P147">
            <v>851230012</v>
          </cell>
          <cell r="R147">
            <v>0</v>
          </cell>
        </row>
        <row r="148">
          <cell r="A148">
            <v>114</v>
          </cell>
          <cell r="B148" t="str">
            <v>EOC2;</v>
          </cell>
          <cell r="D148" t="str">
            <v>Productos terminados</v>
          </cell>
          <cell r="E148">
            <v>505.94</v>
          </cell>
          <cell r="F148">
            <v>510.99939999999998</v>
          </cell>
          <cell r="G148">
            <v>510.99939999999998</v>
          </cell>
          <cell r="H148">
            <v>460</v>
          </cell>
          <cell r="I148">
            <v>255.5</v>
          </cell>
          <cell r="J148">
            <v>720</v>
          </cell>
          <cell r="K148">
            <v>745.03712519999999</v>
          </cell>
          <cell r="L148">
            <v>510.99939999999998</v>
          </cell>
          <cell r="M148">
            <v>9334.5287251999998</v>
          </cell>
          <cell r="N148">
            <v>39.892145677000549</v>
          </cell>
          <cell r="O148">
            <v>4.99</v>
          </cell>
          <cell r="P148">
            <v>851230012</v>
          </cell>
          <cell r="R148">
            <v>0</v>
          </cell>
        </row>
        <row r="149">
          <cell r="D149" t="str">
            <v>ESTRUCTURA OCUPACIONAL D2</v>
          </cell>
        </row>
        <row r="150">
          <cell r="A150">
            <v>115</v>
          </cell>
          <cell r="B150" t="str">
            <v>EOD2;</v>
          </cell>
          <cell r="D150" t="str">
            <v>Preparador de mezcla de materias primas</v>
          </cell>
          <cell r="E150">
            <v>478.11</v>
          </cell>
          <cell r="F150">
            <v>482.89109999999999</v>
          </cell>
          <cell r="G150">
            <v>482.89109999999999</v>
          </cell>
          <cell r="H150">
            <v>460</v>
          </cell>
          <cell r="I150">
            <v>241.45</v>
          </cell>
          <cell r="J150">
            <v>720</v>
          </cell>
          <cell r="K150">
            <v>704.05522379999991</v>
          </cell>
          <cell r="L150">
            <v>482.89109999999999</v>
          </cell>
          <cell r="M150">
            <v>8885.9806238000001</v>
          </cell>
          <cell r="N150">
            <v>37.975225526989725</v>
          </cell>
          <cell r="O150">
            <v>4.75</v>
          </cell>
          <cell r="P150">
            <v>851230012</v>
          </cell>
          <cell r="R150">
            <v>0</v>
          </cell>
        </row>
        <row r="151">
          <cell r="A151">
            <v>116</v>
          </cell>
          <cell r="B151" t="str">
            <v>EOD2;</v>
          </cell>
          <cell r="D151" t="str">
            <v>Tubero (en Construcción)</v>
          </cell>
          <cell r="E151">
            <v>478.11</v>
          </cell>
          <cell r="F151">
            <v>482.89109999999999</v>
          </cell>
          <cell r="G151">
            <v>482.89109999999999</v>
          </cell>
          <cell r="H151">
            <v>460</v>
          </cell>
          <cell r="I151">
            <v>241.45</v>
          </cell>
          <cell r="J151">
            <v>720</v>
          </cell>
          <cell r="K151">
            <v>704.05522379999991</v>
          </cell>
          <cell r="L151">
            <v>482.89109999999999</v>
          </cell>
          <cell r="M151">
            <v>8885.9806238000001</v>
          </cell>
          <cell r="N151">
            <v>37.975225526989725</v>
          </cell>
          <cell r="O151">
            <v>4.75</v>
          </cell>
          <cell r="P151">
            <v>851230012</v>
          </cell>
          <cell r="R151">
            <v>0</v>
          </cell>
        </row>
        <row r="152">
          <cell r="D152" t="str">
            <v>ESTRUCTURA OCUPACIONAL E2</v>
          </cell>
        </row>
        <row r="153">
          <cell r="A153">
            <v>117</v>
          </cell>
          <cell r="B153" t="str">
            <v>EOE2;</v>
          </cell>
          <cell r="D153" t="str">
            <v>Resanador en general (en Construcción)</v>
          </cell>
          <cell r="E153">
            <v>471.96</v>
          </cell>
          <cell r="F153">
            <v>476.67959999999999</v>
          </cell>
          <cell r="G153">
            <v>476.67959999999999</v>
          </cell>
          <cell r="H153">
            <v>460</v>
          </cell>
          <cell r="I153">
            <v>238.34</v>
          </cell>
          <cell r="J153">
            <v>720</v>
          </cell>
          <cell r="K153">
            <v>694.9988568</v>
          </cell>
          <cell r="L153">
            <v>476.67959999999999</v>
          </cell>
          <cell r="M153">
            <v>8786.853256800001</v>
          </cell>
          <cell r="N153">
            <v>37.551593709963335</v>
          </cell>
          <cell r="O153">
            <v>4.6900000000000004</v>
          </cell>
          <cell r="P153">
            <v>851230012</v>
          </cell>
          <cell r="R153">
            <v>0</v>
          </cell>
        </row>
        <row r="154">
          <cell r="A154">
            <v>118</v>
          </cell>
          <cell r="B154" t="str">
            <v>EOE2;</v>
          </cell>
          <cell r="D154" t="str">
            <v>Tinero de pasta de amianto</v>
          </cell>
          <cell r="E154">
            <v>471.96</v>
          </cell>
          <cell r="F154">
            <v>476.67959999999999</v>
          </cell>
          <cell r="G154">
            <v>476.67959999999999</v>
          </cell>
          <cell r="H154">
            <v>460</v>
          </cell>
          <cell r="I154">
            <v>238.34</v>
          </cell>
          <cell r="J154">
            <v>720</v>
          </cell>
          <cell r="K154">
            <v>694.9988568</v>
          </cell>
          <cell r="L154">
            <v>476.67959999999999</v>
          </cell>
          <cell r="M154">
            <v>8786.853256800001</v>
          </cell>
          <cell r="N154">
            <v>37.551593709963335</v>
          </cell>
          <cell r="O154">
            <v>4.6900000000000004</v>
          </cell>
          <cell r="P154">
            <v>851230012</v>
          </cell>
          <cell r="R154">
            <v>0</v>
          </cell>
        </row>
        <row r="155">
          <cell r="D155" t="str">
            <v>OPERADORES Y MECANICOS DE EQUIPO PESADO EN ACTIVIDADES AGRICOLAS, AGROPECUARIAS Y AGROINDUSTRIALES</v>
          </cell>
          <cell r="R155">
            <v>0</v>
          </cell>
        </row>
        <row r="156">
          <cell r="D156" t="str">
            <v>ESTRUCTURA OCUPACIONAL C2</v>
          </cell>
        </row>
        <row r="157">
          <cell r="A157">
            <v>118.1</v>
          </cell>
          <cell r="B157" t="str">
            <v>EOD2;</v>
          </cell>
          <cell r="D157" t="str">
            <v>Excavadora Grua (Grupo A: Operadores tabla 1)</v>
          </cell>
          <cell r="E157">
            <v>477.69</v>
          </cell>
          <cell r="F157">
            <v>482.46690000000001</v>
          </cell>
          <cell r="G157">
            <v>482.46690000000001</v>
          </cell>
          <cell r="H157">
            <v>460</v>
          </cell>
          <cell r="I157">
            <v>241.23</v>
          </cell>
          <cell r="J157">
            <v>720</v>
          </cell>
          <cell r="K157">
            <v>703.43674020000003</v>
          </cell>
          <cell r="L157">
            <v>482.46690000000001</v>
          </cell>
          <cell r="M157">
            <v>8879.2033401999997</v>
          </cell>
          <cell r="N157">
            <v>37.946262052493609</v>
          </cell>
          <cell r="O157">
            <v>4.74</v>
          </cell>
          <cell r="P157">
            <v>851230012</v>
          </cell>
          <cell r="R157">
            <v>0</v>
          </cell>
        </row>
        <row r="158">
          <cell r="A158">
            <v>118.2</v>
          </cell>
          <cell r="B158" t="str">
            <v>EOD2;</v>
          </cell>
          <cell r="D158" t="str">
            <v>Perforación de Pozos profundos o rodantes (Grupo A: Operadores tabla 1)</v>
          </cell>
          <cell r="E158">
            <v>477.69</v>
          </cell>
          <cell r="F158">
            <v>482.46690000000001</v>
          </cell>
          <cell r="G158">
            <v>482.46690000000001</v>
          </cell>
          <cell r="H158">
            <v>460</v>
          </cell>
          <cell r="I158">
            <v>241.23</v>
          </cell>
          <cell r="J158">
            <v>720</v>
          </cell>
          <cell r="K158">
            <v>703.43674020000003</v>
          </cell>
          <cell r="L158">
            <v>482.46690000000001</v>
          </cell>
          <cell r="M158">
            <v>8879.2033401999997</v>
          </cell>
          <cell r="N158">
            <v>37.946262052493609</v>
          </cell>
          <cell r="O158">
            <v>4.74</v>
          </cell>
          <cell r="P158">
            <v>851230012</v>
          </cell>
          <cell r="R158">
            <v>0</v>
          </cell>
        </row>
        <row r="159">
          <cell r="D159" t="str">
            <v>VARIOS</v>
          </cell>
        </row>
        <row r="160">
          <cell r="A160">
            <v>119</v>
          </cell>
          <cell r="B160" t="str">
            <v>EOC2;</v>
          </cell>
          <cell r="D160" t="str">
            <v>Operador de Motosierra</v>
          </cell>
          <cell r="E160">
            <v>468.05</v>
          </cell>
          <cell r="F160">
            <v>472.73050000000001</v>
          </cell>
          <cell r="G160">
            <v>472.73050000000001</v>
          </cell>
          <cell r="H160">
            <v>460</v>
          </cell>
          <cell r="I160">
            <v>236.37</v>
          </cell>
          <cell r="J160">
            <v>720</v>
          </cell>
          <cell r="K160">
            <v>689.24106899999992</v>
          </cell>
          <cell r="L160">
            <v>472.73050000000001</v>
          </cell>
          <cell r="M160">
            <v>8723.8380689999995</v>
          </cell>
          <cell r="N160">
            <v>37.282291303212496</v>
          </cell>
          <cell r="O160">
            <v>4.66</v>
          </cell>
          <cell r="P160">
            <v>851230012</v>
          </cell>
          <cell r="R160">
            <v>0</v>
          </cell>
        </row>
        <row r="161">
          <cell r="A161">
            <v>120</v>
          </cell>
          <cell r="B161" t="str">
            <v>EOE2;</v>
          </cell>
          <cell r="D161" t="str">
            <v>Jardinero</v>
          </cell>
          <cell r="E161">
            <v>460.04</v>
          </cell>
          <cell r="F161">
            <v>464.6404</v>
          </cell>
          <cell r="G161">
            <v>464.6404</v>
          </cell>
          <cell r="H161">
            <v>460</v>
          </cell>
          <cell r="I161">
            <v>232.32</v>
          </cell>
          <cell r="J161">
            <v>720</v>
          </cell>
          <cell r="K161">
            <v>677.44570320000003</v>
          </cell>
          <cell r="L161">
            <v>464.6404</v>
          </cell>
          <cell r="M161">
            <v>8594.7313032000002</v>
          </cell>
          <cell r="N161">
            <v>36.730539194370003</v>
          </cell>
          <cell r="O161">
            <v>4.59</v>
          </cell>
          <cell r="P161">
            <v>851230012</v>
          </cell>
          <cell r="R161">
            <v>0</v>
          </cell>
        </row>
        <row r="162">
          <cell r="A162">
            <v>121</v>
          </cell>
          <cell r="B162" t="str">
            <v>EOC1;</v>
          </cell>
          <cell r="D162" t="str">
            <v>CHOFER: camionetas livianas o mixtas hasta 3,5 toneladas.</v>
          </cell>
          <cell r="E162">
            <v>476.22</v>
          </cell>
          <cell r="F162">
            <v>480.98220000000003</v>
          </cell>
          <cell r="G162">
            <v>480.98220000000003</v>
          </cell>
          <cell r="H162">
            <v>460</v>
          </cell>
          <cell r="I162">
            <v>240.49</v>
          </cell>
          <cell r="J162">
            <v>720</v>
          </cell>
          <cell r="K162">
            <v>701.27204760000006</v>
          </cell>
          <cell r="L162">
            <v>480.98220000000003</v>
          </cell>
          <cell r="M162">
            <v>8855.5128476000009</v>
          </cell>
          <cell r="N162">
            <v>37.845018100090556</v>
          </cell>
          <cell r="O162">
            <v>4.7300000000000004</v>
          </cell>
          <cell r="P162">
            <v>851230012</v>
          </cell>
          <cell r="R162">
            <v>0</v>
          </cell>
        </row>
        <row r="163">
          <cell r="A163">
            <v>122</v>
          </cell>
          <cell r="B163" t="str">
            <v>EOC1;</v>
          </cell>
          <cell r="D163" t="str">
            <v>CHOFER: para camiones pesados hasta 4,5 toneladas.</v>
          </cell>
          <cell r="E163">
            <v>476.22</v>
          </cell>
          <cell r="F163">
            <v>480.98220000000003</v>
          </cell>
          <cell r="G163">
            <v>480.98220000000003</v>
          </cell>
          <cell r="H163">
            <v>460</v>
          </cell>
          <cell r="I163">
            <v>240.49</v>
          </cell>
          <cell r="J163">
            <v>720</v>
          </cell>
          <cell r="K163">
            <v>701.27204760000006</v>
          </cell>
          <cell r="L163">
            <v>480.98220000000003</v>
          </cell>
          <cell r="M163">
            <v>8855.5128476000009</v>
          </cell>
          <cell r="N163">
            <v>37.845018100090556</v>
          </cell>
          <cell r="O163">
            <v>4.7300000000000004</v>
          </cell>
          <cell r="P163">
            <v>851230012</v>
          </cell>
          <cell r="R163">
            <v>0</v>
          </cell>
        </row>
        <row r="164">
          <cell r="A164">
            <v>123</v>
          </cell>
          <cell r="B164" t="str">
            <v>EOD2;</v>
          </cell>
          <cell r="D164" t="str">
            <v>Soldador en General</v>
          </cell>
          <cell r="E164">
            <v>466.03</v>
          </cell>
          <cell r="F164">
            <v>470.69029999999998</v>
          </cell>
          <cell r="G164">
            <v>470.69029999999998</v>
          </cell>
          <cell r="H164">
            <v>460</v>
          </cell>
          <cell r="I164">
            <v>235.35</v>
          </cell>
          <cell r="J164">
            <v>720</v>
          </cell>
          <cell r="K164">
            <v>686.26645739999992</v>
          </cell>
          <cell r="L164">
            <v>470.69029999999998</v>
          </cell>
          <cell r="M164">
            <v>8691.2806573999987</v>
          </cell>
          <cell r="N164">
            <v>37.143153587249721</v>
          </cell>
          <cell r="O164">
            <v>4.6399999999999997</v>
          </cell>
          <cell r="P164">
            <v>851230012</v>
          </cell>
          <cell r="R164">
            <v>0</v>
          </cell>
        </row>
        <row r="165">
          <cell r="A165">
            <v>124</v>
          </cell>
          <cell r="B165" t="str">
            <v>EOD2;</v>
          </cell>
          <cell r="D165" t="str">
            <v>Tornero en General</v>
          </cell>
          <cell r="E165">
            <v>466.03</v>
          </cell>
          <cell r="F165">
            <v>470.69029999999998</v>
          </cell>
          <cell r="G165">
            <v>470.69029999999998</v>
          </cell>
          <cell r="H165">
            <v>460</v>
          </cell>
          <cell r="I165">
            <v>235.35</v>
          </cell>
          <cell r="J165">
            <v>720</v>
          </cell>
          <cell r="K165">
            <v>686.26645739999992</v>
          </cell>
          <cell r="L165">
            <v>470.69029999999998</v>
          </cell>
          <cell r="M165">
            <v>8691.2806573999987</v>
          </cell>
          <cell r="N165">
            <v>37.143153587249721</v>
          </cell>
          <cell r="O165">
            <v>4.6399999999999997</v>
          </cell>
          <cell r="P165">
            <v>851230012</v>
          </cell>
          <cell r="R165">
            <v>0</v>
          </cell>
        </row>
        <row r="166">
          <cell r="A166">
            <v>125</v>
          </cell>
          <cell r="B166" t="str">
            <v>EOD2;</v>
          </cell>
          <cell r="D166" t="str">
            <v>Cerrajero en General</v>
          </cell>
          <cell r="E166">
            <v>466.03</v>
          </cell>
          <cell r="F166">
            <v>470.69029999999998</v>
          </cell>
          <cell r="G166">
            <v>470.69029999999998</v>
          </cell>
          <cell r="H166">
            <v>460</v>
          </cell>
          <cell r="I166">
            <v>235.35</v>
          </cell>
          <cell r="J166">
            <v>720</v>
          </cell>
          <cell r="K166">
            <v>686.26645739999992</v>
          </cell>
          <cell r="L166">
            <v>470.69029999999998</v>
          </cell>
          <cell r="M166">
            <v>8691.2806573999987</v>
          </cell>
          <cell r="N166">
            <v>37.143153587249721</v>
          </cell>
          <cell r="O166">
            <v>4.6399999999999997</v>
          </cell>
          <cell r="P166">
            <v>851230012</v>
          </cell>
          <cell r="R166">
            <v>0</v>
          </cell>
        </row>
        <row r="167">
          <cell r="A167">
            <v>125</v>
          </cell>
          <cell r="B167" t="str">
            <v>EOD2;</v>
          </cell>
          <cell r="D167" t="str">
            <v>Mecanico en General</v>
          </cell>
          <cell r="E167">
            <v>466.03</v>
          </cell>
          <cell r="F167">
            <v>470.69029999999998</v>
          </cell>
          <cell r="G167">
            <v>470.69029999999998</v>
          </cell>
          <cell r="H167">
            <v>460</v>
          </cell>
          <cell r="I167">
            <v>235.35</v>
          </cell>
          <cell r="J167">
            <v>720</v>
          </cell>
          <cell r="K167">
            <v>686.26645739999992</v>
          </cell>
          <cell r="L167">
            <v>470.69029999999998</v>
          </cell>
          <cell r="M167">
            <v>8691.2806573999987</v>
          </cell>
          <cell r="N167">
            <v>37.143153587249721</v>
          </cell>
          <cell r="O167">
            <v>4.6399999999999997</v>
          </cell>
          <cell r="P167">
            <v>851230012</v>
          </cell>
          <cell r="R167">
            <v>0</v>
          </cell>
        </row>
        <row r="168">
          <cell r="A168">
            <v>125</v>
          </cell>
          <cell r="B168" t="str">
            <v>EOD2;</v>
          </cell>
          <cell r="D168" t="str">
            <v>Carpintero en General</v>
          </cell>
          <cell r="E168">
            <v>466.03</v>
          </cell>
          <cell r="F168">
            <v>470.69029999999998</v>
          </cell>
          <cell r="G168">
            <v>470.69029999999998</v>
          </cell>
          <cell r="H168">
            <v>460</v>
          </cell>
          <cell r="I168">
            <v>235.35</v>
          </cell>
          <cell r="J168">
            <v>720</v>
          </cell>
          <cell r="K168">
            <v>686.26645739999992</v>
          </cell>
          <cell r="L168">
            <v>470.69029999999998</v>
          </cell>
          <cell r="M168">
            <v>8691.2806573999987</v>
          </cell>
          <cell r="N168">
            <v>37.143153587249721</v>
          </cell>
          <cell r="O168">
            <v>4.6399999999999997</v>
          </cell>
          <cell r="P168">
            <v>851230012</v>
          </cell>
          <cell r="R168">
            <v>0</v>
          </cell>
        </row>
        <row r="169">
          <cell r="A169">
            <v>125</v>
          </cell>
          <cell r="B169" t="str">
            <v>EOD2;</v>
          </cell>
          <cell r="D169" t="str">
            <v>plomero en General</v>
          </cell>
          <cell r="E169">
            <v>466.03</v>
          </cell>
          <cell r="F169">
            <v>470.69029999999998</v>
          </cell>
          <cell r="G169">
            <v>470.69029999999998</v>
          </cell>
          <cell r="H169">
            <v>460</v>
          </cell>
          <cell r="I169">
            <v>235.35</v>
          </cell>
          <cell r="J169">
            <v>720</v>
          </cell>
          <cell r="K169">
            <v>686.26645739999992</v>
          </cell>
          <cell r="L169">
            <v>470.69029999999998</v>
          </cell>
          <cell r="M169">
            <v>8691.2806573999987</v>
          </cell>
          <cell r="N169">
            <v>37.143153587249721</v>
          </cell>
          <cell r="O169">
            <v>4.6399999999999997</v>
          </cell>
          <cell r="P169">
            <v>851230012</v>
          </cell>
          <cell r="R169">
            <v>0</v>
          </cell>
        </row>
        <row r="170">
          <cell r="A170">
            <v>126</v>
          </cell>
          <cell r="B170" t="str">
            <v>EOC2;</v>
          </cell>
          <cell r="D170" t="str">
            <v>Operador de Montacarga  de hasta 94 HP</v>
          </cell>
          <cell r="E170">
            <v>473.79</v>
          </cell>
          <cell r="F170">
            <v>478.52790000000005</v>
          </cell>
          <cell r="G170">
            <v>478.52790000000005</v>
          </cell>
          <cell r="H170">
            <v>460</v>
          </cell>
          <cell r="I170">
            <v>239.26</v>
          </cell>
          <cell r="J170">
            <v>720</v>
          </cell>
          <cell r="K170">
            <v>697.69367820000002</v>
          </cell>
          <cell r="L170">
            <v>478.52790000000005</v>
          </cell>
          <cell r="M170">
            <v>8816.3442782000002</v>
          </cell>
          <cell r="N170">
            <v>37.677626866696386</v>
          </cell>
          <cell r="O170">
            <v>4.71</v>
          </cell>
          <cell r="P170">
            <v>851230012</v>
          </cell>
          <cell r="R170">
            <v>0</v>
          </cell>
        </row>
        <row r="171">
          <cell r="A171">
            <v>127</v>
          </cell>
          <cell r="B171" t="str">
            <v>EOB1;</v>
          </cell>
          <cell r="D171" t="str">
            <v>Enfermera que no labora en Instituciones de Salud</v>
          </cell>
          <cell r="E171">
            <v>480.27</v>
          </cell>
          <cell r="F171">
            <v>485.0727</v>
          </cell>
          <cell r="G171">
            <v>485.0727</v>
          </cell>
          <cell r="H171">
            <v>460</v>
          </cell>
          <cell r="I171">
            <v>242.54</v>
          </cell>
          <cell r="J171">
            <v>720</v>
          </cell>
          <cell r="K171">
            <v>707.23599660000002</v>
          </cell>
          <cell r="L171">
            <v>485.0727</v>
          </cell>
          <cell r="M171">
            <v>8920.7937966000009</v>
          </cell>
          <cell r="N171">
            <v>38.124003489080842</v>
          </cell>
          <cell r="O171">
            <v>4.7699999999999996</v>
          </cell>
          <cell r="P171">
            <v>851230012</v>
          </cell>
          <cell r="R171">
            <v>0</v>
          </cell>
        </row>
        <row r="172">
          <cell r="A172">
            <v>128</v>
          </cell>
          <cell r="B172" t="str">
            <v>EOB1;</v>
          </cell>
          <cell r="D172" t="str">
            <v>Medico que no labora en Instituciones de Salud</v>
          </cell>
          <cell r="E172">
            <v>480.27</v>
          </cell>
          <cell r="F172">
            <v>485.0727</v>
          </cell>
          <cell r="G172">
            <v>485.0727</v>
          </cell>
          <cell r="H172">
            <v>460</v>
          </cell>
          <cell r="I172">
            <v>242.54</v>
          </cell>
          <cell r="J172">
            <v>720</v>
          </cell>
          <cell r="K172">
            <v>707.23599660000002</v>
          </cell>
          <cell r="L172">
            <v>485.0727</v>
          </cell>
          <cell r="M172">
            <v>8920.7937966000009</v>
          </cell>
          <cell r="N172">
            <v>38.124003489080842</v>
          </cell>
          <cell r="O172">
            <v>4.7699999999999996</v>
          </cell>
          <cell r="P172">
            <v>851230012</v>
          </cell>
          <cell r="R172">
            <v>0</v>
          </cell>
        </row>
        <row r="173">
          <cell r="A173">
            <v>129</v>
          </cell>
          <cell r="B173" t="str">
            <v>EOB1;</v>
          </cell>
          <cell r="D173" t="str">
            <v>Psicologo Industrial</v>
          </cell>
          <cell r="E173">
            <v>480.27</v>
          </cell>
          <cell r="F173">
            <v>485.0727</v>
          </cell>
          <cell r="G173">
            <v>485.0727</v>
          </cell>
          <cell r="H173">
            <v>460</v>
          </cell>
          <cell r="I173">
            <v>242.54</v>
          </cell>
          <cell r="J173">
            <v>720</v>
          </cell>
          <cell r="K173">
            <v>707.23599660000002</v>
          </cell>
          <cell r="L173">
            <v>485.0727</v>
          </cell>
          <cell r="M173">
            <v>8920.7937966000009</v>
          </cell>
          <cell r="N173">
            <v>38.124003489080842</v>
          </cell>
          <cell r="O173">
            <v>4.7699999999999996</v>
          </cell>
          <cell r="P173">
            <v>851230012</v>
          </cell>
          <cell r="R173">
            <v>0</v>
          </cell>
        </row>
        <row r="174">
          <cell r="A174">
            <v>130</v>
          </cell>
          <cell r="B174" t="str">
            <v>EOD1;</v>
          </cell>
          <cell r="D174" t="str">
            <v>Auxiliar de Enfermeria que no labora en Instituciones de Salud</v>
          </cell>
          <cell r="E174">
            <v>468.92</v>
          </cell>
          <cell r="F174">
            <v>473.60920000000004</v>
          </cell>
          <cell r="G174">
            <v>473.60920000000004</v>
          </cell>
          <cell r="H174">
            <v>460</v>
          </cell>
          <cell r="I174">
            <v>236.8</v>
          </cell>
          <cell r="J174">
            <v>720</v>
          </cell>
          <cell r="K174">
            <v>690.52221359999999</v>
          </cell>
          <cell r="L174">
            <v>473.60920000000004</v>
          </cell>
          <cell r="M174">
            <v>8737.8510136000004</v>
          </cell>
          <cell r="N174">
            <v>37.342177178954451</v>
          </cell>
          <cell r="O174">
            <v>4.67</v>
          </cell>
          <cell r="P174">
            <v>851230012</v>
          </cell>
          <cell r="R174">
            <v>0</v>
          </cell>
        </row>
        <row r="175">
          <cell r="A175">
            <v>131</v>
          </cell>
          <cell r="B175" t="str">
            <v>EOA1;</v>
          </cell>
          <cell r="D175" t="str">
            <v>Prof. c/Tit. IV Nivel (Ambientalista)</v>
          </cell>
          <cell r="E175">
            <v>506.2</v>
          </cell>
          <cell r="F175">
            <v>511.262</v>
          </cell>
          <cell r="G175">
            <v>511.262</v>
          </cell>
          <cell r="H175">
            <v>460</v>
          </cell>
          <cell r="I175">
            <v>255.63</v>
          </cell>
          <cell r="J175">
            <v>720</v>
          </cell>
          <cell r="K175">
            <v>745.41999599999997</v>
          </cell>
          <cell r="L175">
            <v>511.262</v>
          </cell>
          <cell r="M175">
            <v>9338.7179959999994</v>
          </cell>
          <cell r="N175">
            <v>39.910048991238888</v>
          </cell>
          <cell r="O175">
            <v>4.99</v>
          </cell>
          <cell r="P175">
            <v>851230012</v>
          </cell>
          <cell r="R175">
            <v>0</v>
          </cell>
        </row>
        <row r="176">
          <cell r="A176">
            <v>132</v>
          </cell>
          <cell r="B176" t="str">
            <v>EOB1;</v>
          </cell>
          <cell r="D176" t="str">
            <v>Prof. c/Tit. III Nivel (Ing. Ambiental)</v>
          </cell>
          <cell r="E176">
            <v>533.97</v>
          </cell>
          <cell r="F176">
            <v>539.30970000000002</v>
          </cell>
          <cell r="G176">
            <v>539.30970000000002</v>
          </cell>
          <cell r="H176">
            <v>460</v>
          </cell>
          <cell r="I176">
            <v>269.64999999999998</v>
          </cell>
          <cell r="J176">
            <v>720</v>
          </cell>
          <cell r="K176">
            <v>786.31354260000001</v>
          </cell>
          <cell r="L176">
            <v>539.30970000000002</v>
          </cell>
          <cell r="M176">
            <v>9786.2993425999994</v>
          </cell>
          <cell r="N176">
            <v>41.822837607194721</v>
          </cell>
          <cell r="O176">
            <v>5.23</v>
          </cell>
          <cell r="P176">
            <v>851230012</v>
          </cell>
          <cell r="R176">
            <v>0</v>
          </cell>
        </row>
        <row r="177">
          <cell r="A177">
            <v>133</v>
          </cell>
          <cell r="B177" t="str">
            <v>EOC3;</v>
          </cell>
          <cell r="D177" t="str">
            <v>Soldador</v>
          </cell>
          <cell r="E177">
            <v>572.39</v>
          </cell>
          <cell r="F177">
            <v>578.11389999999994</v>
          </cell>
          <cell r="G177">
            <v>578.11389999999994</v>
          </cell>
          <cell r="H177">
            <v>460</v>
          </cell>
          <cell r="I177">
            <v>289.06</v>
          </cell>
          <cell r="J177">
            <v>720</v>
          </cell>
          <cell r="K177">
            <v>842.89006619999998</v>
          </cell>
          <cell r="L177">
            <v>578.11389999999994</v>
          </cell>
          <cell r="M177">
            <v>10405.544666199999</v>
          </cell>
          <cell r="N177">
            <v>44.469251302635271</v>
          </cell>
          <cell r="O177">
            <v>5.56</v>
          </cell>
          <cell r="P177">
            <v>851230012</v>
          </cell>
          <cell r="R177">
            <v>0</v>
          </cell>
        </row>
        <row r="178">
          <cell r="A178">
            <v>134</v>
          </cell>
          <cell r="B178" t="str">
            <v>EOC2;</v>
          </cell>
          <cell r="D178" t="str">
            <v>Soldador Mixto</v>
          </cell>
          <cell r="E178">
            <v>573.53</v>
          </cell>
          <cell r="F178">
            <v>579.26530000000002</v>
          </cell>
          <cell r="G178">
            <v>579.26530000000002</v>
          </cell>
          <cell r="H178">
            <v>460</v>
          </cell>
          <cell r="I178">
            <v>289.63</v>
          </cell>
          <cell r="J178">
            <v>720</v>
          </cell>
          <cell r="K178">
            <v>844.56880739999997</v>
          </cell>
          <cell r="L178">
            <v>579.26530000000002</v>
          </cell>
          <cell r="M178">
            <v>10423.9130074</v>
          </cell>
          <cell r="N178">
            <v>44.547750449680279</v>
          </cell>
          <cell r="O178">
            <v>5.57</v>
          </cell>
          <cell r="P178">
            <v>851230012</v>
          </cell>
          <cell r="R178">
            <v>0</v>
          </cell>
        </row>
        <row r="179">
          <cell r="A179">
            <v>135</v>
          </cell>
          <cell r="B179" t="str">
            <v>EOC2;</v>
          </cell>
          <cell r="D179" t="str">
            <v>Topografo</v>
          </cell>
          <cell r="E179">
            <v>573.53</v>
          </cell>
          <cell r="F179">
            <v>579.26530000000002</v>
          </cell>
          <cell r="G179">
            <v>579.26530000000002</v>
          </cell>
          <cell r="H179">
            <v>460</v>
          </cell>
          <cell r="I179">
            <v>289.63</v>
          </cell>
          <cell r="J179">
            <v>720</v>
          </cell>
          <cell r="K179">
            <v>844.56880739999997</v>
          </cell>
          <cell r="L179">
            <v>579.26530000000002</v>
          </cell>
          <cell r="M179">
            <v>10423.9130074</v>
          </cell>
          <cell r="N179">
            <v>44.547750449680279</v>
          </cell>
          <cell r="O179">
            <v>5.57</v>
          </cell>
          <cell r="P179">
            <v>851230012</v>
          </cell>
          <cell r="R179">
            <v>0</v>
          </cell>
        </row>
        <row r="180">
          <cell r="A180">
            <v>136</v>
          </cell>
          <cell r="B180" t="str">
            <v>EOE2;</v>
          </cell>
          <cell r="D180" t="str">
            <v>Ayudante de Topografo</v>
          </cell>
          <cell r="E180">
            <v>461.48</v>
          </cell>
          <cell r="F180">
            <v>466.09480000000002</v>
          </cell>
          <cell r="G180">
            <v>466.09480000000002</v>
          </cell>
          <cell r="H180">
            <v>460</v>
          </cell>
          <cell r="I180">
            <v>233.05</v>
          </cell>
          <cell r="J180">
            <v>720</v>
          </cell>
          <cell r="K180">
            <v>679.56621840000003</v>
          </cell>
          <cell r="L180">
            <v>466.09480000000002</v>
          </cell>
          <cell r="M180">
            <v>8617.9434184000002</v>
          </cell>
          <cell r="N180">
            <v>36.829738747801109</v>
          </cell>
          <cell r="O180">
            <v>4.5999999999999996</v>
          </cell>
          <cell r="P180">
            <v>851230012</v>
          </cell>
          <cell r="R180">
            <v>0</v>
          </cell>
        </row>
        <row r="181">
          <cell r="A181">
            <v>137</v>
          </cell>
          <cell r="B181" t="str">
            <v>EOD1;</v>
          </cell>
          <cell r="D181" t="str">
            <v>Campamentero</v>
          </cell>
          <cell r="E181">
            <v>513.92999999999995</v>
          </cell>
          <cell r="F181">
            <v>519.0693</v>
          </cell>
          <cell r="G181">
            <v>519.0693</v>
          </cell>
          <cell r="H181">
            <v>460</v>
          </cell>
          <cell r="I181">
            <v>259.52999999999997</v>
          </cell>
          <cell r="J181">
            <v>720</v>
          </cell>
          <cell r="K181">
            <v>756.80303939999988</v>
          </cell>
          <cell r="L181">
            <v>519.0693</v>
          </cell>
          <cell r="M181">
            <v>9463.3032394000002</v>
          </cell>
          <cell r="N181">
            <v>40.442477871713614</v>
          </cell>
          <cell r="O181">
            <v>5.0599999999999996</v>
          </cell>
          <cell r="P181">
            <v>851230012</v>
          </cell>
          <cell r="R181">
            <v>0</v>
          </cell>
        </row>
        <row r="182">
          <cell r="A182">
            <v>138</v>
          </cell>
          <cell r="B182" t="str">
            <v>EOE2;</v>
          </cell>
          <cell r="D182" t="str">
            <v>Vulcanizador</v>
          </cell>
          <cell r="E182">
            <v>465.61</v>
          </cell>
          <cell r="F182">
            <v>470.26609999999999</v>
          </cell>
          <cell r="G182">
            <v>470.26609999999999</v>
          </cell>
          <cell r="H182">
            <v>460</v>
          </cell>
          <cell r="I182">
            <v>235.13</v>
          </cell>
          <cell r="J182">
            <v>720</v>
          </cell>
          <cell r="K182">
            <v>685.64797379999993</v>
          </cell>
          <cell r="L182">
            <v>470.26609999999999</v>
          </cell>
          <cell r="M182">
            <v>8684.5033737999984</v>
          </cell>
          <cell r="N182">
            <v>37.114190112753604</v>
          </cell>
          <cell r="O182">
            <v>4.6399999999999997</v>
          </cell>
          <cell r="P182">
            <v>851230012</v>
          </cell>
          <cell r="R182">
            <v>0</v>
          </cell>
        </row>
        <row r="183">
          <cell r="A183">
            <v>139</v>
          </cell>
          <cell r="B183" t="str">
            <v>EOE1;</v>
          </cell>
          <cell r="D183" t="str">
            <v>Guardia</v>
          </cell>
          <cell r="E183">
            <v>465.06</v>
          </cell>
          <cell r="F183">
            <v>469.7106</v>
          </cell>
          <cell r="G183">
            <v>469.7106</v>
          </cell>
          <cell r="H183">
            <v>460</v>
          </cell>
          <cell r="I183">
            <v>234.86</v>
          </cell>
          <cell r="J183">
            <v>720</v>
          </cell>
          <cell r="K183">
            <v>684.83805480000001</v>
          </cell>
          <cell r="L183">
            <v>469.7106</v>
          </cell>
          <cell r="M183">
            <v>8675.6464548000004</v>
          </cell>
          <cell r="N183">
            <v>37.076339085305001</v>
          </cell>
          <cell r="O183">
            <v>4.63</v>
          </cell>
          <cell r="P183">
            <v>851230012</v>
          </cell>
          <cell r="R183">
            <v>0</v>
          </cell>
        </row>
        <row r="184">
          <cell r="A184">
            <v>140</v>
          </cell>
          <cell r="B184" t="str">
            <v>EOC3;</v>
          </cell>
          <cell r="D184" t="str">
            <v>Técnico en Salud, Seguridad, Ambiente y Calidad</v>
          </cell>
          <cell r="E184">
            <v>572.39</v>
          </cell>
          <cell r="F184">
            <v>578.11389999999994</v>
          </cell>
          <cell r="G184">
            <v>578.11389999999994</v>
          </cell>
          <cell r="H184">
            <v>460</v>
          </cell>
          <cell r="I184">
            <v>289.06</v>
          </cell>
          <cell r="J184">
            <v>720</v>
          </cell>
          <cell r="K184">
            <v>842.89006619999998</v>
          </cell>
          <cell r="L184">
            <v>578.11389999999994</v>
          </cell>
          <cell r="M184">
            <v>10405.544666199999</v>
          </cell>
          <cell r="N184">
            <v>44.469251302635271</v>
          </cell>
          <cell r="O184">
            <v>5.56</v>
          </cell>
          <cell r="P184">
            <v>851230012</v>
          </cell>
          <cell r="R184">
            <v>0</v>
          </cell>
        </row>
        <row r="185">
          <cell r="A185">
            <v>141</v>
          </cell>
          <cell r="B185" t="str">
            <v>EOD1;</v>
          </cell>
          <cell r="D185" t="str">
            <v>Asistente en Salud, Seguridad, Ambiente y Calidad</v>
          </cell>
          <cell r="E185">
            <v>525.35</v>
          </cell>
          <cell r="F185">
            <v>530.60350000000005</v>
          </cell>
          <cell r="G185">
            <v>530.60350000000005</v>
          </cell>
          <cell r="H185">
            <v>460</v>
          </cell>
          <cell r="I185">
            <v>265.3</v>
          </cell>
          <cell r="J185">
            <v>720</v>
          </cell>
          <cell r="K185">
            <v>773.61990300000002</v>
          </cell>
          <cell r="L185">
            <v>530.60350000000005</v>
          </cell>
          <cell r="M185">
            <v>9647.3689030000005</v>
          </cell>
          <cell r="N185">
            <v>41.229102936848612</v>
          </cell>
          <cell r="O185">
            <v>5.15</v>
          </cell>
          <cell r="P185">
            <v>851230012</v>
          </cell>
          <cell r="R185">
            <v>0</v>
          </cell>
        </row>
        <row r="186">
          <cell r="A186">
            <v>143</v>
          </cell>
          <cell r="B186" t="str">
            <v>EOE2;</v>
          </cell>
          <cell r="D186" t="str">
            <v>Trabajador Forestal</v>
          </cell>
          <cell r="E186">
            <v>462.67</v>
          </cell>
          <cell r="F186">
            <v>467.29670000000004</v>
          </cell>
          <cell r="G186">
            <v>467.29670000000004</v>
          </cell>
          <cell r="H186">
            <v>460</v>
          </cell>
          <cell r="I186">
            <v>233.65</v>
          </cell>
          <cell r="J186">
            <v>720</v>
          </cell>
          <cell r="K186">
            <v>681.3185886</v>
          </cell>
          <cell r="L186">
            <v>467.29670000000004</v>
          </cell>
          <cell r="M186">
            <v>8637.1223886000007</v>
          </cell>
          <cell r="N186">
            <v>36.911702207947506</v>
          </cell>
          <cell r="O186">
            <v>4.6100000000000003</v>
          </cell>
          <cell r="P186">
            <v>851230012</v>
          </cell>
          <cell r="R186">
            <v>0</v>
          </cell>
        </row>
        <row r="187">
          <cell r="A187">
            <v>144</v>
          </cell>
          <cell r="B187" t="str">
            <v>EOC2;</v>
          </cell>
          <cell r="D187" t="str">
            <v>INSTRUCTOR / CAPACITADOR</v>
          </cell>
          <cell r="E187">
            <v>533.97</v>
          </cell>
          <cell r="F187">
            <v>539.30970000000002</v>
          </cell>
          <cell r="G187">
            <v>539.30970000000002</v>
          </cell>
          <cell r="H187">
            <v>460</v>
          </cell>
          <cell r="I187">
            <v>269.64999999999998</v>
          </cell>
          <cell r="J187">
            <v>720</v>
          </cell>
          <cell r="K187">
            <v>786.31354260000001</v>
          </cell>
          <cell r="L187">
            <v>539.30970000000002</v>
          </cell>
          <cell r="M187">
            <v>9786.2993425999994</v>
          </cell>
          <cell r="N187">
            <v>41.822837607194721</v>
          </cell>
          <cell r="O187">
            <v>5.23</v>
          </cell>
          <cell r="P187">
            <v>851230012</v>
          </cell>
          <cell r="R187">
            <v>0</v>
          </cell>
        </row>
        <row r="188">
          <cell r="A188">
            <v>145</v>
          </cell>
          <cell r="B188" t="str">
            <v>EOC1;</v>
          </cell>
          <cell r="D188" t="str">
            <v>CHOFER: camionetas livianas</v>
          </cell>
          <cell r="E188">
            <v>707.07</v>
          </cell>
          <cell r="F188">
            <v>714.14070000000004</v>
          </cell>
          <cell r="G188">
            <v>714.14070000000004</v>
          </cell>
          <cell r="H188">
            <v>460</v>
          </cell>
          <cell r="I188">
            <v>357.07</v>
          </cell>
          <cell r="J188">
            <v>720</v>
          </cell>
          <cell r="K188">
            <v>1041.2171406</v>
          </cell>
          <cell r="L188">
            <v>714.14070000000004</v>
          </cell>
          <cell r="M188">
            <v>12576.2569406</v>
          </cell>
          <cell r="N188">
            <v>53.746031397536392</v>
          </cell>
          <cell r="O188">
            <v>6.72</v>
          </cell>
          <cell r="P188">
            <v>851230012</v>
          </cell>
          <cell r="R188">
            <v>0</v>
          </cell>
        </row>
        <row r="194">
          <cell r="E194" t="str">
            <v>pag. 99</v>
          </cell>
        </row>
      </sheetData>
      <sheetData sheetId="3">
        <row r="3">
          <cell r="C3" t="str">
            <v xml:space="preserve">ACERO EN VARILLAS                                           </v>
          </cell>
          <cell r="H3" t="str">
            <v>NP/EP-ND</v>
          </cell>
          <cell r="K3" t="str">
            <v>NP/EP-ND</v>
          </cell>
        </row>
        <row r="4">
          <cell r="A4">
            <v>1010</v>
          </cell>
          <cell r="C4" t="str">
            <v>Varillas grado interm. corr.8-32 mm</v>
          </cell>
          <cell r="E4" t="str">
            <v>qq</v>
          </cell>
          <cell r="F4">
            <v>53.678571428571423</v>
          </cell>
          <cell r="G4">
            <v>4299908814</v>
          </cell>
          <cell r="I4">
            <v>40</v>
          </cell>
          <cell r="J4">
            <v>0.65</v>
          </cell>
          <cell r="K4" t="str">
            <v>Diametro Nominal</v>
          </cell>
          <cell r="N4">
            <v>8</v>
          </cell>
          <cell r="O4">
            <v>10</v>
          </cell>
          <cell r="P4">
            <v>12</v>
          </cell>
          <cell r="Q4">
            <v>14</v>
          </cell>
          <cell r="R4">
            <v>16</v>
          </cell>
          <cell r="S4">
            <v>20</v>
          </cell>
          <cell r="T4">
            <v>22</v>
          </cell>
          <cell r="U4">
            <v>25</v>
          </cell>
          <cell r="V4">
            <v>28</v>
          </cell>
          <cell r="W4">
            <v>32</v>
          </cell>
          <cell r="X4">
            <v>36</v>
          </cell>
          <cell r="Y4">
            <v>40</v>
          </cell>
          <cell r="Z4" t="str">
            <v>mm.</v>
          </cell>
        </row>
        <row r="5">
          <cell r="A5">
            <v>1011</v>
          </cell>
          <cell r="C5" t="str">
            <v>Varillas grado interm. corr.8-32 mm</v>
          </cell>
          <cell r="E5" t="str">
            <v>kg.</v>
          </cell>
          <cell r="F5">
            <v>1.1810466760961809</v>
          </cell>
          <cell r="G5">
            <v>4299908814</v>
          </cell>
          <cell r="I5">
            <v>40</v>
          </cell>
          <cell r="J5">
            <v>0.65</v>
          </cell>
        </row>
        <row r="6">
          <cell r="A6">
            <v>10111</v>
          </cell>
          <cell r="C6" t="str">
            <v>Acero de Refuezo en barras fy=4200 kg/cm2 inc. Transporte</v>
          </cell>
          <cell r="E6" t="str">
            <v>kg.</v>
          </cell>
          <cell r="F6">
            <v>1.28</v>
          </cell>
          <cell r="G6">
            <v>4299908814</v>
          </cell>
          <cell r="I6">
            <v>40</v>
          </cell>
        </row>
        <row r="7">
          <cell r="A7">
            <v>10111</v>
          </cell>
          <cell r="C7" t="str">
            <v>Varillas grado interm. corr.8 mm</v>
          </cell>
          <cell r="E7" t="str">
            <v>un.</v>
          </cell>
          <cell r="F7">
            <v>4.0178571428571423</v>
          </cell>
          <cell r="G7">
            <v>4299908814</v>
          </cell>
          <cell r="I7">
            <v>40</v>
          </cell>
          <cell r="J7">
            <v>0.65</v>
          </cell>
          <cell r="L7" t="str">
            <v>Area =  πr²</v>
          </cell>
          <cell r="N7">
            <v>0.50265482457436694</v>
          </cell>
          <cell r="O7">
            <v>0.78539816339744828</v>
          </cell>
          <cell r="P7">
            <v>1.1309733552923256</v>
          </cell>
          <cell r="Q7">
            <v>1.5393804002589984</v>
          </cell>
          <cell r="R7">
            <v>2.0106192982974678</v>
          </cell>
          <cell r="S7">
            <v>3.1415926535897931</v>
          </cell>
          <cell r="T7">
            <v>3.8013271108436504</v>
          </cell>
          <cell r="U7">
            <v>4.908738521234052</v>
          </cell>
          <cell r="V7">
            <v>6.1575216010359934</v>
          </cell>
          <cell r="W7">
            <v>8.0424771931898711</v>
          </cell>
          <cell r="X7">
            <v>10.178760197630931</v>
          </cell>
          <cell r="Y7">
            <v>12.566370614359172</v>
          </cell>
          <cell r="Z7" t="str">
            <v>cm2.</v>
          </cell>
        </row>
        <row r="8">
          <cell r="A8">
            <v>10112</v>
          </cell>
          <cell r="C8" t="str">
            <v>Varillas grado interm. corr.10 mm</v>
          </cell>
          <cell r="E8" t="str">
            <v>un.</v>
          </cell>
          <cell r="F8">
            <v>7.1428571428571423</v>
          </cell>
          <cell r="G8">
            <v>4299908814</v>
          </cell>
          <cell r="I8">
            <v>40</v>
          </cell>
          <cell r="J8">
            <v>0.65</v>
          </cell>
          <cell r="L8" t="str">
            <v>Perimetro = 2πr</v>
          </cell>
          <cell r="N8">
            <v>2.5132741228718345</v>
          </cell>
          <cell r="O8">
            <v>3.1415926535897931</v>
          </cell>
          <cell r="P8">
            <v>3.7699111843077517</v>
          </cell>
          <cell r="Q8">
            <v>4.3982297150257104</v>
          </cell>
          <cell r="R8">
            <v>5.026548245743669</v>
          </cell>
          <cell r="S8">
            <v>6.2831853071795862</v>
          </cell>
          <cell r="T8">
            <v>6.9115038378975457</v>
          </cell>
          <cell r="U8">
            <v>7.8539816339744828</v>
          </cell>
          <cell r="V8">
            <v>8.7964594300514207</v>
          </cell>
          <cell r="W8">
            <v>10.053096491487338</v>
          </cell>
          <cell r="X8">
            <v>11.309733552923255</v>
          </cell>
          <cell r="Y8">
            <v>12.566370614359172</v>
          </cell>
          <cell r="Z8" t="str">
            <v>cm.</v>
          </cell>
        </row>
        <row r="9">
          <cell r="A9">
            <v>10113</v>
          </cell>
          <cell r="C9" t="str">
            <v>Varillas grado interm. corr.12 mm</v>
          </cell>
          <cell r="E9" t="str">
            <v>un.</v>
          </cell>
          <cell r="F9">
            <v>13.419642857142856</v>
          </cell>
          <cell r="G9">
            <v>4299908814</v>
          </cell>
          <cell r="I9">
            <v>40</v>
          </cell>
          <cell r="J9">
            <v>0.65</v>
          </cell>
          <cell r="L9" t="str">
            <v>Masa =</v>
          </cell>
          <cell r="N9">
            <v>0.39500000000000002</v>
          </cell>
          <cell r="O9">
            <v>0.61699999999999999</v>
          </cell>
          <cell r="P9">
            <v>0.88800000000000001</v>
          </cell>
          <cell r="Q9">
            <v>1.208</v>
          </cell>
          <cell r="R9">
            <v>1.5780000000000001</v>
          </cell>
          <cell r="S9">
            <v>2.4660000000000002</v>
          </cell>
          <cell r="T9">
            <v>2.984</v>
          </cell>
          <cell r="U9">
            <v>3.8530000000000002</v>
          </cell>
          <cell r="V9">
            <v>4.8339999999999996</v>
          </cell>
          <cell r="W9">
            <v>6.3129999999999997</v>
          </cell>
          <cell r="X9">
            <v>7.99</v>
          </cell>
          <cell r="Y9">
            <v>9.8650000000000002</v>
          </cell>
          <cell r="Z9" t="str">
            <v>kg.</v>
          </cell>
        </row>
        <row r="10">
          <cell r="A10">
            <v>10114</v>
          </cell>
          <cell r="C10" t="str">
            <v>Varillas grado interm. corr.14 mm</v>
          </cell>
          <cell r="E10" t="str">
            <v>un.</v>
          </cell>
          <cell r="F10">
            <v>15</v>
          </cell>
          <cell r="G10">
            <v>4299908814</v>
          </cell>
          <cell r="I10">
            <v>40</v>
          </cell>
          <cell r="J10">
            <v>0.65</v>
          </cell>
          <cell r="L10" t="str">
            <v>Masa de 1 Varilla</v>
          </cell>
        </row>
        <row r="11">
          <cell r="A11">
            <v>10115</v>
          </cell>
          <cell r="C11" t="str">
            <v>Varillas grado interm. corr.16 mm</v>
          </cell>
          <cell r="E11" t="str">
            <v>un.</v>
          </cell>
          <cell r="F11">
            <v>18.749999999999996</v>
          </cell>
          <cell r="G11">
            <v>4299908814</v>
          </cell>
          <cell r="I11">
            <v>40</v>
          </cell>
          <cell r="J11">
            <v>0.65</v>
          </cell>
          <cell r="L11" t="str">
            <v>de 6 m.</v>
          </cell>
          <cell r="M11">
            <v>6</v>
          </cell>
          <cell r="N11">
            <v>2.37</v>
          </cell>
          <cell r="O11">
            <v>3.702</v>
          </cell>
          <cell r="P11">
            <v>5.3280000000000003</v>
          </cell>
          <cell r="Q11">
            <v>7.2479999999999993</v>
          </cell>
          <cell r="R11">
            <v>9.468</v>
          </cell>
          <cell r="S11">
            <v>14.796000000000001</v>
          </cell>
          <cell r="T11">
            <v>17.904</v>
          </cell>
          <cell r="U11">
            <v>23.118000000000002</v>
          </cell>
          <cell r="V11">
            <v>29.003999999999998</v>
          </cell>
          <cell r="W11">
            <v>37.878</v>
          </cell>
          <cell r="X11">
            <v>47.94</v>
          </cell>
          <cell r="Y11">
            <v>59.19</v>
          </cell>
          <cell r="Z11" t="str">
            <v>kg.</v>
          </cell>
        </row>
        <row r="12">
          <cell r="A12">
            <v>10116</v>
          </cell>
          <cell r="C12" t="str">
            <v>Varillas grado interm. corr.25 mm</v>
          </cell>
          <cell r="E12" t="str">
            <v>un.</v>
          </cell>
          <cell r="F12">
            <v>50.892857142857139</v>
          </cell>
          <cell r="G12">
            <v>4299908814</v>
          </cell>
          <cell r="I12">
            <v>1</v>
          </cell>
          <cell r="J12">
            <v>0.65</v>
          </cell>
          <cell r="L12" t="str">
            <v>de 9 m.</v>
          </cell>
          <cell r="M12">
            <v>9</v>
          </cell>
          <cell r="N12">
            <v>3.5550000000000002</v>
          </cell>
          <cell r="O12">
            <v>5.5529999999999999</v>
          </cell>
          <cell r="P12">
            <v>7.992</v>
          </cell>
          <cell r="Q12">
            <v>10.872</v>
          </cell>
          <cell r="R12">
            <v>14.202</v>
          </cell>
          <cell r="S12">
            <v>22.194000000000003</v>
          </cell>
          <cell r="T12">
            <v>26.856000000000002</v>
          </cell>
          <cell r="U12">
            <v>34.677</v>
          </cell>
          <cell r="V12">
            <v>43.506</v>
          </cell>
          <cell r="W12">
            <v>56.817</v>
          </cell>
          <cell r="X12">
            <v>71.91</v>
          </cell>
          <cell r="Y12">
            <v>88.784999999999997</v>
          </cell>
          <cell r="Z12" t="str">
            <v>kg.</v>
          </cell>
        </row>
        <row r="13">
          <cell r="A13">
            <v>1012</v>
          </cell>
          <cell r="C13" t="str">
            <v>Varillas f'y=4200 Kg/cm2. Inc. grasa, soldadura, etc.</v>
          </cell>
          <cell r="E13" t="str">
            <v>kg.</v>
          </cell>
          <cell r="F13">
            <v>1.2410466760961809</v>
          </cell>
          <cell r="G13">
            <v>412440011</v>
          </cell>
          <cell r="I13">
            <v>1</v>
          </cell>
          <cell r="J13">
            <v>0.65</v>
          </cell>
          <cell r="L13" t="str">
            <v>de 12 m.</v>
          </cell>
          <cell r="M13">
            <v>12</v>
          </cell>
          <cell r="N13">
            <v>4.74</v>
          </cell>
          <cell r="O13">
            <v>7.4039999999999999</v>
          </cell>
          <cell r="P13">
            <v>10.656000000000001</v>
          </cell>
          <cell r="Q13">
            <v>14.495999999999999</v>
          </cell>
          <cell r="R13">
            <v>18.936</v>
          </cell>
          <cell r="S13">
            <v>29.592000000000002</v>
          </cell>
          <cell r="T13">
            <v>35.808</v>
          </cell>
          <cell r="U13">
            <v>46.236000000000004</v>
          </cell>
          <cell r="V13">
            <v>58.007999999999996</v>
          </cell>
          <cell r="W13">
            <v>75.756</v>
          </cell>
          <cell r="X13">
            <v>95.88</v>
          </cell>
          <cell r="Y13">
            <v>118.38</v>
          </cell>
          <cell r="Z13" t="str">
            <v>kg.</v>
          </cell>
        </row>
        <row r="14">
          <cell r="A14">
            <v>1013</v>
          </cell>
          <cell r="C14" t="str">
            <v>Varillas Hierro Liso 6 mm f'y=4200 Kg/cm2.</v>
          </cell>
          <cell r="E14" t="str">
            <v>kg.</v>
          </cell>
          <cell r="F14">
            <v>1.1810466760961809</v>
          </cell>
          <cell r="G14">
            <v>412440011</v>
          </cell>
          <cell r="I14">
            <v>1</v>
          </cell>
          <cell r="J14">
            <v>0.65</v>
          </cell>
        </row>
        <row r="15">
          <cell r="A15">
            <v>1065</v>
          </cell>
          <cell r="C15" t="str">
            <v>Viga ARMEX V1 St.</v>
          </cell>
          <cell r="E15" t="str">
            <v>ml</v>
          </cell>
          <cell r="F15">
            <v>0.89483999999999997</v>
          </cell>
          <cell r="G15">
            <v>412440011</v>
          </cell>
          <cell r="I15">
            <v>1</v>
          </cell>
          <cell r="J15">
            <v>0.65</v>
          </cell>
          <cell r="L15" t="str">
            <v>Número de Varillas</v>
          </cell>
        </row>
        <row r="16">
          <cell r="A16">
            <v>1066</v>
          </cell>
          <cell r="C16" t="str">
            <v>Viga ARMEX  V2 St.</v>
          </cell>
          <cell r="E16" t="str">
            <v>ml</v>
          </cell>
          <cell r="F16">
            <v>0.92371999999999999</v>
          </cell>
          <cell r="G16">
            <v>412440011</v>
          </cell>
          <cell r="I16">
            <v>1</v>
          </cell>
          <cell r="J16">
            <v>0.65</v>
          </cell>
          <cell r="L16" t="str">
            <v>en 45,36 kg.</v>
          </cell>
          <cell r="N16">
            <v>19.139240506329113</v>
          </cell>
          <cell r="O16">
            <v>12.252836304700162</v>
          </cell>
          <cell r="P16">
            <v>8.5135135135135123</v>
          </cell>
          <cell r="Q16">
            <v>6.2582781456953649</v>
          </cell>
          <cell r="R16">
            <v>4.7908745247148286</v>
          </cell>
          <cell r="S16">
            <v>3.0656934306569341</v>
          </cell>
          <cell r="T16">
            <v>2.5335120643431637</v>
          </cell>
          <cell r="U16">
            <v>1.9621074487412404</v>
          </cell>
          <cell r="V16">
            <v>1.5639222176251553</v>
          </cell>
          <cell r="W16">
            <v>1.1975289086012988</v>
          </cell>
          <cell r="X16">
            <v>0.94618272841051321</v>
          </cell>
          <cell r="Y16">
            <v>0.76634566649771918</v>
          </cell>
          <cell r="Z16" t="str">
            <v>de 6 m.</v>
          </cell>
        </row>
        <row r="17">
          <cell r="A17">
            <v>1070</v>
          </cell>
          <cell r="C17" t="str">
            <v>Viga ARMEX V3-V4 St.</v>
          </cell>
          <cell r="E17" t="str">
            <v>ml</v>
          </cell>
          <cell r="F17">
            <v>0.95255999999999996</v>
          </cell>
          <cell r="G17">
            <v>412440011</v>
          </cell>
          <cell r="I17">
            <v>1</v>
          </cell>
          <cell r="J17">
            <v>0.65</v>
          </cell>
          <cell r="L17" t="str">
            <v>en (Quintal)</v>
          </cell>
          <cell r="N17">
            <v>12.759493670886075</v>
          </cell>
          <cell r="O17">
            <v>8.1685575364667748</v>
          </cell>
          <cell r="P17">
            <v>5.6756756756756754</v>
          </cell>
          <cell r="Q17">
            <v>4.1721854304635766</v>
          </cell>
          <cell r="R17">
            <v>3.1939163498098857</v>
          </cell>
          <cell r="S17">
            <v>2.0437956204379559</v>
          </cell>
          <cell r="T17">
            <v>1.6890080428954422</v>
          </cell>
          <cell r="U17">
            <v>1.3080716324941604</v>
          </cell>
          <cell r="V17">
            <v>1.0426148117501035</v>
          </cell>
          <cell r="W17">
            <v>0.79835260573419931</v>
          </cell>
          <cell r="X17">
            <v>0.63078848560700873</v>
          </cell>
          <cell r="Y17">
            <v>0.51089711099847945</v>
          </cell>
          <cell r="Z17" t="str">
            <v>de 9 m.</v>
          </cell>
        </row>
        <row r="18">
          <cell r="A18">
            <v>1080</v>
          </cell>
          <cell r="C18" t="str">
            <v>Malla electro ARMEX R-188 (6.15)</v>
          </cell>
          <cell r="E18" t="str">
            <v>m2</v>
          </cell>
          <cell r="F18">
            <v>1.6262399999999999</v>
          </cell>
          <cell r="G18">
            <v>412440011</v>
          </cell>
          <cell r="I18">
            <v>1</v>
          </cell>
          <cell r="J18">
            <v>0.65</v>
          </cell>
          <cell r="N18">
            <v>9.5696202531645564</v>
          </cell>
          <cell r="O18">
            <v>6.1264181523500811</v>
          </cell>
          <cell r="P18">
            <v>4.2567567567567561</v>
          </cell>
          <cell r="Q18">
            <v>3.1291390728476824</v>
          </cell>
          <cell r="R18">
            <v>2.3954372623574143</v>
          </cell>
          <cell r="S18">
            <v>1.5328467153284671</v>
          </cell>
          <cell r="T18">
            <v>1.2667560321715818</v>
          </cell>
          <cell r="U18">
            <v>0.98105372437062022</v>
          </cell>
          <cell r="V18">
            <v>0.78196110881257763</v>
          </cell>
          <cell r="W18">
            <v>0.5987644543006494</v>
          </cell>
          <cell r="X18">
            <v>0.4730913642052566</v>
          </cell>
          <cell r="Y18">
            <v>0.38317283324885959</v>
          </cell>
          <cell r="Z18" t="str">
            <v>de 12 m.</v>
          </cell>
        </row>
        <row r="19">
          <cell r="A19">
            <v>1085</v>
          </cell>
          <cell r="C19" t="str">
            <v>Malla electro ARMEX R-131 (5.15)</v>
          </cell>
          <cell r="E19" t="str">
            <v>m2</v>
          </cell>
          <cell r="F19">
            <v>1.1573199999999999</v>
          </cell>
          <cell r="G19">
            <v>412440011</v>
          </cell>
          <cell r="I19">
            <v>1</v>
          </cell>
          <cell r="J19">
            <v>0.65</v>
          </cell>
        </row>
        <row r="20">
          <cell r="A20">
            <v>1086</v>
          </cell>
          <cell r="C20" t="str">
            <v>Malla electro  ARMEX R-283 (6.10)</v>
          </cell>
          <cell r="E20" t="str">
            <v>m2</v>
          </cell>
          <cell r="F20">
            <v>2.5642800000000001</v>
          </cell>
          <cell r="G20">
            <v>412440011</v>
          </cell>
          <cell r="I20">
            <v>1</v>
          </cell>
          <cell r="J20">
            <v>0.65</v>
          </cell>
        </row>
        <row r="21">
          <cell r="A21">
            <v>1087</v>
          </cell>
          <cell r="C21" t="str">
            <v>Malla electro soldada 8 mm (0,10x0,10) (2,40x6,25)</v>
          </cell>
          <cell r="E21" t="str">
            <v>un.</v>
          </cell>
          <cell r="F21">
            <v>172.49999999999997</v>
          </cell>
          <cell r="G21">
            <v>4294300121</v>
          </cell>
          <cell r="I21">
            <v>40</v>
          </cell>
          <cell r="J21">
            <v>0.65</v>
          </cell>
          <cell r="L21">
            <v>15</v>
          </cell>
        </row>
        <row r="22">
          <cell r="A22">
            <v>1088</v>
          </cell>
          <cell r="C22" t="str">
            <v>Malla electro soldada 8 mm (0,15x0,15) (2,40x6,25)</v>
          </cell>
          <cell r="E22" t="str">
            <v>un.</v>
          </cell>
          <cell r="F22">
            <v>89.55</v>
          </cell>
          <cell r="G22">
            <v>4294300121</v>
          </cell>
          <cell r="I22">
            <v>40</v>
          </cell>
          <cell r="J22">
            <v>0.65</v>
          </cell>
        </row>
        <row r="23">
          <cell r="A23">
            <v>1090</v>
          </cell>
          <cell r="C23" t="str">
            <v>Varilla cuadrada 1/2" x 6ml</v>
          </cell>
          <cell r="E23" t="str">
            <v>u</v>
          </cell>
          <cell r="F23">
            <v>3.05</v>
          </cell>
          <cell r="G23">
            <v>412440011</v>
          </cell>
          <cell r="I23">
            <v>1</v>
          </cell>
          <cell r="J23">
            <v>0.65</v>
          </cell>
          <cell r="L23">
            <v>193.20000000000002</v>
          </cell>
        </row>
        <row r="24">
          <cell r="A24">
            <v>1095</v>
          </cell>
          <cell r="C24" t="str">
            <v>Hierro redondo 1/2"x6ml lisox0.80mm.</v>
          </cell>
          <cell r="E24" t="str">
            <v>u</v>
          </cell>
          <cell r="F24">
            <v>3.05</v>
          </cell>
          <cell r="G24">
            <v>412440011</v>
          </cell>
          <cell r="I24">
            <v>1</v>
          </cell>
          <cell r="J24">
            <v>0.65</v>
          </cell>
        </row>
        <row r="25">
          <cell r="C25" t="str">
            <v>ALCANTARILLAS METALICAS</v>
          </cell>
        </row>
        <row r="26">
          <cell r="A26">
            <v>1501</v>
          </cell>
          <cell r="C26" t="str">
            <v>Tub. met.encajable D=.91mts,e=2.0</v>
          </cell>
          <cell r="E26" t="str">
            <v>ml.</v>
          </cell>
          <cell r="F26">
            <v>15.2</v>
          </cell>
          <cell r="G26">
            <v>0</v>
          </cell>
          <cell r="I26">
            <v>1</v>
          </cell>
        </row>
        <row r="27">
          <cell r="A27">
            <v>1502</v>
          </cell>
          <cell r="C27" t="str">
            <v>Tub. met.encajable D=1.07m.,e=2.5 mm</v>
          </cell>
          <cell r="E27" t="str">
            <v>ml.</v>
          </cell>
          <cell r="F27">
            <v>20.34</v>
          </cell>
          <cell r="G27">
            <v>0</v>
          </cell>
          <cell r="I27">
            <v>1</v>
          </cell>
        </row>
        <row r="28">
          <cell r="A28">
            <v>1503</v>
          </cell>
          <cell r="C28" t="str">
            <v>Tapa de Hierro Fundido D=24"</v>
          </cell>
          <cell r="E28" t="str">
            <v>pza.</v>
          </cell>
          <cell r="F28">
            <v>12</v>
          </cell>
          <cell r="G28">
            <v>0</v>
          </cell>
          <cell r="I28">
            <v>1</v>
          </cell>
        </row>
        <row r="29">
          <cell r="A29">
            <v>1504</v>
          </cell>
          <cell r="C29" t="str">
            <v>Cerco de Hierro Fundido D=24"</v>
          </cell>
          <cell r="E29" t="str">
            <v>pza.</v>
          </cell>
          <cell r="F29">
            <v>7.6</v>
          </cell>
          <cell r="G29">
            <v>0</v>
          </cell>
          <cell r="I29">
            <v>1</v>
          </cell>
        </row>
        <row r="30">
          <cell r="C30" t="str">
            <v>PERFILES ESTRUCTURALES</v>
          </cell>
          <cell r="I30">
            <v>1</v>
          </cell>
        </row>
        <row r="31">
          <cell r="A31">
            <v>2000</v>
          </cell>
          <cell r="C31" t="str">
            <v>Angulos 20x20x2, 0.58 Kg/m, 6mts</v>
          </cell>
          <cell r="E31" t="str">
            <v>u</v>
          </cell>
          <cell r="F31">
            <v>2.17</v>
          </cell>
          <cell r="G31">
            <v>0</v>
          </cell>
          <cell r="I31">
            <v>1</v>
          </cell>
        </row>
        <row r="32">
          <cell r="A32">
            <v>2001</v>
          </cell>
          <cell r="C32" t="str">
            <v>Angulos 20x20x3, 0.83 Kg/m, 6mts</v>
          </cell>
          <cell r="E32" t="str">
            <v>u</v>
          </cell>
          <cell r="F32">
            <v>5.0999999999999996</v>
          </cell>
          <cell r="G32">
            <v>0</v>
          </cell>
          <cell r="I32">
            <v>1</v>
          </cell>
          <cell r="K32" t="str">
            <v>real</v>
          </cell>
          <cell r="L32">
            <v>41924</v>
          </cell>
        </row>
        <row r="33">
          <cell r="A33">
            <v>2002</v>
          </cell>
          <cell r="C33" t="str">
            <v>Angulos 25x25x2, 0.73 Kg/m, 6mts</v>
          </cell>
          <cell r="E33" t="str">
            <v>u</v>
          </cell>
          <cell r="F33">
            <v>7.3</v>
          </cell>
          <cell r="G33">
            <v>0</v>
          </cell>
          <cell r="I33">
            <v>1</v>
          </cell>
        </row>
        <row r="34">
          <cell r="A34">
            <v>2003</v>
          </cell>
          <cell r="C34" t="str">
            <v>Angulos 25x25x3, 1.06 Kg/m, 6mts</v>
          </cell>
          <cell r="E34" t="str">
            <v>u</v>
          </cell>
          <cell r="F34">
            <v>11.100000000000001</v>
          </cell>
          <cell r="G34">
            <v>412620013</v>
          </cell>
          <cell r="I34">
            <v>1</v>
          </cell>
          <cell r="K34" t="str">
            <v>real</v>
          </cell>
          <cell r="L34">
            <v>41924</v>
          </cell>
        </row>
        <row r="35">
          <cell r="A35">
            <v>2004</v>
          </cell>
          <cell r="C35" t="str">
            <v>Angulos 30x30x2, 0.89 Kg/m, 6 mts</v>
          </cell>
          <cell r="E35" t="str">
            <v>u</v>
          </cell>
          <cell r="F35">
            <v>3.95</v>
          </cell>
          <cell r="G35">
            <v>0</v>
          </cell>
          <cell r="I35">
            <v>1</v>
          </cell>
        </row>
        <row r="36">
          <cell r="A36">
            <v>2005</v>
          </cell>
          <cell r="C36" t="str">
            <v>Angulos 30x30x3, 1.3 Kg/m, 6 mts</v>
          </cell>
          <cell r="E36" t="str">
            <v>u</v>
          </cell>
          <cell r="F36">
            <v>5.5625</v>
          </cell>
          <cell r="G36">
            <v>0</v>
          </cell>
          <cell r="I36">
            <v>1</v>
          </cell>
        </row>
        <row r="37">
          <cell r="A37">
            <v>2006</v>
          </cell>
          <cell r="C37" t="str">
            <v>Angulos 30x30x4, 1.68 Kg/m, 6 mts.</v>
          </cell>
          <cell r="E37" t="str">
            <v>u</v>
          </cell>
          <cell r="F37">
            <v>5.85</v>
          </cell>
          <cell r="G37">
            <v>0</v>
          </cell>
          <cell r="I37">
            <v>1</v>
          </cell>
        </row>
        <row r="38">
          <cell r="A38">
            <v>2007</v>
          </cell>
          <cell r="C38" t="str">
            <v>Angulos 40x40x2, 1.20 Kg/m, 6 mts.</v>
          </cell>
          <cell r="E38" t="str">
            <v>u</v>
          </cell>
          <cell r="F38">
            <v>5.99</v>
          </cell>
          <cell r="G38">
            <v>0</v>
          </cell>
          <cell r="I38">
            <v>1</v>
          </cell>
        </row>
        <row r="39">
          <cell r="A39">
            <v>2008</v>
          </cell>
          <cell r="C39" t="str">
            <v>Angulos 40x40x3, 1.77 Kg/m, 6 mts.</v>
          </cell>
          <cell r="E39" t="str">
            <v>u</v>
          </cell>
          <cell r="F39">
            <v>6.98</v>
          </cell>
          <cell r="G39">
            <v>0</v>
          </cell>
          <cell r="I39">
            <v>1</v>
          </cell>
        </row>
        <row r="40">
          <cell r="A40">
            <v>2009</v>
          </cell>
          <cell r="C40" t="str">
            <v>Angulos 40x40x4, 2.31 Kg/m, 6 mts.</v>
          </cell>
          <cell r="E40" t="str">
            <v>u</v>
          </cell>
          <cell r="F40">
            <v>7.88</v>
          </cell>
          <cell r="G40">
            <v>0</v>
          </cell>
          <cell r="I40">
            <v>1</v>
          </cell>
        </row>
        <row r="41">
          <cell r="A41">
            <v>2010</v>
          </cell>
          <cell r="C41" t="str">
            <v>Angulos 40x40x5, 2.82 Kg/m, 6 mts.</v>
          </cell>
          <cell r="E41" t="str">
            <v>u</v>
          </cell>
          <cell r="F41">
            <v>12.25</v>
          </cell>
          <cell r="G41">
            <v>0</v>
          </cell>
          <cell r="I41">
            <v>1</v>
          </cell>
        </row>
        <row r="42">
          <cell r="A42">
            <v>2011</v>
          </cell>
          <cell r="C42" t="str">
            <v>Angulos 50x50x2, 1.52 Kg/m, 6 mts</v>
          </cell>
          <cell r="E42" t="str">
            <v>u</v>
          </cell>
          <cell r="F42">
            <v>10.119999999999999</v>
          </cell>
          <cell r="G42">
            <v>0</v>
          </cell>
          <cell r="I42">
            <v>1</v>
          </cell>
        </row>
        <row r="43">
          <cell r="A43">
            <v>2012</v>
          </cell>
          <cell r="C43" t="str">
            <v>Angulos 50x50x3, 2.24 Kg/m, 6 mts</v>
          </cell>
          <cell r="E43" t="str">
            <v>u</v>
          </cell>
          <cell r="F43">
            <v>12</v>
          </cell>
          <cell r="G43">
            <v>439240011</v>
          </cell>
          <cell r="I43">
            <v>1</v>
          </cell>
        </row>
        <row r="44">
          <cell r="A44">
            <v>2020</v>
          </cell>
          <cell r="C44" t="str">
            <v>Angulos 50x50x4, 2.93 Kg/m, 6 mts.</v>
          </cell>
          <cell r="E44" t="str">
            <v>u</v>
          </cell>
          <cell r="F44">
            <v>10</v>
          </cell>
          <cell r="G44">
            <v>0</v>
          </cell>
          <cell r="I44">
            <v>1</v>
          </cell>
        </row>
        <row r="45">
          <cell r="A45">
            <v>2030</v>
          </cell>
          <cell r="C45" t="str">
            <v>Angulos 50x50x5, 3.6 Kg/m, 6 mts</v>
          </cell>
          <cell r="E45" t="str">
            <v>u</v>
          </cell>
          <cell r="F45">
            <v>24.357142857142854</v>
          </cell>
          <cell r="G45">
            <v>439240011</v>
          </cell>
          <cell r="I45">
            <v>1</v>
          </cell>
          <cell r="M45">
            <v>3.5500000000000003</v>
          </cell>
        </row>
        <row r="46">
          <cell r="A46">
            <v>2031</v>
          </cell>
          <cell r="C46" t="str">
            <v>Angulos 60x60x3, 2.71 Kg/m, 6 mts</v>
          </cell>
          <cell r="E46" t="str">
            <v>u</v>
          </cell>
          <cell r="F46">
            <v>10.25</v>
          </cell>
          <cell r="G46">
            <v>0</v>
          </cell>
          <cell r="I46">
            <v>1</v>
          </cell>
        </row>
        <row r="47">
          <cell r="A47">
            <v>2032</v>
          </cell>
          <cell r="C47" t="str">
            <v>Angulos 60x60x4, 3.56 Kg/m, 6 mts</v>
          </cell>
          <cell r="E47" t="str">
            <v>u</v>
          </cell>
          <cell r="F47">
            <v>12.54</v>
          </cell>
          <cell r="I47">
            <v>1</v>
          </cell>
        </row>
        <row r="48">
          <cell r="A48">
            <v>2034</v>
          </cell>
          <cell r="C48" t="str">
            <v>Angulos 60x60x5, 4.39 Kg/m, 6 mts</v>
          </cell>
          <cell r="E48" t="str">
            <v>u</v>
          </cell>
          <cell r="F48">
            <v>14.25</v>
          </cell>
          <cell r="G48">
            <v>0</v>
          </cell>
          <cell r="I48">
            <v>1</v>
          </cell>
        </row>
        <row r="49">
          <cell r="A49">
            <v>2036</v>
          </cell>
          <cell r="C49" t="str">
            <v>Angulos 65x65x3, 2.95 Kg/m, 6 mts</v>
          </cell>
          <cell r="E49" t="str">
            <v>u</v>
          </cell>
          <cell r="F49">
            <v>12.98</v>
          </cell>
          <cell r="G49">
            <v>0</v>
          </cell>
          <cell r="I49">
            <v>1</v>
          </cell>
        </row>
        <row r="50">
          <cell r="A50">
            <v>2037</v>
          </cell>
          <cell r="C50" t="str">
            <v>Angulos 65x65x4, 3.88 Kg/m, 6 mts</v>
          </cell>
          <cell r="E50" t="str">
            <v>u</v>
          </cell>
          <cell r="F50">
            <v>15</v>
          </cell>
          <cell r="G50">
            <v>0</v>
          </cell>
          <cell r="I50">
            <v>1</v>
          </cell>
        </row>
        <row r="51">
          <cell r="A51">
            <v>2039</v>
          </cell>
          <cell r="C51" t="str">
            <v>Angulos 65x65x5, 4.78 Kg/m, 6 mts</v>
          </cell>
          <cell r="E51" t="str">
            <v>u</v>
          </cell>
          <cell r="F51">
            <v>19</v>
          </cell>
          <cell r="G51">
            <v>0</v>
          </cell>
          <cell r="I51">
            <v>1</v>
          </cell>
        </row>
        <row r="52">
          <cell r="A52">
            <v>2040</v>
          </cell>
          <cell r="C52" t="str">
            <v>Angulos 75x75x4, 5.74 Kg/m, 6 mts</v>
          </cell>
          <cell r="E52" t="str">
            <v>u</v>
          </cell>
          <cell r="F52">
            <v>21.32</v>
          </cell>
          <cell r="G52">
            <v>0</v>
          </cell>
          <cell r="I52">
            <v>1</v>
          </cell>
        </row>
        <row r="53">
          <cell r="A53">
            <v>2042</v>
          </cell>
          <cell r="C53" t="str">
            <v>Angulos 80x80x4, 4.82 Kg/m, 6 mts</v>
          </cell>
          <cell r="E53" t="str">
            <v>u</v>
          </cell>
          <cell r="F53">
            <v>19.54</v>
          </cell>
          <cell r="G53">
            <v>0</v>
          </cell>
          <cell r="I53">
            <v>1</v>
          </cell>
        </row>
        <row r="54">
          <cell r="A54">
            <v>2044</v>
          </cell>
          <cell r="C54" t="str">
            <v>Angulos 80x80x5, 5.96 Kg/m, 6 mts</v>
          </cell>
          <cell r="E54" t="str">
            <v>u</v>
          </cell>
          <cell r="F54">
            <v>22.65</v>
          </cell>
          <cell r="G54">
            <v>0</v>
          </cell>
          <cell r="I54">
            <v>1</v>
          </cell>
        </row>
        <row r="55">
          <cell r="A55">
            <v>2046</v>
          </cell>
          <cell r="C55" t="str">
            <v>Angulos 100x100x4, 6.07 Kg/m, 6 mts</v>
          </cell>
          <cell r="E55" t="str">
            <v>u</v>
          </cell>
          <cell r="F55">
            <v>24.69</v>
          </cell>
          <cell r="G55">
            <v>0</v>
          </cell>
          <cell r="I55">
            <v>1</v>
          </cell>
        </row>
        <row r="56">
          <cell r="A56">
            <v>2048</v>
          </cell>
          <cell r="C56" t="str">
            <v>Angulos 100x100x5, 7.53 Kg/m, 6 mts</v>
          </cell>
          <cell r="E56" t="str">
            <v>u</v>
          </cell>
          <cell r="F56">
            <v>28.97</v>
          </cell>
          <cell r="G56">
            <v>0</v>
          </cell>
          <cell r="I56">
            <v>1</v>
          </cell>
        </row>
        <row r="57">
          <cell r="A57">
            <v>2050</v>
          </cell>
          <cell r="C57" t="str">
            <v>Angulos 100x100x6, 11.4 Kg/m, 6 mts</v>
          </cell>
          <cell r="E57" t="str">
            <v>u</v>
          </cell>
          <cell r="F57">
            <v>32.33</v>
          </cell>
          <cell r="G57">
            <v>0</v>
          </cell>
          <cell r="I57">
            <v>1</v>
          </cell>
        </row>
        <row r="58">
          <cell r="A58">
            <v>2060</v>
          </cell>
          <cell r="C58" t="str">
            <v>Angulos 150x150x6, 17.4 Kg/m, 6 mts</v>
          </cell>
          <cell r="E58" t="str">
            <v>u</v>
          </cell>
          <cell r="F58">
            <v>41.25</v>
          </cell>
          <cell r="G58">
            <v>0</v>
          </cell>
          <cell r="I58">
            <v>1</v>
          </cell>
        </row>
        <row r="59">
          <cell r="A59">
            <v>2070</v>
          </cell>
          <cell r="C59" t="str">
            <v>Angulos 250x250x6, 29.4 Kg/m, 6 mts</v>
          </cell>
          <cell r="E59" t="str">
            <v>u</v>
          </cell>
          <cell r="F59">
            <v>56.32</v>
          </cell>
          <cell r="G59">
            <v>0</v>
          </cell>
          <cell r="I59">
            <v>1</v>
          </cell>
        </row>
        <row r="60">
          <cell r="A60">
            <v>2080</v>
          </cell>
          <cell r="C60" t="str">
            <v>Canales 50x25x2, 1.47 Kg/m, 6 mts</v>
          </cell>
          <cell r="E60" t="str">
            <v>u</v>
          </cell>
          <cell r="F60">
            <v>4.08</v>
          </cell>
          <cell r="G60">
            <v>0</v>
          </cell>
          <cell r="I60">
            <v>1</v>
          </cell>
        </row>
        <row r="61">
          <cell r="A61">
            <v>2081</v>
          </cell>
          <cell r="C61" t="str">
            <v>Canales 50x25x3, 2.12 Kg/m, 6 mts</v>
          </cell>
          <cell r="E61" t="str">
            <v>u</v>
          </cell>
          <cell r="F61">
            <v>5.85</v>
          </cell>
          <cell r="G61">
            <v>0</v>
          </cell>
          <cell r="I61">
            <v>1</v>
          </cell>
        </row>
        <row r="62">
          <cell r="A62">
            <v>2082</v>
          </cell>
          <cell r="C62" t="str">
            <v>Canales 60x30x2, 1.78 Kg/m, 6 mts</v>
          </cell>
          <cell r="E62" t="str">
            <v>u</v>
          </cell>
          <cell r="F62">
            <v>4.3499999999999996</v>
          </cell>
          <cell r="G62">
            <v>0</v>
          </cell>
          <cell r="I62">
            <v>1</v>
          </cell>
        </row>
        <row r="63">
          <cell r="A63">
            <v>2083</v>
          </cell>
          <cell r="C63" t="str">
            <v>Canales 60x30x3, 2.60 Kg/m, 6 mts</v>
          </cell>
          <cell r="E63" t="str">
            <v>u</v>
          </cell>
          <cell r="F63">
            <v>5.98</v>
          </cell>
          <cell r="G63">
            <v>0</v>
          </cell>
          <cell r="I63">
            <v>1</v>
          </cell>
        </row>
        <row r="64">
          <cell r="A64">
            <v>2084</v>
          </cell>
          <cell r="C64" t="str">
            <v>Canales 80x40x2, 2.41 Kg/m, 6 mts</v>
          </cell>
          <cell r="E64" t="str">
            <v>u</v>
          </cell>
          <cell r="F64">
            <v>6.32</v>
          </cell>
          <cell r="G64">
            <v>0</v>
          </cell>
          <cell r="I64">
            <v>1</v>
          </cell>
        </row>
        <row r="65">
          <cell r="A65">
            <v>2085</v>
          </cell>
          <cell r="C65" t="str">
            <v>Canales 80x40x3, 3.54 Kg/m, 6 mts</v>
          </cell>
          <cell r="E65" t="str">
            <v>u</v>
          </cell>
          <cell r="F65">
            <v>9.15</v>
          </cell>
          <cell r="G65">
            <v>0</v>
          </cell>
          <cell r="I65">
            <v>1</v>
          </cell>
        </row>
        <row r="66">
          <cell r="A66">
            <v>2086</v>
          </cell>
          <cell r="C66" t="str">
            <v>Canales 80x40x4, 4.61 Kg/m, 6 mts</v>
          </cell>
          <cell r="E66" t="str">
            <v>u</v>
          </cell>
          <cell r="F66">
            <v>11.7</v>
          </cell>
          <cell r="G66">
            <v>0</v>
          </cell>
          <cell r="I66">
            <v>1</v>
          </cell>
        </row>
        <row r="67">
          <cell r="A67">
            <v>2088</v>
          </cell>
          <cell r="C67" t="str">
            <v>Canales 80x40x5, 5.63 Kg/m, 6 mts</v>
          </cell>
          <cell r="E67" t="str">
            <v>u</v>
          </cell>
          <cell r="F67">
            <v>15.15</v>
          </cell>
          <cell r="G67">
            <v>0</v>
          </cell>
          <cell r="I67">
            <v>1</v>
          </cell>
        </row>
        <row r="68">
          <cell r="A68">
            <v>2090</v>
          </cell>
          <cell r="C68" t="str">
            <v>Canales 80x40x6, 6.74 Kg/m, 6 mts</v>
          </cell>
          <cell r="E68" t="str">
            <v>u</v>
          </cell>
          <cell r="F68">
            <v>17.79</v>
          </cell>
          <cell r="G68">
            <v>0</v>
          </cell>
          <cell r="I68">
            <v>1</v>
          </cell>
        </row>
        <row r="69">
          <cell r="A69">
            <v>2100</v>
          </cell>
          <cell r="C69" t="str">
            <v>Canales 100x50x2, 3.04 Kg/m, 6mts</v>
          </cell>
          <cell r="E69" t="str">
            <v>u</v>
          </cell>
          <cell r="F69">
            <v>7.75</v>
          </cell>
          <cell r="G69">
            <v>0</v>
          </cell>
          <cell r="I69">
            <v>1</v>
          </cell>
        </row>
        <row r="70">
          <cell r="A70">
            <v>2101</v>
          </cell>
          <cell r="C70" t="str">
            <v>Canales 100x50x3, 4.48 Kg/m, 6mts</v>
          </cell>
          <cell r="E70" t="str">
            <v>u</v>
          </cell>
          <cell r="F70">
            <v>26.23</v>
          </cell>
          <cell r="G70">
            <v>0</v>
          </cell>
          <cell r="I70">
            <v>1</v>
          </cell>
        </row>
        <row r="71">
          <cell r="A71">
            <v>2102</v>
          </cell>
          <cell r="C71" t="str">
            <v>Canales 100x50x4, 5.87 Kg/m, 6 mts</v>
          </cell>
          <cell r="E71" t="str">
            <v>u</v>
          </cell>
          <cell r="F71">
            <v>14.87</v>
          </cell>
          <cell r="G71">
            <v>0</v>
          </cell>
          <cell r="I71">
            <v>1</v>
          </cell>
        </row>
        <row r="72">
          <cell r="A72">
            <v>2103</v>
          </cell>
          <cell r="C72" t="str">
            <v>Canales 100x50x5, 7.20 Kg/m, 6 mts</v>
          </cell>
          <cell r="F72">
            <v>19.010000000000002</v>
          </cell>
          <cell r="G72">
            <v>0</v>
          </cell>
          <cell r="I72">
            <v>1</v>
          </cell>
        </row>
        <row r="73">
          <cell r="A73">
            <v>2104</v>
          </cell>
          <cell r="C73" t="str">
            <v>Canales 100x75x2, 3.82 Kg/m, 6 mts</v>
          </cell>
          <cell r="E73" t="str">
            <v>u</v>
          </cell>
          <cell r="F73" t="str">
            <v>*</v>
          </cell>
          <cell r="G73">
            <v>0</v>
          </cell>
          <cell r="I73">
            <v>1</v>
          </cell>
        </row>
        <row r="74">
          <cell r="A74">
            <v>2105</v>
          </cell>
          <cell r="C74" t="str">
            <v>Canales 100x75x3, 5.66 Kg/m, 6 mts</v>
          </cell>
          <cell r="E74" t="str">
            <v>u</v>
          </cell>
          <cell r="F74" t="str">
            <v>*</v>
          </cell>
          <cell r="G74">
            <v>0</v>
          </cell>
          <cell r="I74">
            <v>1</v>
          </cell>
        </row>
        <row r="75">
          <cell r="A75">
            <v>2106</v>
          </cell>
          <cell r="C75" t="str">
            <v>Canales 100x75x4, 7.44 Kg/m, 6 mts</v>
          </cell>
          <cell r="E75" t="str">
            <v>u</v>
          </cell>
          <cell r="F75" t="str">
            <v>*</v>
          </cell>
          <cell r="G75">
            <v>0</v>
          </cell>
          <cell r="I75">
            <v>1</v>
          </cell>
        </row>
        <row r="76">
          <cell r="A76">
            <v>2107</v>
          </cell>
          <cell r="C76" t="str">
            <v>Canales 100x75x5, 9.17 Kg/m, 6 mts</v>
          </cell>
          <cell r="E76" t="str">
            <v>u</v>
          </cell>
          <cell r="F76" t="str">
            <v>*</v>
          </cell>
          <cell r="G76">
            <v>0</v>
          </cell>
          <cell r="I76">
            <v>1</v>
          </cell>
        </row>
        <row r="77">
          <cell r="A77">
            <v>2108</v>
          </cell>
          <cell r="C77" t="str">
            <v>Canales 125x50x2, 3.43 Kg/m, 6 mts</v>
          </cell>
          <cell r="E77" t="str">
            <v>u</v>
          </cell>
          <cell r="F77">
            <v>11.23</v>
          </cell>
          <cell r="G77">
            <v>0</v>
          </cell>
          <cell r="I77">
            <v>1</v>
          </cell>
        </row>
        <row r="78">
          <cell r="A78">
            <v>2109</v>
          </cell>
          <cell r="C78" t="str">
            <v>Canales 125x50x3, 5.07 Kg/m, 6 mts</v>
          </cell>
          <cell r="E78" t="str">
            <v>u</v>
          </cell>
          <cell r="F78">
            <v>29.61</v>
          </cell>
          <cell r="G78">
            <v>0</v>
          </cell>
          <cell r="I78">
            <v>1</v>
          </cell>
        </row>
        <row r="79">
          <cell r="A79">
            <v>2110</v>
          </cell>
          <cell r="C79" t="str">
            <v>Canales 125x50x4, 6.65 Kg/m, 6 mts</v>
          </cell>
          <cell r="E79" t="str">
            <v>u</v>
          </cell>
          <cell r="F79">
            <v>16.84</v>
          </cell>
          <cell r="G79">
            <v>0</v>
          </cell>
          <cell r="I79">
            <v>1</v>
          </cell>
        </row>
        <row r="80">
          <cell r="A80">
            <v>2111</v>
          </cell>
          <cell r="C80" t="str">
            <v>Canales 125x50x5, 8.19 Kg/m, 6 mts</v>
          </cell>
          <cell r="E80" t="str">
            <v>u</v>
          </cell>
          <cell r="F80">
            <v>21.62</v>
          </cell>
          <cell r="G80">
            <v>0</v>
          </cell>
          <cell r="I80">
            <v>1</v>
          </cell>
        </row>
        <row r="81">
          <cell r="A81">
            <v>2112</v>
          </cell>
          <cell r="C81" t="str">
            <v>Canales 125x75x2, 4.21 Kg/m, 6 mts</v>
          </cell>
          <cell r="E81" t="str">
            <v>u</v>
          </cell>
          <cell r="F81">
            <v>11.87</v>
          </cell>
          <cell r="G81">
            <v>0</v>
          </cell>
          <cell r="I81">
            <v>1</v>
          </cell>
        </row>
        <row r="82">
          <cell r="A82">
            <v>2113</v>
          </cell>
          <cell r="C82" t="str">
            <v>Canales 125x75x3, 6.24 Kg/m, 6 mts</v>
          </cell>
          <cell r="E82" t="str">
            <v>u</v>
          </cell>
          <cell r="F82">
            <v>15.85</v>
          </cell>
          <cell r="G82">
            <v>0</v>
          </cell>
          <cell r="I82">
            <v>1</v>
          </cell>
        </row>
        <row r="83">
          <cell r="A83">
            <v>2114</v>
          </cell>
          <cell r="C83" t="str">
            <v>Canales 125x75x4, 8.22 Kg/m, 6 mts</v>
          </cell>
          <cell r="E83" t="str">
            <v>u</v>
          </cell>
          <cell r="F83">
            <v>20.14</v>
          </cell>
          <cell r="G83">
            <v>0</v>
          </cell>
          <cell r="I83">
            <v>1</v>
          </cell>
        </row>
        <row r="84">
          <cell r="A84">
            <v>2115</v>
          </cell>
          <cell r="C84" t="str">
            <v>Canales 125x75x5, 10.10 Kg/m, 6 mts</v>
          </cell>
          <cell r="E84" t="str">
            <v>u</v>
          </cell>
          <cell r="F84">
            <v>21.87</v>
          </cell>
          <cell r="G84">
            <v>0</v>
          </cell>
          <cell r="I84">
            <v>1</v>
          </cell>
        </row>
        <row r="85">
          <cell r="A85">
            <v>2116</v>
          </cell>
          <cell r="C85" t="str">
            <v>Canales 150x50x2, 3.82 Kg/m, 6 mts</v>
          </cell>
          <cell r="E85" t="str">
            <v>u</v>
          </cell>
          <cell r="F85">
            <v>9.68</v>
          </cell>
          <cell r="G85">
            <v>0</v>
          </cell>
          <cell r="I85">
            <v>1</v>
          </cell>
        </row>
        <row r="86">
          <cell r="A86">
            <v>2117</v>
          </cell>
          <cell r="C86" t="str">
            <v>Canales 150x50x3, 5.66 Kg/m, 6 mts</v>
          </cell>
          <cell r="E86" t="str">
            <v>u</v>
          </cell>
          <cell r="F86">
            <v>14.35</v>
          </cell>
          <cell r="G86">
            <v>0</v>
          </cell>
          <cell r="I86">
            <v>1</v>
          </cell>
        </row>
        <row r="87">
          <cell r="A87">
            <v>2118</v>
          </cell>
          <cell r="C87" t="str">
            <v>Canales 150x50x4, 7.44 Kg/m, 6 mts</v>
          </cell>
          <cell r="E87" t="str">
            <v>u</v>
          </cell>
          <cell r="F87">
            <v>18.850000000000001</v>
          </cell>
          <cell r="G87">
            <v>0</v>
          </cell>
          <cell r="I87">
            <v>1</v>
          </cell>
        </row>
        <row r="88">
          <cell r="A88">
            <v>2119</v>
          </cell>
          <cell r="C88" t="str">
            <v>Canales 150x50x5, 9.17 Kg/m, 6 mts</v>
          </cell>
          <cell r="E88" t="str">
            <v>u</v>
          </cell>
          <cell r="F88">
            <v>24.21</v>
          </cell>
          <cell r="G88">
            <v>0</v>
          </cell>
          <cell r="I88">
            <v>1</v>
          </cell>
        </row>
        <row r="89">
          <cell r="A89">
            <v>2120</v>
          </cell>
          <cell r="C89" t="str">
            <v>Canales 150x75x2, 4.61 Kg/m, 6 mts</v>
          </cell>
          <cell r="E89" t="str">
            <v>u</v>
          </cell>
          <cell r="F89">
            <v>9.7799999999999994</v>
          </cell>
          <cell r="G89">
            <v>0</v>
          </cell>
          <cell r="I89">
            <v>1</v>
          </cell>
        </row>
        <row r="90">
          <cell r="A90">
            <v>2121</v>
          </cell>
          <cell r="C90" t="str">
            <v>Canales 150x75x3, 6.83 Kg/m, 6 mts</v>
          </cell>
          <cell r="E90" t="str">
            <v>u</v>
          </cell>
          <cell r="F90">
            <v>11.58</v>
          </cell>
          <cell r="G90">
            <v>0</v>
          </cell>
          <cell r="I90">
            <v>1</v>
          </cell>
        </row>
        <row r="91">
          <cell r="A91">
            <v>2122</v>
          </cell>
          <cell r="C91" t="str">
            <v>Canales 150x75x4, 9.01 Kg/m, 6 mts</v>
          </cell>
          <cell r="E91" t="str">
            <v>u</v>
          </cell>
          <cell r="F91">
            <v>14.56</v>
          </cell>
          <cell r="G91">
            <v>0</v>
          </cell>
          <cell r="I91">
            <v>1</v>
          </cell>
        </row>
        <row r="92">
          <cell r="A92">
            <v>2123</v>
          </cell>
          <cell r="C92" t="str">
            <v>Canales 150x75x5, 11.10 Kg/m, 6 mts</v>
          </cell>
          <cell r="E92" t="str">
            <v>u</v>
          </cell>
          <cell r="F92">
            <v>16.78</v>
          </cell>
          <cell r="G92">
            <v>0</v>
          </cell>
          <cell r="I92">
            <v>1</v>
          </cell>
        </row>
        <row r="93">
          <cell r="A93">
            <v>2124</v>
          </cell>
          <cell r="C93" t="str">
            <v>Canales 175x50x2, 4.21 Kg/m, 6 mts</v>
          </cell>
          <cell r="E93" t="str">
            <v>u</v>
          </cell>
          <cell r="F93">
            <v>8.7799999999999994</v>
          </cell>
          <cell r="G93">
            <v>0</v>
          </cell>
          <cell r="I93">
            <v>1</v>
          </cell>
        </row>
        <row r="94">
          <cell r="A94">
            <v>2125</v>
          </cell>
          <cell r="C94" t="str">
            <v>Canales 175x50x3, 6.24 Kg/m, 6 mts</v>
          </cell>
          <cell r="E94" t="str">
            <v>u</v>
          </cell>
          <cell r="F94">
            <v>10.56</v>
          </cell>
          <cell r="G94">
            <v>0</v>
          </cell>
          <cell r="I94">
            <v>1</v>
          </cell>
        </row>
        <row r="95">
          <cell r="A95">
            <v>2126</v>
          </cell>
          <cell r="C95" t="str">
            <v>Canales 175x50x4, 8.22 Kg/m, 6 mts</v>
          </cell>
          <cell r="E95" t="str">
            <v>u</v>
          </cell>
          <cell r="F95">
            <v>13.82</v>
          </cell>
          <cell r="G95">
            <v>0</v>
          </cell>
          <cell r="I95">
            <v>1</v>
          </cell>
        </row>
        <row r="96">
          <cell r="A96">
            <v>2127</v>
          </cell>
          <cell r="C96" t="str">
            <v>Canales 175x50x5, 10.10 Kg/m, 6 mts</v>
          </cell>
          <cell r="E96" t="str">
            <v>u</v>
          </cell>
          <cell r="F96">
            <v>15.48</v>
          </cell>
          <cell r="G96">
            <v>0</v>
          </cell>
          <cell r="I96">
            <v>1</v>
          </cell>
        </row>
        <row r="97">
          <cell r="A97">
            <v>2128</v>
          </cell>
          <cell r="C97" t="str">
            <v>Canales 175x75x2, 5.00 Kg/m, 6 mts</v>
          </cell>
          <cell r="E97" t="str">
            <v>u</v>
          </cell>
          <cell r="F97">
            <v>10.58</v>
          </cell>
          <cell r="G97">
            <v>0</v>
          </cell>
          <cell r="I97">
            <v>1</v>
          </cell>
        </row>
        <row r="98">
          <cell r="A98">
            <v>2129</v>
          </cell>
          <cell r="C98" t="str">
            <v>Canales 175x75x3, 7.42 Kg/m, 6 mts</v>
          </cell>
          <cell r="E98" t="str">
            <v>u</v>
          </cell>
          <cell r="F98">
            <v>11.48</v>
          </cell>
          <cell r="G98">
            <v>0</v>
          </cell>
          <cell r="I98">
            <v>1</v>
          </cell>
        </row>
        <row r="99">
          <cell r="A99">
            <v>2131</v>
          </cell>
          <cell r="C99" t="str">
            <v>Canales 175x75x4, 9.79 Kg/m, 6 mts</v>
          </cell>
          <cell r="E99" t="str">
            <v>u</v>
          </cell>
          <cell r="F99">
            <v>14.52</v>
          </cell>
          <cell r="G99">
            <v>0</v>
          </cell>
          <cell r="I99">
            <v>1</v>
          </cell>
        </row>
        <row r="100">
          <cell r="A100">
            <v>2132</v>
          </cell>
          <cell r="C100" t="str">
            <v>Canales 175x75x5, 12.10 Kg/m, 6 mts</v>
          </cell>
          <cell r="E100" t="str">
            <v>u</v>
          </cell>
          <cell r="F100">
            <v>18.54</v>
          </cell>
          <cell r="G100">
            <v>0</v>
          </cell>
          <cell r="I100">
            <v>1</v>
          </cell>
        </row>
        <row r="101">
          <cell r="A101">
            <v>2134</v>
          </cell>
          <cell r="C101" t="str">
            <v>Canales 200x50x2, 4.61 Kg/m, 6 mts</v>
          </cell>
          <cell r="E101" t="str">
            <v>u</v>
          </cell>
          <cell r="F101">
            <v>11.68</v>
          </cell>
          <cell r="G101">
            <v>0</v>
          </cell>
          <cell r="I101">
            <v>1</v>
          </cell>
        </row>
        <row r="102">
          <cell r="A102">
            <v>2135</v>
          </cell>
          <cell r="C102" t="str">
            <v>Canales 200x50x3, 6.83 Kg/m, 6 mts</v>
          </cell>
          <cell r="E102" t="str">
            <v>u</v>
          </cell>
          <cell r="F102">
            <v>17.309999999999999</v>
          </cell>
          <cell r="G102">
            <v>0</v>
          </cell>
          <cell r="I102">
            <v>1</v>
          </cell>
        </row>
        <row r="103">
          <cell r="A103">
            <v>2136</v>
          </cell>
          <cell r="C103" t="str">
            <v>Canales 200x50x4, 9.01 Kg/m, 6 mts</v>
          </cell>
          <cell r="E103" t="str">
            <v>u</v>
          </cell>
          <cell r="F103">
            <v>22.83</v>
          </cell>
          <cell r="G103">
            <v>0</v>
          </cell>
          <cell r="I103">
            <v>1</v>
          </cell>
        </row>
        <row r="104">
          <cell r="A104">
            <v>2137</v>
          </cell>
          <cell r="C104" t="str">
            <v>Canales 200x50x5, 11.10 Kg/m, 6 mts</v>
          </cell>
          <cell r="E104" t="str">
            <v>u</v>
          </cell>
          <cell r="F104">
            <v>29.3</v>
          </cell>
          <cell r="G104">
            <v>0</v>
          </cell>
          <cell r="I104">
            <v>1</v>
          </cell>
        </row>
        <row r="105">
          <cell r="A105">
            <v>2138</v>
          </cell>
          <cell r="C105" t="str">
            <v>Canales 200x60x6, 14.42 Kg/m, 6 mts</v>
          </cell>
          <cell r="E105" t="str">
            <v>u</v>
          </cell>
          <cell r="F105">
            <v>32.15</v>
          </cell>
          <cell r="G105">
            <v>0</v>
          </cell>
          <cell r="I105">
            <v>1</v>
          </cell>
        </row>
        <row r="106">
          <cell r="A106">
            <v>2139</v>
          </cell>
          <cell r="C106" t="str">
            <v>Canales 200x75x2, 5.39 Kg/m, 6 mts</v>
          </cell>
          <cell r="E106" t="str">
            <v>u</v>
          </cell>
          <cell r="F106" t="str">
            <v>*</v>
          </cell>
          <cell r="G106">
            <v>0</v>
          </cell>
          <cell r="I106">
            <v>1</v>
          </cell>
        </row>
        <row r="107">
          <cell r="A107">
            <v>2140</v>
          </cell>
          <cell r="C107" t="str">
            <v>Canales 200x75x3, 8.01 Kg/m, 6 mts</v>
          </cell>
          <cell r="E107" t="str">
            <v>u</v>
          </cell>
          <cell r="F107" t="str">
            <v>*</v>
          </cell>
          <cell r="G107">
            <v>0</v>
          </cell>
          <cell r="I107">
            <v>1</v>
          </cell>
        </row>
        <row r="108">
          <cell r="A108">
            <v>2141</v>
          </cell>
          <cell r="C108" t="str">
            <v>Canales 200x75x4, 10.60 Kg/m, 6 mts</v>
          </cell>
          <cell r="E108" t="str">
            <v>u</v>
          </cell>
          <cell r="F108" t="str">
            <v>*</v>
          </cell>
          <cell r="G108">
            <v>0</v>
          </cell>
          <cell r="I108">
            <v>1</v>
          </cell>
        </row>
        <row r="109">
          <cell r="A109">
            <v>2142</v>
          </cell>
          <cell r="C109" t="str">
            <v>Canales 200x75x5, 13.10 Kg/m, 6 mts</v>
          </cell>
          <cell r="E109" t="str">
            <v>u</v>
          </cell>
          <cell r="F109" t="str">
            <v>*</v>
          </cell>
          <cell r="G109">
            <v>0</v>
          </cell>
          <cell r="I109">
            <v>1</v>
          </cell>
        </row>
        <row r="110">
          <cell r="A110">
            <v>2143</v>
          </cell>
          <cell r="C110" t="str">
            <v>Canales 225x50x2, 5.00 Kg/m, 6 mts</v>
          </cell>
          <cell r="E110" t="str">
            <v>u</v>
          </cell>
          <cell r="F110" t="str">
            <v>*</v>
          </cell>
          <cell r="G110">
            <v>0</v>
          </cell>
          <cell r="I110">
            <v>1</v>
          </cell>
        </row>
        <row r="111">
          <cell r="A111">
            <v>2144</v>
          </cell>
          <cell r="C111" t="str">
            <v>Canales 225x50x3, 7.42 Kg/m, 6 mts</v>
          </cell>
          <cell r="E111" t="str">
            <v>u</v>
          </cell>
          <cell r="F111" t="str">
            <v>*</v>
          </cell>
          <cell r="G111">
            <v>0</v>
          </cell>
          <cell r="I111">
            <v>1</v>
          </cell>
        </row>
        <row r="112">
          <cell r="A112">
            <v>2145</v>
          </cell>
          <cell r="C112" t="str">
            <v>Canales 225x50x4, 9.79 Kg/m, 6 mts</v>
          </cell>
          <cell r="E112" t="str">
            <v>u</v>
          </cell>
          <cell r="F112" t="str">
            <v>*</v>
          </cell>
          <cell r="G112">
            <v>0</v>
          </cell>
          <cell r="I112">
            <v>1</v>
          </cell>
        </row>
        <row r="113">
          <cell r="A113">
            <v>2146</v>
          </cell>
          <cell r="C113" t="str">
            <v>Canales 225x50x5, 12.10 Kg/m, 6 mts</v>
          </cell>
          <cell r="E113" t="str">
            <v>u</v>
          </cell>
          <cell r="F113" t="str">
            <v>*</v>
          </cell>
          <cell r="G113">
            <v>0</v>
          </cell>
          <cell r="I113">
            <v>1</v>
          </cell>
        </row>
        <row r="114">
          <cell r="A114">
            <v>2148</v>
          </cell>
          <cell r="C114" t="str">
            <v>Correas 60x30x10x2, 1.99 Kg/m, 6mts</v>
          </cell>
          <cell r="E114" t="str">
            <v>u</v>
          </cell>
          <cell r="F114">
            <v>5.01</v>
          </cell>
          <cell r="G114">
            <v>0</v>
          </cell>
          <cell r="I114">
            <v>1</v>
          </cell>
        </row>
        <row r="115">
          <cell r="A115">
            <v>2149</v>
          </cell>
          <cell r="C115" t="str">
            <v>Correas 60x30x10x3, 2.83 Kg/m, 6mts</v>
          </cell>
          <cell r="E115" t="str">
            <v>u</v>
          </cell>
          <cell r="F115">
            <v>19.809999999999999</v>
          </cell>
          <cell r="G115">
            <v>0</v>
          </cell>
          <cell r="I115">
            <v>1</v>
          </cell>
        </row>
        <row r="116">
          <cell r="A116">
            <v>2150</v>
          </cell>
          <cell r="C116" t="str">
            <v>Correas 70x35x15x2, 2.46 Kg/m, 6mts</v>
          </cell>
          <cell r="E116" t="str">
            <v>u</v>
          </cell>
          <cell r="F116" t="str">
            <v>*</v>
          </cell>
          <cell r="G116">
            <v>0</v>
          </cell>
          <cell r="I116">
            <v>1</v>
          </cell>
        </row>
        <row r="117">
          <cell r="A117">
            <v>2151</v>
          </cell>
          <cell r="C117" t="str">
            <v>Correas 70x35x15x3, 3.54 Kg/m, 6mts</v>
          </cell>
          <cell r="E117" t="str">
            <v>u</v>
          </cell>
          <cell r="F117" t="str">
            <v>*</v>
          </cell>
          <cell r="G117">
            <v>0</v>
          </cell>
          <cell r="I117">
            <v>1</v>
          </cell>
        </row>
        <row r="118">
          <cell r="A118">
            <v>2152</v>
          </cell>
          <cell r="C118" t="str">
            <v>Correas 80x40x15x2, 2.78 Kg/m, 6 mts</v>
          </cell>
          <cell r="E118" t="str">
            <v>u</v>
          </cell>
          <cell r="F118">
            <v>7.06</v>
          </cell>
          <cell r="G118">
            <v>0</v>
          </cell>
          <cell r="I118">
            <v>1</v>
          </cell>
        </row>
        <row r="119">
          <cell r="A119">
            <v>2155</v>
          </cell>
          <cell r="C119" t="str">
            <v>Correas 80x40x15x3, 4.01 Kg/m, 6mts</v>
          </cell>
          <cell r="E119" t="str">
            <v>u</v>
          </cell>
          <cell r="F119">
            <v>10.18</v>
          </cell>
          <cell r="G119">
            <v>0</v>
          </cell>
          <cell r="I119">
            <v>1</v>
          </cell>
        </row>
        <row r="120">
          <cell r="A120">
            <v>2160</v>
          </cell>
          <cell r="C120" t="str">
            <v>Correas 100x50x15x2, 3.4 Kg/m, 6 mts</v>
          </cell>
          <cell r="E120" t="str">
            <v>u</v>
          </cell>
          <cell r="F120">
            <v>10.42</v>
          </cell>
          <cell r="G120">
            <v>0</v>
          </cell>
          <cell r="I120">
            <v>1</v>
          </cell>
        </row>
        <row r="121">
          <cell r="A121">
            <v>2162</v>
          </cell>
          <cell r="C121" t="str">
            <v>Correas 100x50x15x3, 4.95 Kg/m, 6 mts</v>
          </cell>
          <cell r="E121" t="str">
            <v>u</v>
          </cell>
          <cell r="F121">
            <v>15.15</v>
          </cell>
          <cell r="G121">
            <v>0</v>
          </cell>
          <cell r="I121">
            <v>1</v>
          </cell>
        </row>
        <row r="122">
          <cell r="A122">
            <v>2163</v>
          </cell>
          <cell r="C122" t="str">
            <v>Correas 100x50x15x4, 6.40 Kg/m, 6 mts</v>
          </cell>
          <cell r="E122" t="str">
            <v>u</v>
          </cell>
          <cell r="F122" t="str">
            <v>*</v>
          </cell>
          <cell r="G122">
            <v>0</v>
          </cell>
          <cell r="I122">
            <v>1</v>
          </cell>
        </row>
        <row r="123">
          <cell r="A123">
            <v>2165</v>
          </cell>
          <cell r="C123" t="str">
            <v>Correas 100x50x30x5, 9.08 Kg/m, 6 mts</v>
          </cell>
          <cell r="E123" t="str">
            <v>u</v>
          </cell>
          <cell r="F123" t="str">
            <v>*</v>
          </cell>
          <cell r="G123">
            <v>0</v>
          </cell>
          <cell r="I123">
            <v>1</v>
          </cell>
        </row>
        <row r="124">
          <cell r="A124">
            <v>2166</v>
          </cell>
          <cell r="C124" t="str">
            <v>Correas 100x75x15x2, 4.19 Kg/m, 6 mts</v>
          </cell>
          <cell r="E124" t="str">
            <v>u</v>
          </cell>
          <cell r="F124" t="str">
            <v>*</v>
          </cell>
          <cell r="G124">
            <v>0</v>
          </cell>
          <cell r="I124">
            <v>1</v>
          </cell>
        </row>
        <row r="125">
          <cell r="A125">
            <v>2167</v>
          </cell>
          <cell r="C125" t="str">
            <v>Correas 100x75x15x3, 6.13 Kg/m, 6 mts</v>
          </cell>
          <cell r="E125" t="str">
            <v>u</v>
          </cell>
          <cell r="F125" t="str">
            <v>*</v>
          </cell>
          <cell r="G125">
            <v>0</v>
          </cell>
          <cell r="I125">
            <v>1</v>
          </cell>
        </row>
        <row r="126">
          <cell r="A126">
            <v>2168</v>
          </cell>
          <cell r="C126" t="str">
            <v>Correas 100x75x15x4, 7.97 Kg/m, 6 mts</v>
          </cell>
          <cell r="E126" t="str">
            <v>u</v>
          </cell>
          <cell r="F126" t="str">
            <v>*</v>
          </cell>
          <cell r="G126">
            <v>0</v>
          </cell>
          <cell r="I126">
            <v>1</v>
          </cell>
        </row>
        <row r="127">
          <cell r="A127">
            <v>2169</v>
          </cell>
          <cell r="C127" t="str">
            <v>Correas 125x50x15x2, 3.80 Kg/m, 6 mts</v>
          </cell>
          <cell r="E127" t="str">
            <v>u</v>
          </cell>
          <cell r="F127">
            <v>21.7</v>
          </cell>
          <cell r="G127">
            <v>0</v>
          </cell>
          <cell r="I127">
            <v>1</v>
          </cell>
        </row>
        <row r="128">
          <cell r="A128">
            <v>2170</v>
          </cell>
          <cell r="C128" t="str">
            <v>Correas 125x50x15x3, 5.54 Kg/m, 6 mts</v>
          </cell>
          <cell r="E128" t="str">
            <v>u</v>
          </cell>
          <cell r="F128">
            <v>15.87</v>
          </cell>
          <cell r="G128">
            <v>0</v>
          </cell>
          <cell r="I128">
            <v>1</v>
          </cell>
        </row>
        <row r="129">
          <cell r="A129">
            <v>2171</v>
          </cell>
          <cell r="C129" t="str">
            <v>Correas 125x50x15x4, 7.18 Kg/m, 6 mts</v>
          </cell>
          <cell r="E129" t="str">
            <v>u</v>
          </cell>
          <cell r="F129" t="str">
            <v>*</v>
          </cell>
          <cell r="G129">
            <v>0</v>
          </cell>
          <cell r="I129">
            <v>1</v>
          </cell>
        </row>
        <row r="130">
          <cell r="A130">
            <v>2172</v>
          </cell>
          <cell r="C130" t="str">
            <v>Correas 125x75x15x2, 4.92 Kg/m, 6 mts</v>
          </cell>
          <cell r="E130" t="str">
            <v>u</v>
          </cell>
          <cell r="F130" t="str">
            <v>*</v>
          </cell>
          <cell r="G130">
            <v>0</v>
          </cell>
          <cell r="I130">
            <v>1</v>
          </cell>
        </row>
        <row r="131">
          <cell r="A131">
            <v>2173</v>
          </cell>
          <cell r="C131" t="str">
            <v>Correas 125x75x15x3, 7.31 Kg/m, 6 mts</v>
          </cell>
          <cell r="E131" t="str">
            <v>u</v>
          </cell>
          <cell r="F131" t="str">
            <v>*</v>
          </cell>
          <cell r="G131">
            <v>0</v>
          </cell>
          <cell r="I131">
            <v>1</v>
          </cell>
        </row>
        <row r="132">
          <cell r="A132">
            <v>2174</v>
          </cell>
          <cell r="C132" t="str">
            <v>Correas 125x75x15x4, 9.54 Kg/m, 6 mts</v>
          </cell>
          <cell r="E132" t="str">
            <v>u</v>
          </cell>
          <cell r="F132" t="str">
            <v>*</v>
          </cell>
          <cell r="G132">
            <v>0</v>
          </cell>
          <cell r="I132">
            <v>1</v>
          </cell>
        </row>
        <row r="133">
          <cell r="A133">
            <v>2175</v>
          </cell>
          <cell r="C133" t="str">
            <v>Correas 150x50x15x2, 4.19 Kg/m, 6 mts</v>
          </cell>
          <cell r="E133" t="str">
            <v>u</v>
          </cell>
          <cell r="F133">
            <v>14.89</v>
          </cell>
          <cell r="G133">
            <v>0</v>
          </cell>
          <cell r="I133">
            <v>1</v>
          </cell>
        </row>
        <row r="134">
          <cell r="A134">
            <v>2176</v>
          </cell>
          <cell r="C134" t="str">
            <v>Correas 150x50x15x3, 6.13 Kg/m, 6 mts</v>
          </cell>
          <cell r="E134" t="str">
            <v>u</v>
          </cell>
          <cell r="F134">
            <v>15.387</v>
          </cell>
          <cell r="G134">
            <v>0</v>
          </cell>
          <cell r="I134">
            <v>1</v>
          </cell>
        </row>
        <row r="135">
          <cell r="A135">
            <v>2177</v>
          </cell>
          <cell r="C135" t="str">
            <v>Correas 150x50x15x4, 7.97 Kg/m, 6 mts</v>
          </cell>
          <cell r="E135" t="str">
            <v>u</v>
          </cell>
          <cell r="F135">
            <v>16.14</v>
          </cell>
          <cell r="G135">
            <v>0</v>
          </cell>
          <cell r="I135">
            <v>1</v>
          </cell>
        </row>
        <row r="136">
          <cell r="A136">
            <v>2178</v>
          </cell>
          <cell r="C136" t="str">
            <v>Correas 150x75x15x2, 4.92 Kg/m, 6 mts</v>
          </cell>
          <cell r="E136" t="str">
            <v>u</v>
          </cell>
          <cell r="F136" t="str">
            <v>*</v>
          </cell>
          <cell r="G136">
            <v>0</v>
          </cell>
          <cell r="I136">
            <v>1</v>
          </cell>
        </row>
        <row r="137">
          <cell r="A137">
            <v>2179</v>
          </cell>
          <cell r="C137" t="str">
            <v>Correas 150x75x15x3, 7.31 Kg/m, 6 mts</v>
          </cell>
          <cell r="E137" t="str">
            <v>u</v>
          </cell>
          <cell r="F137" t="str">
            <v>*</v>
          </cell>
          <cell r="G137">
            <v>0</v>
          </cell>
          <cell r="I137">
            <v>1</v>
          </cell>
        </row>
        <row r="138">
          <cell r="A138">
            <v>2180</v>
          </cell>
          <cell r="C138" t="str">
            <v>Correas 150x75x15x4, 9.54 Kg/m, 6 mts</v>
          </cell>
          <cell r="E138" t="str">
            <v>u</v>
          </cell>
          <cell r="F138" t="str">
            <v>*</v>
          </cell>
          <cell r="G138">
            <v>0</v>
          </cell>
          <cell r="I138">
            <v>1</v>
          </cell>
        </row>
        <row r="139">
          <cell r="A139">
            <v>2181</v>
          </cell>
          <cell r="C139" t="str">
            <v>Correas 175x50x15x2, 4.58 Kg/m, 6 mts</v>
          </cell>
          <cell r="E139" t="str">
            <v>u</v>
          </cell>
          <cell r="F139" t="str">
            <v>*</v>
          </cell>
          <cell r="G139">
            <v>0</v>
          </cell>
          <cell r="I139">
            <v>1</v>
          </cell>
        </row>
        <row r="140">
          <cell r="A140">
            <v>2182</v>
          </cell>
          <cell r="C140" t="str">
            <v>Correas 175x50x15x3, 6.72 Kg/m, 6 mts</v>
          </cell>
          <cell r="E140" t="str">
            <v>u</v>
          </cell>
          <cell r="F140" t="str">
            <v>*</v>
          </cell>
          <cell r="G140">
            <v>0</v>
          </cell>
          <cell r="I140">
            <v>1</v>
          </cell>
        </row>
        <row r="141">
          <cell r="A141">
            <v>2183</v>
          </cell>
          <cell r="C141" t="str">
            <v>Correas 175x50x15x4, 8.75 Kg/m, 6 mts</v>
          </cell>
          <cell r="E141" t="str">
            <v>u</v>
          </cell>
          <cell r="F141" t="str">
            <v>*</v>
          </cell>
          <cell r="G141">
            <v>0</v>
          </cell>
          <cell r="I141">
            <v>1</v>
          </cell>
        </row>
        <row r="142">
          <cell r="A142">
            <v>2184</v>
          </cell>
          <cell r="C142" t="str">
            <v>Correas 175x75x15x2, 5.37 Kg/m, 6 mts</v>
          </cell>
          <cell r="E142" t="str">
            <v>u</v>
          </cell>
          <cell r="F142" t="str">
            <v>*</v>
          </cell>
          <cell r="G142">
            <v>0</v>
          </cell>
          <cell r="I142">
            <v>1</v>
          </cell>
        </row>
        <row r="143">
          <cell r="A143">
            <v>2185</v>
          </cell>
          <cell r="C143" t="str">
            <v>Correas 175x75x15x3, 7.90 Kg/m, 6 mts</v>
          </cell>
          <cell r="E143" t="str">
            <v>u</v>
          </cell>
          <cell r="F143" t="str">
            <v>*</v>
          </cell>
          <cell r="G143">
            <v>0</v>
          </cell>
          <cell r="I143">
            <v>1</v>
          </cell>
        </row>
        <row r="144">
          <cell r="A144">
            <v>2186</v>
          </cell>
          <cell r="C144" t="str">
            <v>Correas 175x75x15x4, 10.30 Kg/m, 6 mts</v>
          </cell>
          <cell r="E144" t="str">
            <v>u</v>
          </cell>
          <cell r="F144">
            <v>15.87</v>
          </cell>
          <cell r="G144">
            <v>0</v>
          </cell>
          <cell r="I144">
            <v>1</v>
          </cell>
        </row>
        <row r="145">
          <cell r="A145">
            <v>2187</v>
          </cell>
          <cell r="C145" t="str">
            <v>Correas 200x50x15x2, 4.97 Kg/m, 6 mts</v>
          </cell>
          <cell r="E145" t="str">
            <v>u</v>
          </cell>
          <cell r="F145">
            <v>18.420000000000002</v>
          </cell>
          <cell r="G145">
            <v>0</v>
          </cell>
          <cell r="I145">
            <v>1</v>
          </cell>
        </row>
        <row r="146">
          <cell r="A146">
            <v>2188</v>
          </cell>
          <cell r="C146" t="str">
            <v>Correas 200x50x15x3, 7.31 Kg/m, 6 mts</v>
          </cell>
          <cell r="E146" t="str">
            <v>u</v>
          </cell>
          <cell r="F146" t="str">
            <v>*</v>
          </cell>
          <cell r="G146">
            <v>0</v>
          </cell>
          <cell r="I146">
            <v>1</v>
          </cell>
        </row>
        <row r="147">
          <cell r="A147">
            <v>2189</v>
          </cell>
          <cell r="C147" t="str">
            <v>Correas 200x50x15x4, 9.54 Kg/m, 6 mts</v>
          </cell>
          <cell r="E147" t="str">
            <v>u</v>
          </cell>
          <cell r="F147" t="str">
            <v>*</v>
          </cell>
          <cell r="G147">
            <v>0</v>
          </cell>
          <cell r="I147">
            <v>1</v>
          </cell>
        </row>
        <row r="148">
          <cell r="A148">
            <v>2190</v>
          </cell>
          <cell r="C148" t="str">
            <v>Planchas 1.22x2.44x30, 70.10 Kg/m</v>
          </cell>
          <cell r="E148" t="str">
            <v>m2</v>
          </cell>
          <cell r="F148">
            <v>13.5</v>
          </cell>
          <cell r="G148">
            <v>0</v>
          </cell>
          <cell r="I148">
            <v>1</v>
          </cell>
        </row>
        <row r="149">
          <cell r="A149">
            <v>2191</v>
          </cell>
          <cell r="C149" t="str">
            <v>Planchas 1.22x2.44x4, 93.47 Kg/m</v>
          </cell>
          <cell r="E149" t="str">
            <v>u.</v>
          </cell>
          <cell r="F149">
            <v>33.65</v>
          </cell>
          <cell r="G149">
            <v>0</v>
          </cell>
          <cell r="I149">
            <v>1</v>
          </cell>
        </row>
        <row r="150">
          <cell r="A150">
            <v>2203</v>
          </cell>
          <cell r="C150" t="str">
            <v>Tubo cuadrado 1"x1.5mm</v>
          </cell>
          <cell r="E150" t="str">
            <v>u</v>
          </cell>
          <cell r="F150">
            <v>4.34</v>
          </cell>
          <cell r="G150">
            <v>0</v>
          </cell>
          <cell r="I150">
            <v>1</v>
          </cell>
        </row>
        <row r="151">
          <cell r="A151">
            <v>2205</v>
          </cell>
          <cell r="C151" t="str">
            <v>Platina  1 1/2" x 1/8"</v>
          </cell>
          <cell r="E151" t="str">
            <v>ml.</v>
          </cell>
          <cell r="F151">
            <v>3.25</v>
          </cell>
          <cell r="G151">
            <v>439240011</v>
          </cell>
          <cell r="I151">
            <v>1</v>
          </cell>
          <cell r="J151">
            <v>0.65</v>
          </cell>
        </row>
        <row r="152">
          <cell r="A152">
            <v>2206</v>
          </cell>
          <cell r="C152" t="str">
            <v>Platina 1/2" x 3/16"</v>
          </cell>
          <cell r="E152" t="str">
            <v>u</v>
          </cell>
          <cell r="F152">
            <v>1.24</v>
          </cell>
          <cell r="G152">
            <v>439240011</v>
          </cell>
          <cell r="I152">
            <v>1</v>
          </cell>
          <cell r="J152">
            <v>0.65</v>
          </cell>
        </row>
        <row r="153">
          <cell r="A153">
            <v>2207</v>
          </cell>
          <cell r="C153" t="str">
            <v>Platina 1/2" x 1/4"</v>
          </cell>
          <cell r="E153" t="str">
            <v>u</v>
          </cell>
          <cell r="F153">
            <v>1.81</v>
          </cell>
          <cell r="G153">
            <v>439240011</v>
          </cell>
          <cell r="I153">
            <v>1</v>
          </cell>
          <cell r="J153">
            <v>0.65</v>
          </cell>
        </row>
        <row r="154">
          <cell r="A154">
            <v>2209</v>
          </cell>
          <cell r="C154" t="str">
            <v>Platina 1" x 1/8"  L= 6 m.</v>
          </cell>
          <cell r="E154" t="str">
            <v>u</v>
          </cell>
          <cell r="F154">
            <v>3</v>
          </cell>
          <cell r="G154">
            <v>439240011</v>
          </cell>
          <cell r="I154">
            <v>1</v>
          </cell>
          <cell r="J154">
            <v>0.65</v>
          </cell>
        </row>
        <row r="155">
          <cell r="A155">
            <v>2210</v>
          </cell>
          <cell r="C155" t="str">
            <v>Platina 1" x 3/16"</v>
          </cell>
          <cell r="E155" t="str">
            <v>u</v>
          </cell>
          <cell r="F155">
            <v>2.71</v>
          </cell>
          <cell r="G155">
            <v>439240011</v>
          </cell>
          <cell r="I155">
            <v>1</v>
          </cell>
          <cell r="J155">
            <v>0.65</v>
          </cell>
        </row>
        <row r="156">
          <cell r="A156">
            <v>22101</v>
          </cell>
          <cell r="C156" t="str">
            <v>Platina 2" x 3/16"  L= 6 m.</v>
          </cell>
          <cell r="E156" t="str">
            <v>u</v>
          </cell>
          <cell r="F156">
            <v>12.857142857142856</v>
          </cell>
          <cell r="G156">
            <v>439240011</v>
          </cell>
          <cell r="I156">
            <v>1</v>
          </cell>
          <cell r="J156">
            <v>0.65</v>
          </cell>
        </row>
        <row r="157">
          <cell r="A157">
            <v>2211</v>
          </cell>
          <cell r="C157" t="str">
            <v>Platina 1" x 1/4"</v>
          </cell>
          <cell r="E157" t="str">
            <v>ml.</v>
          </cell>
          <cell r="F157">
            <v>1.96</v>
          </cell>
          <cell r="G157">
            <v>439240011</v>
          </cell>
          <cell r="I157">
            <v>1</v>
          </cell>
          <cell r="J157">
            <v>0.65</v>
          </cell>
        </row>
        <row r="158">
          <cell r="A158">
            <v>2212</v>
          </cell>
          <cell r="C158" t="str">
            <v>Platina 2" x 1/4" (50x6) mm</v>
          </cell>
          <cell r="E158" t="str">
            <v>ml.</v>
          </cell>
          <cell r="F158">
            <v>4.5999999999999996</v>
          </cell>
          <cell r="G158">
            <v>439240011</v>
          </cell>
          <cell r="I158">
            <v>1</v>
          </cell>
          <cell r="J158">
            <v>0.65</v>
          </cell>
        </row>
        <row r="159">
          <cell r="A159">
            <v>2213</v>
          </cell>
          <cell r="C159" t="str">
            <v>Platina 3/4" x 3/16"</v>
          </cell>
          <cell r="E159" t="str">
            <v>ml.</v>
          </cell>
          <cell r="F159">
            <v>0.47916666666666663</v>
          </cell>
          <cell r="G159">
            <v>439240011</v>
          </cell>
          <cell r="I159">
            <v>1</v>
          </cell>
          <cell r="J159">
            <v>0.65</v>
          </cell>
        </row>
        <row r="160">
          <cell r="A160" t="str">
            <v>2213.1</v>
          </cell>
          <cell r="C160" t="str">
            <v>Platina Galv. 3/4" x 1/8"  L = 6m.</v>
          </cell>
          <cell r="E160" t="str">
            <v>u</v>
          </cell>
          <cell r="F160">
            <v>2.7750000000000004</v>
          </cell>
          <cell r="G160">
            <v>0</v>
          </cell>
          <cell r="I160">
            <v>1</v>
          </cell>
        </row>
        <row r="161">
          <cell r="A161" t="str">
            <v>2213.2</v>
          </cell>
          <cell r="C161" t="str">
            <v>Platina ref/Alum. 1,1/2" x 1/8" L = 6m.</v>
          </cell>
          <cell r="E161" t="str">
            <v>u</v>
          </cell>
          <cell r="F161">
            <v>3.9000000000000004</v>
          </cell>
          <cell r="G161">
            <v>0</v>
          </cell>
          <cell r="I161">
            <v>1</v>
          </cell>
        </row>
        <row r="162">
          <cell r="A162">
            <v>2222</v>
          </cell>
          <cell r="C162" t="str">
            <v>Plancha 1/20"x1.2,negra</v>
          </cell>
          <cell r="E162" t="str">
            <v>u</v>
          </cell>
          <cell r="F162">
            <v>15.14</v>
          </cell>
          <cell r="G162">
            <v>0</v>
          </cell>
          <cell r="I162">
            <v>1</v>
          </cell>
        </row>
        <row r="163">
          <cell r="A163">
            <v>2224</v>
          </cell>
          <cell r="C163" t="str">
            <v>Plancha 1/32"x 0.75,negra</v>
          </cell>
          <cell r="E163" t="str">
            <v>u</v>
          </cell>
          <cell r="F163">
            <v>8.41</v>
          </cell>
          <cell r="G163">
            <v>0</v>
          </cell>
          <cell r="I163">
            <v>1</v>
          </cell>
        </row>
        <row r="164">
          <cell r="A164">
            <v>2225</v>
          </cell>
          <cell r="C164" t="str">
            <v>Plancha 1.22x2.44x3,  70,10 Kg/m</v>
          </cell>
          <cell r="E164" t="str">
            <v>m2</v>
          </cell>
          <cell r="F164">
            <v>15</v>
          </cell>
          <cell r="G164">
            <v>0</v>
          </cell>
          <cell r="I164">
            <v>1</v>
          </cell>
        </row>
        <row r="165">
          <cell r="A165">
            <v>2226</v>
          </cell>
          <cell r="C165" t="str">
            <v>Plancha galv. 1/16" 1,22x2,44 m.</v>
          </cell>
          <cell r="E165" t="str">
            <v>u</v>
          </cell>
          <cell r="F165">
            <v>50.712499999999999</v>
          </cell>
          <cell r="G165">
            <v>0</v>
          </cell>
          <cell r="I165">
            <v>1</v>
          </cell>
        </row>
        <row r="166">
          <cell r="A166">
            <v>2227</v>
          </cell>
          <cell r="C166" t="str">
            <v>Plancha p/base Sop. 1,22x2,44 m. e = 3 mm.</v>
          </cell>
          <cell r="E166" t="str">
            <v>u</v>
          </cell>
          <cell r="F166">
            <v>103.05</v>
          </cell>
          <cell r="G166">
            <v>0</v>
          </cell>
          <cell r="I166">
            <v>1</v>
          </cell>
        </row>
        <row r="167">
          <cell r="A167">
            <v>2228</v>
          </cell>
          <cell r="C167" t="str">
            <v>Plancha Alum. e = 2 mm (1,22x2,44) m.</v>
          </cell>
          <cell r="E167" t="str">
            <v>u</v>
          </cell>
          <cell r="F167">
            <v>98.868000000000009</v>
          </cell>
          <cell r="G167">
            <v>0</v>
          </cell>
          <cell r="I167">
            <v>1</v>
          </cell>
        </row>
        <row r="168">
          <cell r="A168">
            <v>2229</v>
          </cell>
          <cell r="C168" t="str">
            <v>Platina a = 0,08 m , e 0 2 mm</v>
          </cell>
          <cell r="E168" t="str">
            <v>ml.</v>
          </cell>
          <cell r="F168">
            <v>6.11</v>
          </cell>
          <cell r="G168">
            <v>439240011</v>
          </cell>
          <cell r="I168">
            <v>1</v>
          </cell>
          <cell r="J168">
            <v>0.65</v>
          </cell>
        </row>
        <row r="169">
          <cell r="C169" t="str">
            <v>ALUMINIO Y VIDRIO</v>
          </cell>
        </row>
        <row r="170">
          <cell r="A170">
            <v>3005</v>
          </cell>
          <cell r="C170" t="str">
            <v>Vidrio Claro de 2mm. (importado)</v>
          </cell>
          <cell r="E170" t="str">
            <v>m2</v>
          </cell>
          <cell r="F170">
            <v>6.8639999999999999</v>
          </cell>
          <cell r="G170">
            <v>0</v>
          </cell>
          <cell r="I170">
            <v>1</v>
          </cell>
        </row>
        <row r="171">
          <cell r="A171">
            <v>3006</v>
          </cell>
          <cell r="C171" t="str">
            <v>Vidrio Claro de 3mm.(importado)</v>
          </cell>
          <cell r="E171" t="str">
            <v>m2</v>
          </cell>
          <cell r="F171">
            <v>7.9871999999999996</v>
          </cell>
          <cell r="G171">
            <v>0</v>
          </cell>
          <cell r="I171">
            <v>1</v>
          </cell>
        </row>
        <row r="172">
          <cell r="A172">
            <v>3007</v>
          </cell>
          <cell r="C172" t="str">
            <v>Vidrio Claro de 4mm (importado)</v>
          </cell>
          <cell r="E172" t="str">
            <v>m2</v>
          </cell>
          <cell r="F172">
            <v>11.0656</v>
          </cell>
          <cell r="G172">
            <v>0</v>
          </cell>
          <cell r="I172">
            <v>1</v>
          </cell>
        </row>
        <row r="173">
          <cell r="A173">
            <v>3008</v>
          </cell>
          <cell r="C173" t="str">
            <v>Vidrio Claro de 5mm.(importado)</v>
          </cell>
          <cell r="E173" t="str">
            <v>m2</v>
          </cell>
          <cell r="F173">
            <v>10.961599999999999</v>
          </cell>
          <cell r="G173">
            <v>0</v>
          </cell>
          <cell r="I173">
            <v>1</v>
          </cell>
        </row>
        <row r="174">
          <cell r="A174">
            <v>3009</v>
          </cell>
          <cell r="C174" t="str">
            <v>Vidrio Claro de 6mm.(importado)</v>
          </cell>
          <cell r="E174" t="str">
            <v>m2</v>
          </cell>
          <cell r="F174">
            <v>6.0319359999999991</v>
          </cell>
          <cell r="G174">
            <v>0</v>
          </cell>
          <cell r="I174">
            <v>1</v>
          </cell>
        </row>
        <row r="175">
          <cell r="A175">
            <v>3010</v>
          </cell>
          <cell r="C175" t="str">
            <v>Vidrio Bronce de 4mm.(importado)</v>
          </cell>
          <cell r="E175" t="str">
            <v>m2</v>
          </cell>
          <cell r="F175">
            <v>9.6595200000000006</v>
          </cell>
          <cell r="G175">
            <v>0</v>
          </cell>
          <cell r="I175">
            <v>1</v>
          </cell>
        </row>
        <row r="176">
          <cell r="A176">
            <v>3011</v>
          </cell>
          <cell r="C176" t="str">
            <v>Vidrio Bronce de 5mm.(importado)</v>
          </cell>
          <cell r="E176" t="str">
            <v>m2</v>
          </cell>
          <cell r="F176">
            <v>13.137280000000001</v>
          </cell>
          <cell r="G176">
            <v>0</v>
          </cell>
          <cell r="I176">
            <v>1</v>
          </cell>
        </row>
        <row r="177">
          <cell r="A177">
            <v>3012</v>
          </cell>
          <cell r="C177" t="str">
            <v>Puerta corrediza(4m2) 2 hojas PC</v>
          </cell>
          <cell r="E177" t="str">
            <v>m2</v>
          </cell>
          <cell r="F177">
            <v>49.92</v>
          </cell>
          <cell r="G177">
            <v>0</v>
          </cell>
          <cell r="I177">
            <v>1</v>
          </cell>
        </row>
        <row r="178">
          <cell r="A178">
            <v>3013</v>
          </cell>
          <cell r="C178" t="str">
            <v>Puerta corr.(4m2) 2 hojas color</v>
          </cell>
          <cell r="E178" t="str">
            <v>m2</v>
          </cell>
          <cell r="F178">
            <v>58.24</v>
          </cell>
          <cell r="G178">
            <v>0</v>
          </cell>
          <cell r="I178">
            <v>1</v>
          </cell>
        </row>
        <row r="179">
          <cell r="A179">
            <v>3014</v>
          </cell>
          <cell r="C179" t="str">
            <v>Puerta de baño(2.25m2).nat.panor.</v>
          </cell>
          <cell r="E179" t="str">
            <v>m2</v>
          </cell>
          <cell r="F179">
            <v>35.36</v>
          </cell>
          <cell r="G179">
            <v>0</v>
          </cell>
          <cell r="I179">
            <v>1</v>
          </cell>
          <cell r="K179">
            <v>0.65</v>
          </cell>
          <cell r="P179">
            <v>0.65</v>
          </cell>
          <cell r="Q179">
            <v>8</v>
          </cell>
          <cell r="R179">
            <v>5.2</v>
          </cell>
        </row>
        <row r="180">
          <cell r="A180">
            <v>3015</v>
          </cell>
          <cell r="C180" t="str">
            <v>Ventana corrediza de Al/Vd. nat. malla</v>
          </cell>
          <cell r="E180" t="str">
            <v>m2</v>
          </cell>
          <cell r="F180">
            <v>43.68</v>
          </cell>
          <cell r="G180">
            <v>0</v>
          </cell>
          <cell r="I180">
            <v>1</v>
          </cell>
          <cell r="P180">
            <v>0.45</v>
          </cell>
          <cell r="Q180">
            <v>10</v>
          </cell>
          <cell r="R180">
            <v>4.5</v>
          </cell>
        </row>
        <row r="181">
          <cell r="A181">
            <v>3016</v>
          </cell>
          <cell r="C181" t="str">
            <v>Vent. corr. Al/Vid color malla</v>
          </cell>
          <cell r="E181" t="str">
            <v>m2</v>
          </cell>
          <cell r="F181">
            <v>49.92</v>
          </cell>
          <cell r="G181">
            <v>0</v>
          </cell>
          <cell r="I181">
            <v>1</v>
          </cell>
          <cell r="R181">
            <v>0.25</v>
          </cell>
        </row>
        <row r="182">
          <cell r="A182">
            <v>3017</v>
          </cell>
          <cell r="C182" t="str">
            <v>Ventana Celosía Al/Vd natural</v>
          </cell>
          <cell r="E182" t="str">
            <v>m2</v>
          </cell>
          <cell r="F182">
            <v>38.271999999999998</v>
          </cell>
          <cell r="G182">
            <v>0</v>
          </cell>
          <cell r="I182">
            <v>1</v>
          </cell>
          <cell r="P182" t="str">
            <v>CEMENTO</v>
          </cell>
          <cell r="Q182">
            <v>2.6216000000000004</v>
          </cell>
        </row>
        <row r="183">
          <cell r="A183">
            <v>3018</v>
          </cell>
          <cell r="C183" t="str">
            <v>Ventana fija (1m2)</v>
          </cell>
          <cell r="E183" t="str">
            <v>m2</v>
          </cell>
          <cell r="F183">
            <v>35.36</v>
          </cell>
          <cell r="G183">
            <v>0</v>
          </cell>
          <cell r="I183">
            <v>1</v>
          </cell>
        </row>
        <row r="184">
          <cell r="A184">
            <v>3019</v>
          </cell>
          <cell r="C184" t="str">
            <v>Base (ventana celosía) Alum.natural</v>
          </cell>
          <cell r="E184" t="str">
            <v>ml</v>
          </cell>
          <cell r="F184">
            <v>1.9468800000000002</v>
          </cell>
          <cell r="G184">
            <v>0</v>
          </cell>
          <cell r="I184">
            <v>1</v>
          </cell>
        </row>
        <row r="185">
          <cell r="A185">
            <v>3020</v>
          </cell>
          <cell r="C185" t="str">
            <v>Cabezal(ventana celosía)</v>
          </cell>
          <cell r="E185" t="str">
            <v>ml</v>
          </cell>
          <cell r="F185">
            <v>1.9468800000000002</v>
          </cell>
          <cell r="G185">
            <v>0</v>
          </cell>
          <cell r="I185">
            <v>1</v>
          </cell>
          <cell r="Q185">
            <v>0.13108</v>
          </cell>
        </row>
        <row r="186">
          <cell r="A186">
            <v>3021</v>
          </cell>
          <cell r="C186" t="str">
            <v>Barra operadora(Vent.Alum.y Vid.)</v>
          </cell>
          <cell r="E186" t="str">
            <v>ml</v>
          </cell>
          <cell r="F186">
            <v>0.627328</v>
          </cell>
          <cell r="G186">
            <v>0</v>
          </cell>
          <cell r="I186">
            <v>1</v>
          </cell>
        </row>
        <row r="187">
          <cell r="A187">
            <v>3022</v>
          </cell>
          <cell r="C187" t="str">
            <v>Vidrio Cortado  4mm(ventana celosía)</v>
          </cell>
          <cell r="E187" t="str">
            <v>m2</v>
          </cell>
          <cell r="F187">
            <v>9.5180799999999994</v>
          </cell>
          <cell r="G187">
            <v>0</v>
          </cell>
          <cell r="I187">
            <v>1</v>
          </cell>
          <cell r="Q187">
            <v>6.5540000000000003</v>
          </cell>
        </row>
        <row r="188">
          <cell r="A188">
            <v>3023</v>
          </cell>
          <cell r="C188" t="str">
            <v>Operador manual (vent. celosía)</v>
          </cell>
          <cell r="E188" t="str">
            <v>u</v>
          </cell>
          <cell r="F188">
            <v>1.8720000000000001</v>
          </cell>
          <cell r="G188">
            <v>0</v>
          </cell>
          <cell r="I188">
            <v>1</v>
          </cell>
        </row>
        <row r="189">
          <cell r="A189">
            <v>3024</v>
          </cell>
          <cell r="C189" t="str">
            <v>Remaches (ventana celosía)</v>
          </cell>
          <cell r="E189" t="str">
            <v>u</v>
          </cell>
          <cell r="F189">
            <v>8.320000000000001E-3</v>
          </cell>
          <cell r="G189">
            <v>0</v>
          </cell>
          <cell r="I189">
            <v>1</v>
          </cell>
        </row>
        <row r="190">
          <cell r="C190" t="str">
            <v>Ventana Corrediza</v>
          </cell>
        </row>
        <row r="191">
          <cell r="A191">
            <v>3025</v>
          </cell>
          <cell r="C191" t="str">
            <v>Horizontal de hoja standard nat. 6,40 mts.</v>
          </cell>
          <cell r="E191" t="str">
            <v>u</v>
          </cell>
          <cell r="F191">
            <v>8.83</v>
          </cell>
          <cell r="G191">
            <v>0</v>
          </cell>
          <cell r="I191">
            <v>1</v>
          </cell>
        </row>
        <row r="192">
          <cell r="A192">
            <v>3026</v>
          </cell>
          <cell r="C192" t="str">
            <v>Vertical abierto standar nat. 6,40 mts.</v>
          </cell>
          <cell r="E192" t="str">
            <v>u</v>
          </cell>
          <cell r="F192">
            <v>10.49</v>
          </cell>
          <cell r="G192">
            <v>0</v>
          </cell>
          <cell r="I192">
            <v>1</v>
          </cell>
        </row>
        <row r="193">
          <cell r="A193">
            <v>3027</v>
          </cell>
          <cell r="C193" t="str">
            <v>Malla corrediza standard 6,40 mts.</v>
          </cell>
          <cell r="E193" t="str">
            <v>u</v>
          </cell>
          <cell r="F193">
            <v>6.08</v>
          </cell>
          <cell r="G193">
            <v>0</v>
          </cell>
          <cell r="I193">
            <v>1</v>
          </cell>
        </row>
        <row r="194">
          <cell r="A194">
            <v>3028</v>
          </cell>
          <cell r="C194" t="str">
            <v>Vertical cerrado standard nat. 6,40 mts.</v>
          </cell>
          <cell r="E194" t="str">
            <v>u</v>
          </cell>
          <cell r="F194">
            <v>11.87</v>
          </cell>
          <cell r="G194">
            <v>0</v>
          </cell>
          <cell r="I194">
            <v>1</v>
          </cell>
        </row>
        <row r="195">
          <cell r="A195">
            <v>3029</v>
          </cell>
          <cell r="C195" t="str">
            <v>Jamba marco económico nat. 6,40 mts.</v>
          </cell>
          <cell r="E195" t="str">
            <v>u</v>
          </cell>
          <cell r="F195">
            <v>11.24</v>
          </cell>
          <cell r="G195">
            <v>0</v>
          </cell>
          <cell r="I195">
            <v>1</v>
          </cell>
        </row>
        <row r="196">
          <cell r="A196">
            <v>3030</v>
          </cell>
          <cell r="C196" t="str">
            <v>Riel superior de tres aletas nat. 6,40 mts.</v>
          </cell>
          <cell r="E196" t="str">
            <v>u</v>
          </cell>
          <cell r="F196">
            <v>11.12</v>
          </cell>
          <cell r="G196">
            <v>0</v>
          </cell>
          <cell r="I196">
            <v>1</v>
          </cell>
        </row>
        <row r="197">
          <cell r="A197">
            <v>3031</v>
          </cell>
          <cell r="C197" t="str">
            <v>Riel inferior económico nat. 6,40 mts</v>
          </cell>
          <cell r="E197" t="str">
            <v>u</v>
          </cell>
          <cell r="F197">
            <v>11.47</v>
          </cell>
          <cell r="G197">
            <v>0</v>
          </cell>
          <cell r="I197">
            <v>1</v>
          </cell>
        </row>
        <row r="198">
          <cell r="A198">
            <v>3032</v>
          </cell>
          <cell r="C198" t="str">
            <v>Riel Sup. e Inf. standard nat. 6,40 mts.</v>
          </cell>
          <cell r="E198" t="str">
            <v>u</v>
          </cell>
          <cell r="F198">
            <v>11.47</v>
          </cell>
          <cell r="G198">
            <v>0</v>
          </cell>
          <cell r="I198">
            <v>1</v>
          </cell>
        </row>
        <row r="199">
          <cell r="A199">
            <v>3033</v>
          </cell>
          <cell r="C199" t="str">
            <v>Vertical abierto económico nat. 6,40 mts.</v>
          </cell>
          <cell r="E199" t="str">
            <v>u</v>
          </cell>
          <cell r="F199">
            <v>7.11</v>
          </cell>
          <cell r="G199">
            <v>0</v>
          </cell>
          <cell r="I199">
            <v>1</v>
          </cell>
        </row>
        <row r="200">
          <cell r="A200">
            <v>3034</v>
          </cell>
          <cell r="C200" t="str">
            <v>Horizontal de hoja económico nat. 6,40 mts.</v>
          </cell>
          <cell r="E200" t="str">
            <v>u</v>
          </cell>
          <cell r="F200">
            <v>10.15</v>
          </cell>
          <cell r="G200">
            <v>0</v>
          </cell>
          <cell r="I200">
            <v>1</v>
          </cell>
        </row>
        <row r="201">
          <cell r="A201">
            <v>3035</v>
          </cell>
          <cell r="C201" t="str">
            <v>Jamba marco standard nat. 6,40 mts.</v>
          </cell>
          <cell r="E201" t="str">
            <v>u</v>
          </cell>
          <cell r="F201">
            <v>11.98</v>
          </cell>
          <cell r="G201">
            <v>0</v>
          </cell>
          <cell r="I201">
            <v>1</v>
          </cell>
        </row>
        <row r="202">
          <cell r="A202">
            <v>3036</v>
          </cell>
          <cell r="C202" t="str">
            <v>Vertical cerrado económico nat. 6,40 mts.</v>
          </cell>
          <cell r="E202" t="str">
            <v>u</v>
          </cell>
          <cell r="F202">
            <v>10.78</v>
          </cell>
          <cell r="G202">
            <v>0</v>
          </cell>
          <cell r="I202">
            <v>1</v>
          </cell>
        </row>
        <row r="203">
          <cell r="A203">
            <v>3037</v>
          </cell>
          <cell r="C203" t="str">
            <v>Malla corrediza económica nat. 6,40 mts. (perfil)</v>
          </cell>
          <cell r="E203" t="str">
            <v>u</v>
          </cell>
          <cell r="F203">
            <v>5.0999999999999996</v>
          </cell>
          <cell r="G203">
            <v>0</v>
          </cell>
          <cell r="I203">
            <v>1</v>
          </cell>
        </row>
        <row r="204">
          <cell r="C204" t="str">
            <v>Ventana Corrediza (Redonda)</v>
          </cell>
        </row>
        <row r="205">
          <cell r="A205">
            <v>3040</v>
          </cell>
          <cell r="C205" t="str">
            <v>Riel nat. 6,40 mts.</v>
          </cell>
          <cell r="E205" t="str">
            <v>u</v>
          </cell>
          <cell r="F205">
            <v>11.47</v>
          </cell>
          <cell r="G205">
            <v>0</v>
          </cell>
          <cell r="I205">
            <v>1</v>
          </cell>
        </row>
        <row r="206">
          <cell r="A206">
            <v>3041</v>
          </cell>
          <cell r="C206" t="str">
            <v>Vertical redondo nat. 6,40 mts.</v>
          </cell>
          <cell r="E206" t="str">
            <v>u</v>
          </cell>
          <cell r="F206">
            <v>10.039999999999999</v>
          </cell>
          <cell r="G206">
            <v>0</v>
          </cell>
          <cell r="I206">
            <v>1</v>
          </cell>
        </row>
        <row r="207">
          <cell r="A207">
            <v>3042</v>
          </cell>
          <cell r="C207" t="str">
            <v>Horizontal redondo nat. 6,40 mts.</v>
          </cell>
          <cell r="E207" t="str">
            <v>u</v>
          </cell>
          <cell r="F207">
            <v>6.11</v>
          </cell>
          <cell r="G207">
            <v>0</v>
          </cell>
          <cell r="I207">
            <v>1</v>
          </cell>
        </row>
        <row r="208">
          <cell r="A208">
            <v>3043</v>
          </cell>
          <cell r="C208" t="str">
            <v>Jamba Marco nat. 6,40 mts.</v>
          </cell>
          <cell r="E208" t="str">
            <v>u</v>
          </cell>
          <cell r="F208">
            <v>11.24</v>
          </cell>
          <cell r="G208">
            <v>0</v>
          </cell>
          <cell r="I208">
            <v>1</v>
          </cell>
        </row>
        <row r="209">
          <cell r="C209" t="str">
            <v>Ventana Corrediza (Pesada)</v>
          </cell>
          <cell r="G209">
            <v>0</v>
          </cell>
          <cell r="I209">
            <v>1</v>
          </cell>
        </row>
        <row r="210">
          <cell r="A210">
            <v>3045</v>
          </cell>
          <cell r="C210" t="str">
            <v>Adaptador nat. 6,40 mts.</v>
          </cell>
          <cell r="E210" t="str">
            <v>u</v>
          </cell>
          <cell r="F210">
            <v>6.08</v>
          </cell>
          <cell r="G210">
            <v>0</v>
          </cell>
          <cell r="I210">
            <v>1</v>
          </cell>
        </row>
        <row r="211">
          <cell r="A211">
            <v>3046</v>
          </cell>
          <cell r="C211" t="str">
            <v>Vertical cerrado nat. 6,40 mts.</v>
          </cell>
          <cell r="E211" t="str">
            <v>u</v>
          </cell>
          <cell r="F211">
            <v>13.48</v>
          </cell>
          <cell r="G211">
            <v>0</v>
          </cell>
          <cell r="I211">
            <v>1</v>
          </cell>
        </row>
        <row r="212">
          <cell r="A212">
            <v>3047</v>
          </cell>
          <cell r="C212" t="str">
            <v>Vertical abierto nat. 6,40 mts.</v>
          </cell>
          <cell r="E212" t="str">
            <v>u</v>
          </cell>
          <cell r="F212">
            <v>11.18</v>
          </cell>
          <cell r="G212">
            <v>0</v>
          </cell>
          <cell r="I212">
            <v>1</v>
          </cell>
        </row>
        <row r="213">
          <cell r="A213">
            <v>3048</v>
          </cell>
          <cell r="C213" t="str">
            <v>Jamba Marco nat. 6,40 mts.</v>
          </cell>
          <cell r="E213" t="str">
            <v>u</v>
          </cell>
          <cell r="F213">
            <v>13.76</v>
          </cell>
          <cell r="G213">
            <v>0</v>
          </cell>
          <cell r="I213">
            <v>1</v>
          </cell>
        </row>
        <row r="214">
          <cell r="A214">
            <v>3049</v>
          </cell>
          <cell r="C214" t="str">
            <v>Horizontal nat. 6,40 mts.</v>
          </cell>
          <cell r="E214" t="str">
            <v>u</v>
          </cell>
          <cell r="F214">
            <v>15.88</v>
          </cell>
          <cell r="G214">
            <v>0</v>
          </cell>
          <cell r="I214">
            <v>1</v>
          </cell>
        </row>
        <row r="215">
          <cell r="A215">
            <v>3050</v>
          </cell>
          <cell r="C215" t="str">
            <v>Riel nat. 6,40 mts.</v>
          </cell>
          <cell r="E215" t="str">
            <v>u</v>
          </cell>
          <cell r="F215">
            <v>14.74</v>
          </cell>
          <cell r="G215">
            <v>0</v>
          </cell>
          <cell r="I215">
            <v>1</v>
          </cell>
        </row>
        <row r="216">
          <cell r="C216" t="str">
            <v>Ventana Celosia</v>
          </cell>
        </row>
        <row r="217">
          <cell r="A217">
            <v>3055</v>
          </cell>
          <cell r="C217" t="str">
            <v>Barra operadora standard nat. 6,40 mts.</v>
          </cell>
          <cell r="E217" t="str">
            <v>u</v>
          </cell>
          <cell r="F217">
            <v>2.64</v>
          </cell>
          <cell r="G217">
            <v>0</v>
          </cell>
          <cell r="I217">
            <v>1</v>
          </cell>
        </row>
        <row r="218">
          <cell r="A218">
            <v>3056</v>
          </cell>
          <cell r="C218" t="str">
            <v>Malla fija con bisel standard nat. 6,40 mts.</v>
          </cell>
          <cell r="E218" t="str">
            <v>u</v>
          </cell>
          <cell r="F218">
            <v>4.93</v>
          </cell>
          <cell r="G218">
            <v>0</v>
          </cell>
          <cell r="I218">
            <v>1</v>
          </cell>
        </row>
        <row r="219">
          <cell r="A219">
            <v>3057</v>
          </cell>
          <cell r="C219" t="str">
            <v>Cabezal celosia nat. 6,40 mts.</v>
          </cell>
          <cell r="E219" t="str">
            <v>u</v>
          </cell>
          <cell r="F219">
            <v>9.81</v>
          </cell>
          <cell r="G219">
            <v>0</v>
          </cell>
          <cell r="I219">
            <v>1</v>
          </cell>
        </row>
        <row r="220">
          <cell r="A220">
            <v>3058</v>
          </cell>
          <cell r="C220" t="str">
            <v>Barra operadora económica nat. 6,40 mts.</v>
          </cell>
          <cell r="E220" t="str">
            <v>u</v>
          </cell>
          <cell r="F220">
            <v>1.78</v>
          </cell>
          <cell r="G220">
            <v>0</v>
          </cell>
          <cell r="I220">
            <v>1</v>
          </cell>
        </row>
        <row r="221">
          <cell r="A221">
            <v>3059</v>
          </cell>
          <cell r="C221" t="str">
            <v>Jamba sencilla celosia nat. 6,40 mts.</v>
          </cell>
          <cell r="E221" t="str">
            <v>u</v>
          </cell>
          <cell r="F221">
            <v>11.58</v>
          </cell>
          <cell r="G221">
            <v>0</v>
          </cell>
          <cell r="I221">
            <v>1</v>
          </cell>
        </row>
        <row r="222">
          <cell r="A222">
            <v>3060</v>
          </cell>
          <cell r="C222" t="str">
            <v>Base celosia nat. 6,40 mts.</v>
          </cell>
          <cell r="E222" t="str">
            <v>u</v>
          </cell>
          <cell r="F222">
            <v>8.49</v>
          </cell>
          <cell r="G222">
            <v>0</v>
          </cell>
          <cell r="I222">
            <v>1</v>
          </cell>
        </row>
        <row r="223">
          <cell r="A223">
            <v>3061</v>
          </cell>
          <cell r="C223" t="str">
            <v>Malla fija económica  nat. 6,40 mts.(perfil)</v>
          </cell>
          <cell r="E223" t="str">
            <v>u</v>
          </cell>
          <cell r="F223">
            <v>2.41</v>
          </cell>
          <cell r="G223">
            <v>0</v>
          </cell>
          <cell r="I223">
            <v>1</v>
          </cell>
        </row>
        <row r="224">
          <cell r="C224" t="str">
            <v>Ventana Fija</v>
          </cell>
        </row>
        <row r="225">
          <cell r="A225">
            <v>3065</v>
          </cell>
          <cell r="C225" t="str">
            <v>Junquillo v. fijo sin felpero nat. 6,40 mts.</v>
          </cell>
          <cell r="E225" t="str">
            <v>u</v>
          </cell>
          <cell r="F225">
            <v>3.67</v>
          </cell>
          <cell r="G225">
            <v>0</v>
          </cell>
          <cell r="I225">
            <v>1</v>
          </cell>
        </row>
        <row r="226">
          <cell r="A226">
            <v>3066</v>
          </cell>
          <cell r="C226" t="str">
            <v>Mullon standard (unión) nat. 6,40 mts.</v>
          </cell>
          <cell r="E226" t="str">
            <v>u</v>
          </cell>
          <cell r="F226">
            <v>5.79</v>
          </cell>
          <cell r="G226">
            <v>0</v>
          </cell>
          <cell r="I226">
            <v>1</v>
          </cell>
        </row>
        <row r="227">
          <cell r="A227">
            <v>3067</v>
          </cell>
          <cell r="C227" t="str">
            <v>Junquillo v. fijo con felpero nat. 6,40 mts.</v>
          </cell>
          <cell r="E227" t="str">
            <v>u</v>
          </cell>
          <cell r="F227" t="str">
            <v>*</v>
          </cell>
          <cell r="G227">
            <v>0</v>
          </cell>
          <cell r="I227">
            <v>1</v>
          </cell>
        </row>
        <row r="228">
          <cell r="A228">
            <v>3068</v>
          </cell>
          <cell r="C228" t="str">
            <v>Horizontal vid. fijo standard nat. 6,40 mts.</v>
          </cell>
          <cell r="E228" t="str">
            <v>u</v>
          </cell>
          <cell r="F228">
            <v>8.1999999999999993</v>
          </cell>
          <cell r="G228">
            <v>0</v>
          </cell>
          <cell r="I228">
            <v>1</v>
          </cell>
        </row>
        <row r="229">
          <cell r="A229">
            <v>3069</v>
          </cell>
          <cell r="C229" t="str">
            <v>Vertical vidrio fijo standard nat. 6,40 mts.</v>
          </cell>
          <cell r="E229" t="str">
            <v>u</v>
          </cell>
          <cell r="F229">
            <v>7.34</v>
          </cell>
          <cell r="G229">
            <v>0</v>
          </cell>
          <cell r="I229">
            <v>1</v>
          </cell>
        </row>
        <row r="230">
          <cell r="A230">
            <v>3070</v>
          </cell>
          <cell r="C230" t="str">
            <v>Horizontal vid.fijo económ. nat. 6,40 mts.</v>
          </cell>
          <cell r="E230" t="str">
            <v>u</v>
          </cell>
          <cell r="F230">
            <v>6.15</v>
          </cell>
          <cell r="G230">
            <v>0</v>
          </cell>
          <cell r="I230">
            <v>1</v>
          </cell>
        </row>
        <row r="231">
          <cell r="A231">
            <v>3071</v>
          </cell>
          <cell r="C231" t="str">
            <v>Vertical vid. fijo económico nat.6,40 mts.</v>
          </cell>
          <cell r="E231" t="str">
            <v>u</v>
          </cell>
          <cell r="F231">
            <v>5.4</v>
          </cell>
          <cell r="G231">
            <v>0</v>
          </cell>
          <cell r="I231">
            <v>1</v>
          </cell>
        </row>
        <row r="232">
          <cell r="A232">
            <v>3072</v>
          </cell>
          <cell r="C232" t="str">
            <v>Horizont.vid. fijo stand.alivianada 6,40 mts.</v>
          </cell>
          <cell r="E232" t="str">
            <v>u</v>
          </cell>
          <cell r="F232">
            <v>10.15</v>
          </cell>
          <cell r="G232">
            <v>0</v>
          </cell>
          <cell r="I232">
            <v>1</v>
          </cell>
        </row>
        <row r="233">
          <cell r="A233">
            <v>3073</v>
          </cell>
          <cell r="C233" t="str">
            <v>Vertical vid.fijo stand.alivianada 6,40 mts.</v>
          </cell>
          <cell r="E233" t="str">
            <v>u</v>
          </cell>
          <cell r="F233">
            <v>10.67</v>
          </cell>
          <cell r="G233">
            <v>0</v>
          </cell>
          <cell r="I233">
            <v>1</v>
          </cell>
        </row>
        <row r="234">
          <cell r="A234">
            <v>3074</v>
          </cell>
          <cell r="C234" t="str">
            <v>Junquillo v. fijo c/felpero aliv. nat.6,40 mts.</v>
          </cell>
          <cell r="E234" t="str">
            <v>u</v>
          </cell>
          <cell r="F234">
            <v>4.59</v>
          </cell>
          <cell r="G234">
            <v>0</v>
          </cell>
          <cell r="I234">
            <v>1</v>
          </cell>
        </row>
        <row r="235">
          <cell r="C235" t="str">
            <v>Ventana Proyectable</v>
          </cell>
        </row>
        <row r="236">
          <cell r="A236">
            <v>3075</v>
          </cell>
          <cell r="C236" t="str">
            <v>Marco doble vent. proyectable nat. 6,40 mts</v>
          </cell>
          <cell r="E236" t="str">
            <v>u</v>
          </cell>
          <cell r="F236">
            <v>19.78</v>
          </cell>
          <cell r="G236">
            <v>0</v>
          </cell>
          <cell r="I236">
            <v>1</v>
          </cell>
        </row>
        <row r="237">
          <cell r="A237">
            <v>3076</v>
          </cell>
          <cell r="C237" t="str">
            <v xml:space="preserve">Borde hoja y marco vent. proyect.6,40mts.  </v>
          </cell>
          <cell r="E237" t="str">
            <v>u</v>
          </cell>
          <cell r="F237">
            <v>6.02</v>
          </cell>
          <cell r="G237">
            <v>0</v>
          </cell>
          <cell r="I237">
            <v>1</v>
          </cell>
        </row>
        <row r="238">
          <cell r="A238">
            <v>3077</v>
          </cell>
          <cell r="C238" t="str">
            <v>Hoja de ventana proyectable nat. 6,40 mts.</v>
          </cell>
          <cell r="E238" t="str">
            <v>u</v>
          </cell>
          <cell r="F238">
            <v>16.8</v>
          </cell>
          <cell r="G238">
            <v>0</v>
          </cell>
          <cell r="I238">
            <v>1</v>
          </cell>
        </row>
        <row r="239">
          <cell r="A239">
            <v>3078</v>
          </cell>
          <cell r="C239" t="str">
            <v>Marco de ventana proyectable nat. 6,40mts.</v>
          </cell>
          <cell r="E239" t="str">
            <v>u</v>
          </cell>
          <cell r="F239">
            <v>10.72</v>
          </cell>
          <cell r="G239">
            <v>0</v>
          </cell>
          <cell r="I239">
            <v>1</v>
          </cell>
        </row>
        <row r="240">
          <cell r="C240" t="str">
            <v>Puerta Batiente</v>
          </cell>
        </row>
        <row r="241">
          <cell r="A241">
            <v>3080</v>
          </cell>
          <cell r="C241" t="str">
            <v>Horizontal inf. puerta batiente nat. 6,40 mts.</v>
          </cell>
          <cell r="E241" t="str">
            <v>u</v>
          </cell>
          <cell r="F241">
            <v>27.18</v>
          </cell>
          <cell r="G241">
            <v>0</v>
          </cell>
          <cell r="I241">
            <v>1</v>
          </cell>
        </row>
        <row r="242">
          <cell r="A242">
            <v>3081</v>
          </cell>
          <cell r="C242" t="str">
            <v>Horizontal sup. puerta batiente nat. 6,40mts.</v>
          </cell>
          <cell r="E242" t="str">
            <v>u</v>
          </cell>
          <cell r="F242">
            <v>20.7</v>
          </cell>
          <cell r="G242">
            <v>0</v>
          </cell>
          <cell r="I242">
            <v>1</v>
          </cell>
        </row>
        <row r="243">
          <cell r="A243">
            <v>3082</v>
          </cell>
          <cell r="C243" t="str">
            <v>Vertical de hoja puerta batiente nat. 6,40mts.</v>
          </cell>
          <cell r="E243" t="str">
            <v>u</v>
          </cell>
          <cell r="F243">
            <v>21.05</v>
          </cell>
          <cell r="G243">
            <v>0</v>
          </cell>
          <cell r="I243">
            <v>1</v>
          </cell>
        </row>
        <row r="244">
          <cell r="A244">
            <v>3083</v>
          </cell>
          <cell r="C244" t="str">
            <v>Vertical de felpa puerta batiente nat. 6,40mts.</v>
          </cell>
          <cell r="E244" t="str">
            <v>u</v>
          </cell>
          <cell r="F244">
            <v>22.25</v>
          </cell>
          <cell r="G244">
            <v>0</v>
          </cell>
          <cell r="I244">
            <v>1</v>
          </cell>
        </row>
        <row r="245">
          <cell r="A245">
            <v>3084</v>
          </cell>
          <cell r="C245" t="str">
            <v>Junquillo de puerta batiente nat. 6,40 mts.</v>
          </cell>
          <cell r="E245" t="str">
            <v>u</v>
          </cell>
          <cell r="F245">
            <v>4.59</v>
          </cell>
          <cell r="G245">
            <v>0</v>
          </cell>
          <cell r="I245">
            <v>1</v>
          </cell>
        </row>
        <row r="246">
          <cell r="A246">
            <v>3085</v>
          </cell>
          <cell r="C246" t="str">
            <v>Horizontal sup. de puerta batiente nat. 6,40 mts.</v>
          </cell>
          <cell r="E246" t="str">
            <v>u</v>
          </cell>
          <cell r="F246">
            <v>20.7</v>
          </cell>
          <cell r="G246">
            <v>0</v>
          </cell>
          <cell r="I246">
            <v>1</v>
          </cell>
        </row>
        <row r="247">
          <cell r="A247">
            <v>3086</v>
          </cell>
          <cell r="C247" t="str">
            <v>Barra de empuje nat. 6,40 mts.</v>
          </cell>
          <cell r="E247" t="str">
            <v>u</v>
          </cell>
          <cell r="F247">
            <v>31.31</v>
          </cell>
          <cell r="G247">
            <v>0</v>
          </cell>
          <cell r="I247">
            <v>1</v>
          </cell>
        </row>
        <row r="248">
          <cell r="A248">
            <v>3087</v>
          </cell>
          <cell r="C248" t="str">
            <v>Sardinel de 4 pulgadas nat. 6,40 mts.</v>
          </cell>
          <cell r="E248" t="str">
            <v>u</v>
          </cell>
          <cell r="F248">
            <v>31.02</v>
          </cell>
          <cell r="G248">
            <v>0</v>
          </cell>
          <cell r="I248">
            <v>1</v>
          </cell>
        </row>
        <row r="249">
          <cell r="A249">
            <v>3088</v>
          </cell>
          <cell r="C249" t="str">
            <v>Tiraderas puerta batiente nat. 6,40 mts.</v>
          </cell>
          <cell r="E249" t="str">
            <v>u</v>
          </cell>
          <cell r="F249">
            <v>54.36</v>
          </cell>
          <cell r="G249">
            <v>0</v>
          </cell>
          <cell r="I249">
            <v>1</v>
          </cell>
        </row>
        <row r="250">
          <cell r="A250">
            <v>3089</v>
          </cell>
          <cell r="C250" t="str">
            <v>Felpero de 1 1/2 nat. 6,40 mts.</v>
          </cell>
          <cell r="E250" t="str">
            <v>u</v>
          </cell>
          <cell r="F250">
            <v>7.11</v>
          </cell>
          <cell r="G250">
            <v>0</v>
          </cell>
          <cell r="I250">
            <v>1</v>
          </cell>
        </row>
        <row r="251">
          <cell r="A251">
            <v>3090</v>
          </cell>
          <cell r="C251" t="str">
            <v>Porta de felpa para tubo 1 3/4 nat. 6,40 mts.</v>
          </cell>
          <cell r="E251" t="str">
            <v>u</v>
          </cell>
          <cell r="F251">
            <v>9.1199999999999992</v>
          </cell>
          <cell r="G251">
            <v>0</v>
          </cell>
          <cell r="I251">
            <v>1</v>
          </cell>
        </row>
        <row r="252">
          <cell r="A252">
            <v>3091</v>
          </cell>
          <cell r="C252" t="str">
            <v>Sardinel económico nat. 6,40 mts.</v>
          </cell>
          <cell r="E252" t="str">
            <v>u</v>
          </cell>
          <cell r="F252">
            <v>5.91</v>
          </cell>
          <cell r="G252">
            <v>0</v>
          </cell>
          <cell r="I252">
            <v>1</v>
          </cell>
        </row>
        <row r="253">
          <cell r="A253">
            <v>3092</v>
          </cell>
          <cell r="C253" t="str">
            <v>Tiradera G nat. 6,40 mts.</v>
          </cell>
          <cell r="E253" t="str">
            <v>u</v>
          </cell>
          <cell r="F253">
            <v>33.6</v>
          </cell>
          <cell r="G253">
            <v>0</v>
          </cell>
          <cell r="I253">
            <v>1</v>
          </cell>
        </row>
        <row r="254">
          <cell r="A254">
            <v>3093</v>
          </cell>
          <cell r="C254" t="str">
            <v>Perfil Bisagra nat. 6,40 mts.</v>
          </cell>
          <cell r="E254" t="str">
            <v>u</v>
          </cell>
          <cell r="F254">
            <v>23.68</v>
          </cell>
          <cell r="G254">
            <v>0</v>
          </cell>
          <cell r="I254">
            <v>1</v>
          </cell>
        </row>
        <row r="255">
          <cell r="C255" t="str">
            <v>Puerta Batiente Económica</v>
          </cell>
        </row>
        <row r="256">
          <cell r="A256">
            <v>3095</v>
          </cell>
          <cell r="C256" t="str">
            <v>Horizontal inferior nat. 6,40 mts.</v>
          </cell>
          <cell r="E256" t="str">
            <v>u</v>
          </cell>
          <cell r="F256">
            <v>27.18</v>
          </cell>
          <cell r="G256">
            <v>0</v>
          </cell>
          <cell r="I256">
            <v>1</v>
          </cell>
        </row>
        <row r="257">
          <cell r="A257">
            <v>3096</v>
          </cell>
          <cell r="C257" t="str">
            <v>Vertical felpa nat. 6,40 mts.</v>
          </cell>
          <cell r="E257" t="str">
            <v>u</v>
          </cell>
          <cell r="F257">
            <v>22.25</v>
          </cell>
          <cell r="G257">
            <v>0</v>
          </cell>
          <cell r="I257">
            <v>1</v>
          </cell>
        </row>
        <row r="258">
          <cell r="A258">
            <v>3097</v>
          </cell>
          <cell r="C258" t="str">
            <v>Vertical de hoja nat. 6,40 mts.</v>
          </cell>
          <cell r="E258" t="str">
            <v>u</v>
          </cell>
          <cell r="F258">
            <v>21.05</v>
          </cell>
          <cell r="G258">
            <v>0</v>
          </cell>
          <cell r="I258">
            <v>1</v>
          </cell>
        </row>
        <row r="259">
          <cell r="A259">
            <v>3098</v>
          </cell>
          <cell r="C259" t="str">
            <v>Horizontal superior nat. 6,40 mts.</v>
          </cell>
          <cell r="E259" t="str">
            <v>u</v>
          </cell>
          <cell r="F259">
            <v>20.7</v>
          </cell>
          <cell r="G259">
            <v>0</v>
          </cell>
          <cell r="I259">
            <v>1</v>
          </cell>
        </row>
        <row r="260">
          <cell r="C260" t="str">
            <v>Puerta Corrediza Standard</v>
          </cell>
        </row>
        <row r="261">
          <cell r="A261">
            <v>3100</v>
          </cell>
          <cell r="C261" t="str">
            <v>Adaptador puerta corrediza nat. 6,40 mts.</v>
          </cell>
          <cell r="E261" t="str">
            <v>u</v>
          </cell>
          <cell r="F261">
            <v>4.59</v>
          </cell>
          <cell r="G261">
            <v>0</v>
          </cell>
          <cell r="I261">
            <v>1</v>
          </cell>
        </row>
        <row r="262">
          <cell r="A262">
            <v>3101</v>
          </cell>
          <cell r="C262" t="str">
            <v>Jamba chapa ancha puert. corrediza nat. 6,40 mts.</v>
          </cell>
          <cell r="E262" t="str">
            <v>u</v>
          </cell>
          <cell r="F262">
            <v>19.84</v>
          </cell>
          <cell r="G262">
            <v>0</v>
          </cell>
          <cell r="I262">
            <v>1</v>
          </cell>
        </row>
        <row r="263">
          <cell r="A263">
            <v>3102</v>
          </cell>
          <cell r="C263" t="str">
            <v>Horizontal inf. puerta corrediza nat. 6,40 mts.</v>
          </cell>
          <cell r="E263" t="str">
            <v>u</v>
          </cell>
          <cell r="F263">
            <v>18.41</v>
          </cell>
          <cell r="G263">
            <v>0</v>
          </cell>
          <cell r="I263">
            <v>1</v>
          </cell>
        </row>
        <row r="264">
          <cell r="A264">
            <v>3103</v>
          </cell>
          <cell r="C264" t="str">
            <v>Horizontal Sup. Puerta corrediza nat. 6,40 mts.</v>
          </cell>
          <cell r="E264" t="str">
            <v>u</v>
          </cell>
          <cell r="F264">
            <v>14.57</v>
          </cell>
          <cell r="G264">
            <v>0</v>
          </cell>
          <cell r="I264">
            <v>1</v>
          </cell>
        </row>
        <row r="265">
          <cell r="A265">
            <v>3104</v>
          </cell>
          <cell r="C265" t="str">
            <v>Entrecierre puerta corrediza nat. 6,40 mts.</v>
          </cell>
          <cell r="E265" t="str">
            <v>u</v>
          </cell>
          <cell r="F265">
            <v>17.38</v>
          </cell>
          <cell r="G265">
            <v>0</v>
          </cell>
          <cell r="I265">
            <v>1</v>
          </cell>
        </row>
        <row r="266">
          <cell r="A266">
            <v>3105</v>
          </cell>
          <cell r="C266" t="str">
            <v>Jamba marco puerta corrediza nat. 6,40 mts.</v>
          </cell>
          <cell r="E266" t="str">
            <v>u</v>
          </cell>
          <cell r="F266">
            <v>20.82</v>
          </cell>
          <cell r="G266">
            <v>0</v>
          </cell>
          <cell r="I266">
            <v>1</v>
          </cell>
        </row>
        <row r="267">
          <cell r="A267">
            <v>3106</v>
          </cell>
          <cell r="C267" t="str">
            <v>Riel sup. sin malla puerta corrediza nat. 6,40 mts.</v>
          </cell>
          <cell r="E267" t="str">
            <v>u</v>
          </cell>
          <cell r="F267">
            <v>18.41</v>
          </cell>
          <cell r="G267">
            <v>0</v>
          </cell>
          <cell r="I267">
            <v>1</v>
          </cell>
        </row>
        <row r="268">
          <cell r="A268">
            <v>3107</v>
          </cell>
          <cell r="C268" t="str">
            <v>Riel inf. sin malla puerta corrediza nat. 6,40 mts.</v>
          </cell>
          <cell r="E268" t="str">
            <v>u</v>
          </cell>
          <cell r="F268">
            <v>15.65</v>
          </cell>
          <cell r="G268">
            <v>0</v>
          </cell>
          <cell r="I268">
            <v>1</v>
          </cell>
        </row>
        <row r="269">
          <cell r="A269">
            <v>3108</v>
          </cell>
          <cell r="C269" t="str">
            <v>Vertical hoja fija puerta corrediza nat. 6,40 mts.</v>
          </cell>
          <cell r="E269" t="str">
            <v>u</v>
          </cell>
          <cell r="F269">
            <v>11.53</v>
          </cell>
          <cell r="G269">
            <v>0</v>
          </cell>
          <cell r="I269">
            <v>1</v>
          </cell>
        </row>
        <row r="270">
          <cell r="A270">
            <v>3109</v>
          </cell>
          <cell r="C270" t="str">
            <v>Jamba marco puerta corrediza nat. 6,40 mts.</v>
          </cell>
          <cell r="E270" t="str">
            <v>u</v>
          </cell>
          <cell r="F270">
            <v>20.82</v>
          </cell>
          <cell r="G270">
            <v>0</v>
          </cell>
          <cell r="I270">
            <v>1</v>
          </cell>
        </row>
        <row r="271">
          <cell r="A271">
            <v>3110</v>
          </cell>
          <cell r="C271" t="str">
            <v>Riel superior puerta corrediza nat. 6,40 mts.</v>
          </cell>
          <cell r="E271" t="str">
            <v>u</v>
          </cell>
          <cell r="F271">
            <v>23.68</v>
          </cell>
          <cell r="G271">
            <v>0</v>
          </cell>
          <cell r="I271">
            <v>1</v>
          </cell>
        </row>
        <row r="272">
          <cell r="A272">
            <v>3111</v>
          </cell>
          <cell r="C272" t="str">
            <v>Riel inferior puerta corrediza nat. 6,40 mts.</v>
          </cell>
          <cell r="E272" t="str">
            <v>u</v>
          </cell>
          <cell r="F272">
            <v>23.68</v>
          </cell>
          <cell r="G272">
            <v>0</v>
          </cell>
          <cell r="I272">
            <v>1</v>
          </cell>
        </row>
        <row r="273">
          <cell r="A273">
            <v>3112</v>
          </cell>
          <cell r="C273" t="str">
            <v>Horizontal de malla de P/C nat. 6,40 mts.</v>
          </cell>
          <cell r="E273" t="str">
            <v>u</v>
          </cell>
          <cell r="F273">
            <v>13.99</v>
          </cell>
          <cell r="G273">
            <v>0</v>
          </cell>
          <cell r="I273">
            <v>1</v>
          </cell>
        </row>
        <row r="274">
          <cell r="A274">
            <v>3113</v>
          </cell>
          <cell r="C274" t="str">
            <v>Vertical de malla de P/C nat. 6,40 mts.</v>
          </cell>
          <cell r="E274" t="str">
            <v>u</v>
          </cell>
          <cell r="F274">
            <v>16.920000000000002</v>
          </cell>
          <cell r="G274">
            <v>0</v>
          </cell>
          <cell r="I274">
            <v>1</v>
          </cell>
        </row>
        <row r="275">
          <cell r="C275" t="str">
            <v>Puerta Corrediza Económica</v>
          </cell>
        </row>
        <row r="276">
          <cell r="A276">
            <v>3115</v>
          </cell>
          <cell r="C276" t="str">
            <v>Jamba chapa econ. puerta corrediza nat. 6,40 mts.</v>
          </cell>
          <cell r="E276" t="str">
            <v>u</v>
          </cell>
          <cell r="F276">
            <v>17.03</v>
          </cell>
          <cell r="G276">
            <v>0</v>
          </cell>
          <cell r="I276">
            <v>1</v>
          </cell>
        </row>
        <row r="277">
          <cell r="A277">
            <v>3116</v>
          </cell>
          <cell r="C277" t="str">
            <v>Jamba marco puerta corrediza econ. nat. 6,40 mts.</v>
          </cell>
          <cell r="E277" t="str">
            <v>u</v>
          </cell>
          <cell r="F277">
            <v>16.920000000000002</v>
          </cell>
          <cell r="G277">
            <v>0</v>
          </cell>
          <cell r="I277">
            <v>1</v>
          </cell>
        </row>
        <row r="278">
          <cell r="A278">
            <v>3117</v>
          </cell>
          <cell r="C278" t="str">
            <v>Riel superior puerta corrediza econ. nat. 6,40 mts.</v>
          </cell>
          <cell r="E278" t="str">
            <v>u</v>
          </cell>
          <cell r="F278">
            <v>17.32</v>
          </cell>
          <cell r="G278">
            <v>0</v>
          </cell>
          <cell r="I278">
            <v>1</v>
          </cell>
        </row>
        <row r="279">
          <cell r="A279">
            <v>3118</v>
          </cell>
          <cell r="C279" t="str">
            <v>Riel inferior puerta corrediza econ. nat. 6,40 mts.</v>
          </cell>
          <cell r="E279" t="str">
            <v>u</v>
          </cell>
          <cell r="F279">
            <v>15.6</v>
          </cell>
          <cell r="G279">
            <v>0</v>
          </cell>
          <cell r="I279">
            <v>1</v>
          </cell>
        </row>
        <row r="280">
          <cell r="A280">
            <v>3119</v>
          </cell>
          <cell r="C280" t="str">
            <v>Horizontal sup. puert. corred. econ.  nat. 6,40 mts.</v>
          </cell>
          <cell r="E280" t="str">
            <v>u</v>
          </cell>
          <cell r="F280">
            <v>14.51</v>
          </cell>
          <cell r="G280">
            <v>0</v>
          </cell>
          <cell r="I280">
            <v>1</v>
          </cell>
        </row>
        <row r="281">
          <cell r="A281">
            <v>3120</v>
          </cell>
          <cell r="C281" t="str">
            <v>Horizontal Inf. puert. corred. econ. nat. 6,40 mts.</v>
          </cell>
          <cell r="E281" t="str">
            <v>u</v>
          </cell>
          <cell r="F281">
            <v>17.260000000000002</v>
          </cell>
          <cell r="G281">
            <v>0</v>
          </cell>
          <cell r="I281">
            <v>1</v>
          </cell>
        </row>
        <row r="282">
          <cell r="A282">
            <v>3121</v>
          </cell>
          <cell r="C282" t="str">
            <v>Entrecierre puerta corrediza econ. nat. 6,40 mts.</v>
          </cell>
          <cell r="E282" t="str">
            <v>u</v>
          </cell>
          <cell r="F282">
            <v>15.25</v>
          </cell>
          <cell r="G282">
            <v>0</v>
          </cell>
          <cell r="I282">
            <v>1</v>
          </cell>
        </row>
        <row r="283">
          <cell r="A283">
            <v>3122</v>
          </cell>
          <cell r="C283" t="str">
            <v>Vertical de malla puert. corred. econ. nat. 6,40 mts.</v>
          </cell>
          <cell r="E283" t="str">
            <v>u</v>
          </cell>
          <cell r="F283">
            <v>9.92</v>
          </cell>
          <cell r="G283">
            <v>0</v>
          </cell>
          <cell r="I283">
            <v>1</v>
          </cell>
        </row>
        <row r="284">
          <cell r="A284">
            <v>3123</v>
          </cell>
          <cell r="C284" t="str">
            <v>Horizontal de malla puert. corred. econ. nat. 6,40 mts.</v>
          </cell>
          <cell r="E284" t="str">
            <v>u</v>
          </cell>
          <cell r="F284">
            <v>9.18</v>
          </cell>
          <cell r="G284">
            <v>0</v>
          </cell>
          <cell r="I284">
            <v>1</v>
          </cell>
        </row>
        <row r="285">
          <cell r="C285" t="str">
            <v>Puerta de Baño</v>
          </cell>
        </row>
        <row r="286">
          <cell r="A286">
            <v>3125</v>
          </cell>
          <cell r="C286" t="str">
            <v>Riel superior puerta de baño nat. 6,40 mts.</v>
          </cell>
          <cell r="E286" t="str">
            <v>u</v>
          </cell>
          <cell r="F286">
            <v>18.239999999999998</v>
          </cell>
          <cell r="G286">
            <v>0</v>
          </cell>
          <cell r="I286">
            <v>1</v>
          </cell>
        </row>
        <row r="287">
          <cell r="A287">
            <v>3126</v>
          </cell>
          <cell r="C287" t="str">
            <v xml:space="preserve">Jamba marco de puerta de baño nat. 6,40 mts. </v>
          </cell>
          <cell r="E287" t="str">
            <v>u</v>
          </cell>
          <cell r="F287">
            <v>7.86</v>
          </cell>
          <cell r="G287">
            <v>0</v>
          </cell>
          <cell r="I287">
            <v>1</v>
          </cell>
        </row>
        <row r="288">
          <cell r="A288">
            <v>3127</v>
          </cell>
          <cell r="C288" t="str">
            <v>Horizontal sup. hoja puert. baño nat. 6,40 mts.</v>
          </cell>
          <cell r="E288" t="str">
            <v>u</v>
          </cell>
          <cell r="F288">
            <v>10.32</v>
          </cell>
          <cell r="G288">
            <v>0</v>
          </cell>
          <cell r="I288">
            <v>1</v>
          </cell>
        </row>
        <row r="289">
          <cell r="A289">
            <v>3128</v>
          </cell>
          <cell r="C289" t="str">
            <v>Vertical de hoja puerta baño nat. 6,40 mts.</v>
          </cell>
          <cell r="E289" t="str">
            <v>u</v>
          </cell>
          <cell r="F289">
            <v>6.48</v>
          </cell>
          <cell r="G289">
            <v>0</v>
          </cell>
          <cell r="I289">
            <v>1</v>
          </cell>
        </row>
        <row r="290">
          <cell r="A290">
            <v>3129</v>
          </cell>
          <cell r="C290" t="str">
            <v>Horizontal inf. hoja puert. baño nat. 6,40 mts.</v>
          </cell>
          <cell r="E290" t="str">
            <v>u</v>
          </cell>
          <cell r="F290">
            <v>7.74</v>
          </cell>
          <cell r="G290">
            <v>0</v>
          </cell>
          <cell r="I290">
            <v>1</v>
          </cell>
        </row>
        <row r="291">
          <cell r="A291">
            <v>3130</v>
          </cell>
          <cell r="C291" t="str">
            <v>Porta toallero puerta de baño nat. 6,40 mts.</v>
          </cell>
          <cell r="E291" t="str">
            <v>u</v>
          </cell>
          <cell r="F291">
            <v>10.61</v>
          </cell>
          <cell r="G291">
            <v>0</v>
          </cell>
          <cell r="I291">
            <v>1</v>
          </cell>
        </row>
        <row r="292">
          <cell r="A292">
            <v>3131</v>
          </cell>
          <cell r="C292" t="str">
            <v>Toallero puerta de baño nat. 6,40 mts.</v>
          </cell>
          <cell r="E292" t="str">
            <v>u</v>
          </cell>
          <cell r="F292">
            <v>4.6399999999999997</v>
          </cell>
          <cell r="G292">
            <v>0</v>
          </cell>
          <cell r="I292">
            <v>1</v>
          </cell>
        </row>
        <row r="293">
          <cell r="A293">
            <v>3132</v>
          </cell>
          <cell r="C293" t="str">
            <v>Riel inferior puerta de baño nat. 6,40 mts.</v>
          </cell>
          <cell r="E293" t="str">
            <v>u</v>
          </cell>
          <cell r="F293">
            <v>11.07</v>
          </cell>
          <cell r="G293">
            <v>0</v>
          </cell>
          <cell r="I293">
            <v>1</v>
          </cell>
        </row>
        <row r="294">
          <cell r="C294" t="str">
            <v>Pasamanos</v>
          </cell>
          <cell r="G294">
            <v>0</v>
          </cell>
          <cell r="I294">
            <v>1</v>
          </cell>
        </row>
        <row r="295">
          <cell r="A295">
            <v>3135</v>
          </cell>
          <cell r="C295" t="str">
            <v>Mangón vidrio templado nat. 6,40 mts.</v>
          </cell>
          <cell r="E295" t="str">
            <v>u</v>
          </cell>
          <cell r="F295">
            <v>52.76</v>
          </cell>
          <cell r="G295">
            <v>0</v>
          </cell>
          <cell r="I295">
            <v>1</v>
          </cell>
        </row>
        <row r="296">
          <cell r="A296">
            <v>3136</v>
          </cell>
          <cell r="C296" t="str">
            <v>Tubo decorativo nat. 6,40 mts.</v>
          </cell>
          <cell r="E296" t="str">
            <v>u</v>
          </cell>
          <cell r="F296">
            <v>19.78</v>
          </cell>
          <cell r="G296">
            <v>0</v>
          </cell>
          <cell r="I296">
            <v>1</v>
          </cell>
        </row>
        <row r="297">
          <cell r="A297">
            <v>3137</v>
          </cell>
          <cell r="C297" t="str">
            <v>Mangón de pasamano económico nat. 6,40 mts.</v>
          </cell>
          <cell r="E297" t="str">
            <v>u</v>
          </cell>
          <cell r="F297">
            <v>26.44</v>
          </cell>
          <cell r="G297">
            <v>0</v>
          </cell>
          <cell r="I297">
            <v>1</v>
          </cell>
        </row>
        <row r="298">
          <cell r="A298">
            <v>3138</v>
          </cell>
          <cell r="C298" t="str">
            <v>Pletina económica 1 1/2 nat. 6,40 mts.</v>
          </cell>
          <cell r="E298" t="str">
            <v>u</v>
          </cell>
          <cell r="F298">
            <v>6.71</v>
          </cell>
          <cell r="G298">
            <v>0</v>
          </cell>
          <cell r="I298">
            <v>1</v>
          </cell>
        </row>
        <row r="299">
          <cell r="A299">
            <v>3139</v>
          </cell>
          <cell r="C299" t="str">
            <v>Tubo elipse nat. 6,40 mts.</v>
          </cell>
          <cell r="E299" t="str">
            <v>u</v>
          </cell>
          <cell r="F299">
            <v>9.75</v>
          </cell>
          <cell r="G299">
            <v>0</v>
          </cell>
          <cell r="I299">
            <v>1</v>
          </cell>
        </row>
        <row r="300">
          <cell r="C300" t="str">
            <v>Mampara de 4" x 1 3/4</v>
          </cell>
        </row>
        <row r="301">
          <cell r="A301">
            <v>3140</v>
          </cell>
          <cell r="C301" t="str">
            <v>Tapa perimetral fijo manpara 4" nat. 6,40 mts.</v>
          </cell>
          <cell r="E301" t="str">
            <v>u</v>
          </cell>
          <cell r="F301">
            <v>17.72</v>
          </cell>
          <cell r="G301">
            <v>0</v>
          </cell>
          <cell r="I301">
            <v>1</v>
          </cell>
        </row>
        <row r="302">
          <cell r="A302">
            <v>3141</v>
          </cell>
          <cell r="C302" t="str">
            <v>Perimetral fijo manpara 4" nat. 6,40 mts.</v>
          </cell>
          <cell r="E302" t="str">
            <v>u</v>
          </cell>
          <cell r="F302">
            <v>41.69</v>
          </cell>
          <cell r="G302">
            <v>0</v>
          </cell>
          <cell r="I302">
            <v>1</v>
          </cell>
        </row>
        <row r="303">
          <cell r="A303">
            <v>3142</v>
          </cell>
          <cell r="C303" t="str">
            <v>Perimetral movil manpara 4" nat. 6,40 mts.</v>
          </cell>
          <cell r="E303" t="str">
            <v>u</v>
          </cell>
          <cell r="F303">
            <v>35.950000000000003</v>
          </cell>
          <cell r="G303">
            <v>0</v>
          </cell>
          <cell r="I303">
            <v>1</v>
          </cell>
        </row>
        <row r="304">
          <cell r="A304">
            <v>3143</v>
          </cell>
          <cell r="C304" t="str">
            <v>Junquillo manpara 4" nat. 6,40 mts.</v>
          </cell>
          <cell r="E304" t="str">
            <v>u</v>
          </cell>
          <cell r="F304">
            <v>9.98</v>
          </cell>
          <cell r="G304">
            <v>0</v>
          </cell>
          <cell r="I304">
            <v>1</v>
          </cell>
        </row>
        <row r="305">
          <cell r="C305" t="str">
            <v>Mampara de 3" x 1 1/2"</v>
          </cell>
        </row>
        <row r="306">
          <cell r="A306">
            <v>3145</v>
          </cell>
          <cell r="C306" t="str">
            <v>Perimetral fijo manpara 3" nat. 6,40 mts.</v>
          </cell>
          <cell r="E306" t="str">
            <v>u</v>
          </cell>
          <cell r="F306" t="str">
            <v>*</v>
          </cell>
          <cell r="G306">
            <v>0</v>
          </cell>
          <cell r="I306">
            <v>1</v>
          </cell>
        </row>
        <row r="307">
          <cell r="A307">
            <v>3146</v>
          </cell>
          <cell r="C307" t="str">
            <v>Tapa perimetral fijo manpara 3" nat. 6,40 mts.</v>
          </cell>
          <cell r="E307" t="str">
            <v>u</v>
          </cell>
          <cell r="F307" t="str">
            <v>*</v>
          </cell>
          <cell r="G307">
            <v>0</v>
          </cell>
          <cell r="I307">
            <v>1</v>
          </cell>
        </row>
        <row r="308">
          <cell r="A308">
            <v>3147</v>
          </cell>
          <cell r="C308" t="str">
            <v>Perimetral movil manpara 3" nat. 6,40 mts.</v>
          </cell>
          <cell r="E308" t="str">
            <v>u</v>
          </cell>
          <cell r="F308" t="str">
            <v>*</v>
          </cell>
          <cell r="G308">
            <v>0</v>
          </cell>
          <cell r="I308">
            <v>1</v>
          </cell>
        </row>
        <row r="309">
          <cell r="A309">
            <v>3148</v>
          </cell>
          <cell r="C309" t="str">
            <v>Junquillo manpara 3" nat. 6,40 mts.</v>
          </cell>
          <cell r="E309" t="str">
            <v>u</v>
          </cell>
          <cell r="F309" t="str">
            <v>*</v>
          </cell>
          <cell r="G309">
            <v>0</v>
          </cell>
          <cell r="I309">
            <v>1</v>
          </cell>
        </row>
        <row r="310">
          <cell r="A310">
            <v>3149</v>
          </cell>
          <cell r="C310" t="str">
            <v>Ancla para mamparas 3" nat. 6,40 mts.</v>
          </cell>
          <cell r="E310" t="str">
            <v>u</v>
          </cell>
          <cell r="F310" t="str">
            <v>*</v>
          </cell>
          <cell r="G310">
            <v>0</v>
          </cell>
          <cell r="I310">
            <v>1</v>
          </cell>
        </row>
        <row r="311">
          <cell r="A311">
            <v>3150</v>
          </cell>
          <cell r="C311" t="str">
            <v>Tapa Lisa manpara de 3" nat. 6,40 mts.</v>
          </cell>
          <cell r="E311" t="str">
            <v>u</v>
          </cell>
          <cell r="F311" t="str">
            <v>*</v>
          </cell>
          <cell r="G311">
            <v>0</v>
          </cell>
          <cell r="I311">
            <v>1</v>
          </cell>
        </row>
        <row r="312">
          <cell r="A312">
            <v>3151</v>
          </cell>
          <cell r="C312" t="str">
            <v>Tapa Lisa manpara de 3" nat. 6,40 mts.</v>
          </cell>
          <cell r="E312" t="str">
            <v>u</v>
          </cell>
          <cell r="F312" t="str">
            <v>*</v>
          </cell>
          <cell r="G312">
            <v>0</v>
          </cell>
          <cell r="I312">
            <v>1</v>
          </cell>
        </row>
        <row r="313">
          <cell r="C313" t="str">
            <v>Mampara de 2" x 1 1/2"</v>
          </cell>
        </row>
        <row r="314">
          <cell r="A314">
            <v>3155</v>
          </cell>
          <cell r="C314" t="str">
            <v>Perimetral fijo manpara 2" nat. 6,40 mts.</v>
          </cell>
          <cell r="E314" t="str">
            <v>u</v>
          </cell>
          <cell r="F314" t="str">
            <v>*</v>
          </cell>
          <cell r="G314">
            <v>0</v>
          </cell>
          <cell r="I314">
            <v>1</v>
          </cell>
        </row>
        <row r="315">
          <cell r="A315">
            <v>3156</v>
          </cell>
          <cell r="C315" t="str">
            <v>Tapa perimetral fijo manpara 2" nat. 6,40 mts.</v>
          </cell>
          <cell r="E315" t="str">
            <v>u</v>
          </cell>
          <cell r="F315" t="str">
            <v>*</v>
          </cell>
          <cell r="G315">
            <v>0</v>
          </cell>
          <cell r="I315">
            <v>1</v>
          </cell>
        </row>
        <row r="316">
          <cell r="A316">
            <v>3157</v>
          </cell>
          <cell r="C316" t="str">
            <v>Perimetral movil manpara 2" nat. 6,40 mts.</v>
          </cell>
          <cell r="E316" t="str">
            <v>u</v>
          </cell>
          <cell r="F316" t="str">
            <v>*</v>
          </cell>
          <cell r="G316">
            <v>0</v>
          </cell>
          <cell r="I316">
            <v>1</v>
          </cell>
        </row>
        <row r="317">
          <cell r="A317">
            <v>3158</v>
          </cell>
          <cell r="C317" t="str">
            <v>Junquillo manpara 2" nat. 6,40 mts.</v>
          </cell>
          <cell r="E317" t="str">
            <v>u</v>
          </cell>
          <cell r="F317" t="str">
            <v>*</v>
          </cell>
          <cell r="G317">
            <v>0</v>
          </cell>
          <cell r="I317">
            <v>1</v>
          </cell>
        </row>
        <row r="318">
          <cell r="A318">
            <v>3159</v>
          </cell>
          <cell r="C318" t="str">
            <v>Ancla mamparas 2" nat. 6,40 mts.</v>
          </cell>
          <cell r="E318" t="str">
            <v>u</v>
          </cell>
          <cell r="F318" t="str">
            <v>*</v>
          </cell>
          <cell r="G318">
            <v>0</v>
          </cell>
          <cell r="I318">
            <v>1</v>
          </cell>
        </row>
        <row r="319">
          <cell r="A319">
            <v>3160</v>
          </cell>
          <cell r="C319" t="str">
            <v>Tapa manpara 2" nat. 6,40 mts.</v>
          </cell>
          <cell r="E319" t="str">
            <v>u</v>
          </cell>
          <cell r="F319" t="str">
            <v>*</v>
          </cell>
          <cell r="G319">
            <v>0</v>
          </cell>
          <cell r="I319">
            <v>1</v>
          </cell>
        </row>
        <row r="320">
          <cell r="C320" t="str">
            <v>Tumbado</v>
          </cell>
        </row>
        <row r="321">
          <cell r="A321">
            <v>3165</v>
          </cell>
          <cell r="C321" t="str">
            <v>Angulo alivianado de 1"x 1" nat. 6,40 mts.</v>
          </cell>
          <cell r="E321" t="str">
            <v>u</v>
          </cell>
          <cell r="F321">
            <v>4.13</v>
          </cell>
          <cell r="G321">
            <v>0</v>
          </cell>
          <cell r="I321">
            <v>1</v>
          </cell>
        </row>
        <row r="322">
          <cell r="A322">
            <v>3166</v>
          </cell>
          <cell r="C322" t="str">
            <v>L de 1"x1/2"  nat. 6,40 mts.</v>
          </cell>
          <cell r="E322" t="str">
            <v>u</v>
          </cell>
          <cell r="F322">
            <v>3.96</v>
          </cell>
          <cell r="G322">
            <v>0</v>
          </cell>
          <cell r="I322">
            <v>1</v>
          </cell>
        </row>
        <row r="323">
          <cell r="A323">
            <v>3167</v>
          </cell>
          <cell r="C323" t="str">
            <v>L de 1/2"x1/2"  nat. 6,40 mts.</v>
          </cell>
          <cell r="E323" t="str">
            <v>u</v>
          </cell>
          <cell r="F323">
            <v>1.95</v>
          </cell>
          <cell r="G323">
            <v>0</v>
          </cell>
          <cell r="I323">
            <v>1</v>
          </cell>
        </row>
        <row r="324">
          <cell r="A324">
            <v>3168</v>
          </cell>
          <cell r="C324" t="str">
            <v>T de 1"x3/4"  nat. 6,40 mts.</v>
          </cell>
          <cell r="E324" t="str">
            <v>u</v>
          </cell>
          <cell r="F324">
            <v>3.14</v>
          </cell>
          <cell r="G324">
            <v>0</v>
          </cell>
          <cell r="I324">
            <v>1</v>
          </cell>
        </row>
        <row r="325">
          <cell r="A325">
            <v>3169</v>
          </cell>
          <cell r="C325" t="str">
            <v>L de 3/4"x3/4"  nat. 6,40 mts.</v>
          </cell>
          <cell r="E325" t="str">
            <v>u</v>
          </cell>
          <cell r="F325">
            <v>3.33</v>
          </cell>
          <cell r="G325">
            <v>0</v>
          </cell>
          <cell r="I325">
            <v>1</v>
          </cell>
        </row>
        <row r="326">
          <cell r="A326">
            <v>3170</v>
          </cell>
          <cell r="C326" t="str">
            <v>T de 3/4"x3/4"  nat. 6,40 mts.</v>
          </cell>
          <cell r="E326" t="str">
            <v>u</v>
          </cell>
          <cell r="F326">
            <v>2.52</v>
          </cell>
          <cell r="G326">
            <v>0</v>
          </cell>
          <cell r="I326">
            <v>1</v>
          </cell>
        </row>
        <row r="327">
          <cell r="C327" t="str">
            <v>Escaleras</v>
          </cell>
        </row>
        <row r="328">
          <cell r="A328">
            <v>3180</v>
          </cell>
          <cell r="C328" t="str">
            <v>Escalón de escalera nat. 6,40 mts.</v>
          </cell>
          <cell r="E328" t="str">
            <v>u</v>
          </cell>
          <cell r="F328">
            <v>14.57</v>
          </cell>
          <cell r="G328">
            <v>0</v>
          </cell>
          <cell r="I328">
            <v>1</v>
          </cell>
        </row>
        <row r="329">
          <cell r="A329">
            <v>3181</v>
          </cell>
          <cell r="C329" t="str">
            <v>Vertical columna escalera  nat. 6,40 mts.</v>
          </cell>
          <cell r="E329" t="str">
            <v>u</v>
          </cell>
          <cell r="F329">
            <v>13.42</v>
          </cell>
          <cell r="G329">
            <v>0</v>
          </cell>
          <cell r="I329">
            <v>1</v>
          </cell>
        </row>
        <row r="330">
          <cell r="A330">
            <v>3182</v>
          </cell>
          <cell r="C330" t="str">
            <v>Escalón superior escalera nat. 6,40 mts.</v>
          </cell>
          <cell r="E330" t="str">
            <v>u</v>
          </cell>
          <cell r="F330">
            <v>25.12</v>
          </cell>
          <cell r="G330">
            <v>0</v>
          </cell>
          <cell r="I330">
            <v>1</v>
          </cell>
        </row>
        <row r="331">
          <cell r="A331">
            <v>3183</v>
          </cell>
          <cell r="C331" t="str">
            <v>Escalón liviano escalera nat. 6,40 mts.</v>
          </cell>
          <cell r="E331" t="str">
            <v>u</v>
          </cell>
          <cell r="F331">
            <v>7.68</v>
          </cell>
          <cell r="G331">
            <v>0</v>
          </cell>
          <cell r="I331">
            <v>1</v>
          </cell>
        </row>
        <row r="332">
          <cell r="A332">
            <v>3184</v>
          </cell>
          <cell r="C332" t="str">
            <v>Tensor de escalera nat. 6,40 mts.</v>
          </cell>
          <cell r="E332" t="str">
            <v>u</v>
          </cell>
          <cell r="F332">
            <v>5.45</v>
          </cell>
          <cell r="G332">
            <v>0</v>
          </cell>
          <cell r="I332">
            <v>1</v>
          </cell>
        </row>
        <row r="333">
          <cell r="C333" t="str">
            <v>Tubos</v>
          </cell>
        </row>
        <row r="334">
          <cell r="A334">
            <v>3190</v>
          </cell>
          <cell r="C334" t="str">
            <v>Tubo 1 1/2"x1 1/2" (Pesado) nat. 6,40 mts.</v>
          </cell>
          <cell r="E334" t="str">
            <v>u</v>
          </cell>
          <cell r="F334">
            <v>12.16</v>
          </cell>
          <cell r="G334">
            <v>0</v>
          </cell>
          <cell r="I334">
            <v>1</v>
          </cell>
        </row>
        <row r="335">
          <cell r="A335">
            <v>3191</v>
          </cell>
          <cell r="C335" t="str">
            <v>Tubo 4"x1 3/4" (Pesado) nat. 6,40 mts.</v>
          </cell>
          <cell r="E335" t="str">
            <v>u</v>
          </cell>
          <cell r="F335">
            <v>32.340000000000003</v>
          </cell>
          <cell r="G335">
            <v>0</v>
          </cell>
          <cell r="I335">
            <v>1</v>
          </cell>
        </row>
        <row r="336">
          <cell r="A336">
            <v>3192</v>
          </cell>
          <cell r="C336" t="str">
            <v>Tubo 1 1/2"x1 1/2" nat. 6,40 mts.</v>
          </cell>
          <cell r="E336" t="str">
            <v>u</v>
          </cell>
          <cell r="F336">
            <v>16</v>
          </cell>
          <cell r="G336">
            <v>0</v>
          </cell>
          <cell r="I336">
            <v>1</v>
          </cell>
        </row>
        <row r="337">
          <cell r="A337">
            <v>3193</v>
          </cell>
          <cell r="C337" t="str">
            <v>Tubo 3"x1 1/2" nat. 6,40 mts.</v>
          </cell>
          <cell r="E337" t="str">
            <v>u</v>
          </cell>
          <cell r="F337">
            <v>19.96</v>
          </cell>
          <cell r="G337">
            <v>0</v>
          </cell>
          <cell r="I337">
            <v>1</v>
          </cell>
        </row>
        <row r="338">
          <cell r="A338">
            <v>3194</v>
          </cell>
          <cell r="C338" t="str">
            <v>Tubo 2"x1" nat. 6,40 mts.</v>
          </cell>
          <cell r="E338" t="str">
            <v>u</v>
          </cell>
          <cell r="F338">
            <v>12.16</v>
          </cell>
          <cell r="G338">
            <v>0</v>
          </cell>
          <cell r="I338">
            <v>1</v>
          </cell>
        </row>
        <row r="339">
          <cell r="A339">
            <v>3195</v>
          </cell>
          <cell r="C339" t="str">
            <v>Tubo 2"x2" nat. 6,40 mts.</v>
          </cell>
          <cell r="E339" t="str">
            <v>u</v>
          </cell>
          <cell r="F339">
            <v>19.04</v>
          </cell>
          <cell r="G339">
            <v>0</v>
          </cell>
          <cell r="I339">
            <v>1</v>
          </cell>
        </row>
        <row r="340">
          <cell r="A340">
            <v>3196</v>
          </cell>
          <cell r="C340" t="str">
            <v>Tubo rectangular de 2"x1 1/2" nat. 6,40 mts.</v>
          </cell>
          <cell r="E340" t="str">
            <v>u</v>
          </cell>
          <cell r="F340">
            <v>14.85</v>
          </cell>
          <cell r="G340">
            <v>0</v>
          </cell>
          <cell r="I340">
            <v>1</v>
          </cell>
        </row>
        <row r="341">
          <cell r="A341">
            <v>3197</v>
          </cell>
          <cell r="C341" t="str">
            <v>Tubo 1 1/4"x1 1/4" nat. 6,40 mts.</v>
          </cell>
          <cell r="E341" t="str">
            <v>u</v>
          </cell>
          <cell r="F341">
            <v>10.15</v>
          </cell>
          <cell r="G341">
            <v>0</v>
          </cell>
          <cell r="I341">
            <v>1</v>
          </cell>
        </row>
        <row r="342">
          <cell r="A342">
            <v>3198</v>
          </cell>
          <cell r="C342" t="str">
            <v>Tubo de 1"x1" con tornillero nat. 6,40 mts.</v>
          </cell>
          <cell r="E342" t="str">
            <v>u</v>
          </cell>
          <cell r="F342">
            <v>10.15</v>
          </cell>
          <cell r="G342">
            <v>0</v>
          </cell>
          <cell r="I342">
            <v>1</v>
          </cell>
        </row>
        <row r="343">
          <cell r="A343">
            <v>3199</v>
          </cell>
          <cell r="C343" t="str">
            <v>Tubo cuadrado de 17 m.m. nat. 6,40 mts.</v>
          </cell>
          <cell r="E343" t="str">
            <v>u</v>
          </cell>
          <cell r="F343">
            <v>4.53</v>
          </cell>
          <cell r="G343">
            <v>0</v>
          </cell>
          <cell r="I343">
            <v>1</v>
          </cell>
        </row>
        <row r="344">
          <cell r="A344">
            <v>3200</v>
          </cell>
          <cell r="C344" t="str">
            <v>Tubo 3"x1" nat. 6,40 mts.</v>
          </cell>
          <cell r="E344" t="str">
            <v>u</v>
          </cell>
          <cell r="F344">
            <v>17.03</v>
          </cell>
          <cell r="G344">
            <v>0</v>
          </cell>
          <cell r="I344">
            <v>1</v>
          </cell>
        </row>
        <row r="345">
          <cell r="A345">
            <v>3201</v>
          </cell>
          <cell r="C345" t="str">
            <v>Tubo 1"x1" nat. 6,40 mts.</v>
          </cell>
          <cell r="E345" t="str">
            <v>u</v>
          </cell>
          <cell r="F345">
            <v>8.0299999999999994</v>
          </cell>
          <cell r="G345">
            <v>0</v>
          </cell>
          <cell r="I345">
            <v>1</v>
          </cell>
        </row>
        <row r="346">
          <cell r="A346">
            <v>3202</v>
          </cell>
          <cell r="C346" t="str">
            <v>Tubo 1 1/2"x 3/4" nat. 6,40 mts.</v>
          </cell>
          <cell r="E346" t="str">
            <v>u</v>
          </cell>
          <cell r="F346">
            <v>8.66</v>
          </cell>
          <cell r="G346">
            <v>0</v>
          </cell>
          <cell r="I346">
            <v>1</v>
          </cell>
        </row>
        <row r="347">
          <cell r="A347">
            <v>3203</v>
          </cell>
          <cell r="C347" t="str">
            <v>Tubo 1 3/4"x1" nat. 6,40 mts.</v>
          </cell>
          <cell r="E347" t="str">
            <v>u</v>
          </cell>
          <cell r="F347">
            <v>21.5</v>
          </cell>
          <cell r="G347">
            <v>0</v>
          </cell>
          <cell r="I347">
            <v>1</v>
          </cell>
        </row>
        <row r="348">
          <cell r="A348">
            <v>3204</v>
          </cell>
          <cell r="C348" t="str">
            <v>Tubo 3"x1 1/2" nat. 6,40 mts.</v>
          </cell>
          <cell r="E348" t="str">
            <v>u</v>
          </cell>
          <cell r="F348">
            <v>19.96</v>
          </cell>
          <cell r="G348">
            <v>0</v>
          </cell>
          <cell r="I348">
            <v>1</v>
          </cell>
        </row>
        <row r="349">
          <cell r="A349">
            <v>3205</v>
          </cell>
          <cell r="C349" t="str">
            <v xml:space="preserve">Tubo Galv. 2 1/2" </v>
          </cell>
          <cell r="E349" t="str">
            <v>ml.</v>
          </cell>
          <cell r="F349">
            <v>4.5199999999999996</v>
          </cell>
          <cell r="G349">
            <v>0</v>
          </cell>
          <cell r="I349">
            <v>1</v>
          </cell>
        </row>
        <row r="350">
          <cell r="C350" t="str">
            <v>Tubos con Aleta</v>
          </cell>
        </row>
        <row r="351">
          <cell r="A351">
            <v>3300</v>
          </cell>
          <cell r="C351" t="str">
            <v>Tubo 4"x1 3/4" abierto 1 aleta nat. 6,40 mts.</v>
          </cell>
          <cell r="E351" t="str">
            <v>u</v>
          </cell>
          <cell r="F351">
            <v>28.3</v>
          </cell>
          <cell r="G351">
            <v>0</v>
          </cell>
          <cell r="I351">
            <v>1</v>
          </cell>
        </row>
        <row r="352">
          <cell r="A352">
            <v>3301</v>
          </cell>
          <cell r="C352" t="str">
            <v>Tubo 4"x1 3/4" cerrado 1 aleta nat. 6,40 mts.</v>
          </cell>
          <cell r="E352" t="str">
            <v>u</v>
          </cell>
          <cell r="F352">
            <v>25.383520000000001</v>
          </cell>
          <cell r="G352">
            <v>0</v>
          </cell>
          <cell r="I352">
            <v>1</v>
          </cell>
        </row>
        <row r="353">
          <cell r="A353">
            <v>3302</v>
          </cell>
          <cell r="C353" t="str">
            <v>Tubo 3"x1 1/2" una aleta nat. 6,40 mts.</v>
          </cell>
          <cell r="E353" t="str">
            <v>u</v>
          </cell>
          <cell r="F353">
            <v>25.17</v>
          </cell>
          <cell r="G353">
            <v>0</v>
          </cell>
          <cell r="I353">
            <v>1</v>
          </cell>
        </row>
        <row r="354">
          <cell r="A354">
            <v>3303</v>
          </cell>
          <cell r="C354" t="str">
            <v>Tubo 3"x1" doble aleta nat. 6,40 mts.</v>
          </cell>
          <cell r="E354" t="str">
            <v>u</v>
          </cell>
          <cell r="F354">
            <v>21.33</v>
          </cell>
          <cell r="G354">
            <v>0</v>
          </cell>
          <cell r="I354">
            <v>1</v>
          </cell>
        </row>
        <row r="355">
          <cell r="A355">
            <v>3304</v>
          </cell>
          <cell r="C355" t="str">
            <v>Tubo 3"x1" una aleta nat. 6,40 mts.</v>
          </cell>
          <cell r="E355" t="str">
            <v>u</v>
          </cell>
          <cell r="F355">
            <v>20.3</v>
          </cell>
          <cell r="G355">
            <v>0</v>
          </cell>
          <cell r="I355">
            <v>1</v>
          </cell>
        </row>
        <row r="356">
          <cell r="A356">
            <v>3305</v>
          </cell>
          <cell r="C356" t="str">
            <v>Tubo 3"x1 1/2" doble aleta nat. 6,40 mts.</v>
          </cell>
          <cell r="E356" t="str">
            <v>u</v>
          </cell>
          <cell r="F356">
            <v>26.61</v>
          </cell>
          <cell r="G356">
            <v>0</v>
          </cell>
          <cell r="I356">
            <v>1</v>
          </cell>
        </row>
        <row r="357">
          <cell r="C357" t="str">
            <v>Junquillos</v>
          </cell>
        </row>
        <row r="358">
          <cell r="A358">
            <v>3310</v>
          </cell>
          <cell r="C358" t="str">
            <v>Junquillo triang. espalda 1 1/2" nat. 6,40 mts.</v>
          </cell>
          <cell r="E358" t="str">
            <v>u</v>
          </cell>
          <cell r="F358">
            <v>4.76</v>
          </cell>
          <cell r="G358">
            <v>0</v>
          </cell>
          <cell r="I358">
            <v>1</v>
          </cell>
        </row>
        <row r="359">
          <cell r="A359">
            <v>3312</v>
          </cell>
          <cell r="C359" t="str">
            <v>Junquillo triang. tapa 1 1/2" nat. 6,40 mts.</v>
          </cell>
          <cell r="E359" t="str">
            <v>u</v>
          </cell>
          <cell r="F359">
            <v>2.7</v>
          </cell>
          <cell r="G359">
            <v>0</v>
          </cell>
          <cell r="I359">
            <v>1</v>
          </cell>
        </row>
        <row r="360">
          <cell r="A360">
            <v>3314</v>
          </cell>
          <cell r="C360" t="str">
            <v>Junquillo cuadrado espalda 1 3/4" nat. 6,40 mts.</v>
          </cell>
          <cell r="E360" t="str">
            <v>u</v>
          </cell>
          <cell r="F360">
            <v>36.297733057599999</v>
          </cell>
          <cell r="G360">
            <v>0</v>
          </cell>
          <cell r="I360">
            <v>1</v>
          </cell>
        </row>
        <row r="361">
          <cell r="A361">
            <v>3316</v>
          </cell>
          <cell r="C361" t="str">
            <v>Junquillo cuadrado tapa 1 3/4" nat. 6,40 mts.</v>
          </cell>
          <cell r="E361" t="str">
            <v>u</v>
          </cell>
          <cell r="F361">
            <v>7.3510392384000003</v>
          </cell>
          <cell r="G361">
            <v>0</v>
          </cell>
          <cell r="I361">
            <v>1</v>
          </cell>
        </row>
        <row r="362">
          <cell r="A362">
            <v>3320</v>
          </cell>
          <cell r="C362" t="str">
            <v>Junquillo cuadrado tapa 1 1/2" nat. 6,40 mts.</v>
          </cell>
          <cell r="E362" t="str">
            <v>u</v>
          </cell>
          <cell r="F362" t="str">
            <v>*</v>
          </cell>
          <cell r="G362">
            <v>0</v>
          </cell>
          <cell r="I362">
            <v>1</v>
          </cell>
        </row>
        <row r="363">
          <cell r="A363">
            <v>3322</v>
          </cell>
          <cell r="C363" t="str">
            <v>Junquillo cuadrado espalda 1 1/2" nat. 6,40 mts.</v>
          </cell>
          <cell r="E363" t="str">
            <v>u</v>
          </cell>
          <cell r="F363" t="str">
            <v>*</v>
          </cell>
          <cell r="G363">
            <v>0</v>
          </cell>
          <cell r="I363">
            <v>1</v>
          </cell>
        </row>
        <row r="364">
          <cell r="A364">
            <v>3324</v>
          </cell>
          <cell r="C364" t="str">
            <v>Junquillo triang. espalda 1 1/4" nat. 6,40 mts.</v>
          </cell>
          <cell r="E364" t="str">
            <v>u</v>
          </cell>
          <cell r="F364">
            <v>3.6264346623999999</v>
          </cell>
          <cell r="G364">
            <v>0</v>
          </cell>
          <cell r="I364">
            <v>1</v>
          </cell>
        </row>
        <row r="365">
          <cell r="A365">
            <v>3326</v>
          </cell>
          <cell r="C365" t="str">
            <v>Junquillo triang. tapa 1 1/4" nat. 6,40 mts.</v>
          </cell>
          <cell r="E365" t="str">
            <v>u</v>
          </cell>
          <cell r="F365">
            <v>2.2400000000000002</v>
          </cell>
          <cell r="G365">
            <v>0</v>
          </cell>
          <cell r="I365">
            <v>1</v>
          </cell>
        </row>
        <row r="366">
          <cell r="C366" t="str">
            <v>Canales</v>
          </cell>
        </row>
        <row r="367">
          <cell r="A367">
            <v>3330</v>
          </cell>
          <cell r="C367" t="str">
            <v>Tubo 4"x1 3/4" abierto sin aleta nat. 6,40 mts.</v>
          </cell>
          <cell r="E367" t="str">
            <v>u</v>
          </cell>
          <cell r="F367">
            <v>231.2844806416</v>
          </cell>
          <cell r="G367">
            <v>0</v>
          </cell>
          <cell r="I367">
            <v>1</v>
          </cell>
        </row>
        <row r="368">
          <cell r="A368">
            <v>3332</v>
          </cell>
          <cell r="C368" t="str">
            <v>Canal 3"x1" con aleta nat. 6,40 mts.</v>
          </cell>
          <cell r="E368" t="str">
            <v>u</v>
          </cell>
          <cell r="F368">
            <v>63.116669160000001</v>
          </cell>
          <cell r="G368">
            <v>0</v>
          </cell>
          <cell r="I368">
            <v>1</v>
          </cell>
        </row>
        <row r="369">
          <cell r="A369">
            <v>3334</v>
          </cell>
          <cell r="C369" t="str">
            <v>Canal 3"x1/2" sin aleta nat. 6,40 mts.</v>
          </cell>
          <cell r="E369" t="str">
            <v>u</v>
          </cell>
          <cell r="F369">
            <v>104.284944</v>
          </cell>
          <cell r="G369">
            <v>0</v>
          </cell>
          <cell r="I369">
            <v>1</v>
          </cell>
        </row>
        <row r="370">
          <cell r="A370">
            <v>3336</v>
          </cell>
          <cell r="C370" t="str">
            <v>Canal 3"x1/2" con aleta nat. 6,40 mts.</v>
          </cell>
          <cell r="E370" t="str">
            <v>u</v>
          </cell>
          <cell r="F370">
            <v>97.191205273600005</v>
          </cell>
          <cell r="G370">
            <v>0</v>
          </cell>
          <cell r="I370">
            <v>1</v>
          </cell>
        </row>
        <row r="371">
          <cell r="A371">
            <v>3338</v>
          </cell>
          <cell r="C371" t="str">
            <v>Canal 3"x1" sin aleta nat. 6,40 mts.</v>
          </cell>
          <cell r="E371" t="str">
            <v>u</v>
          </cell>
          <cell r="F371">
            <v>55.985711169600002</v>
          </cell>
          <cell r="G371">
            <v>0</v>
          </cell>
          <cell r="I371">
            <v>1</v>
          </cell>
        </row>
        <row r="372">
          <cell r="C372" t="str">
            <v>Tubos Estriados</v>
          </cell>
        </row>
        <row r="373">
          <cell r="A373">
            <v>3340</v>
          </cell>
          <cell r="C373" t="str">
            <v>Tubo estriado 1 1/4"  nat. 6,40 mts.</v>
          </cell>
          <cell r="E373" t="str">
            <v>u</v>
          </cell>
          <cell r="F373">
            <v>18.242124366399999</v>
          </cell>
          <cell r="G373">
            <v>0</v>
          </cell>
          <cell r="I373">
            <v>1</v>
          </cell>
        </row>
        <row r="374">
          <cell r="A374">
            <v>3342</v>
          </cell>
          <cell r="C374" t="str">
            <v>Tubo estriado 1"  nat. 6,40 mts.</v>
          </cell>
          <cell r="E374" t="str">
            <v>u</v>
          </cell>
          <cell r="F374">
            <v>8.9477560383999997</v>
          </cell>
          <cell r="G374">
            <v>0</v>
          </cell>
          <cell r="I374">
            <v>1</v>
          </cell>
        </row>
        <row r="375">
          <cell r="A375">
            <v>3346</v>
          </cell>
          <cell r="C375" t="str">
            <v>Tubo estriado 1/2"  nat. 6,40 mts.</v>
          </cell>
          <cell r="E375" t="str">
            <v>u</v>
          </cell>
          <cell r="F375">
            <v>2.58</v>
          </cell>
          <cell r="G375">
            <v>0</v>
          </cell>
          <cell r="I375">
            <v>1</v>
          </cell>
        </row>
        <row r="376">
          <cell r="C376" t="str">
            <v>Revestimientos</v>
          </cell>
        </row>
        <row r="377">
          <cell r="A377">
            <v>3350</v>
          </cell>
          <cell r="C377" t="str">
            <v>Cubre canto de revestimiento J nat. 6,40 mts.</v>
          </cell>
          <cell r="E377" t="str">
            <v>u</v>
          </cell>
          <cell r="F377">
            <v>3.1</v>
          </cell>
          <cell r="G377">
            <v>0</v>
          </cell>
          <cell r="I377">
            <v>1</v>
          </cell>
        </row>
        <row r="378">
          <cell r="A378">
            <v>3352</v>
          </cell>
          <cell r="C378" t="str">
            <v>Remate "V" para revestimiento nat. 6,40 mts.</v>
          </cell>
          <cell r="E378" t="str">
            <v>u</v>
          </cell>
          <cell r="F378">
            <v>2.1217600000000001</v>
          </cell>
          <cell r="G378">
            <v>0</v>
          </cell>
          <cell r="I378">
            <v>1</v>
          </cell>
        </row>
        <row r="379">
          <cell r="A379">
            <v>3354</v>
          </cell>
          <cell r="C379" t="str">
            <v>Revestimiento nat. 6,40 mts.</v>
          </cell>
          <cell r="E379" t="str">
            <v>u</v>
          </cell>
          <cell r="F379" t="str">
            <v>*</v>
          </cell>
          <cell r="G379">
            <v>0</v>
          </cell>
          <cell r="I379">
            <v>1</v>
          </cell>
        </row>
        <row r="380">
          <cell r="A380">
            <v>3356</v>
          </cell>
          <cell r="C380" t="str">
            <v>Revestimiento(económico) nat. 6,40 mts.</v>
          </cell>
          <cell r="E380" t="str">
            <v>u</v>
          </cell>
          <cell r="F380">
            <v>9.4600000000000009</v>
          </cell>
          <cell r="G380">
            <v>0</v>
          </cell>
          <cell r="I380">
            <v>1</v>
          </cell>
        </row>
        <row r="381">
          <cell r="A381">
            <v>3358</v>
          </cell>
          <cell r="C381" t="str">
            <v>Revestimiento nat. 6,40 mts.</v>
          </cell>
          <cell r="E381" t="str">
            <v>u</v>
          </cell>
          <cell r="F381">
            <v>10.09</v>
          </cell>
          <cell r="G381">
            <v>0</v>
          </cell>
          <cell r="I381">
            <v>1</v>
          </cell>
        </row>
        <row r="382">
          <cell r="A382">
            <v>3360</v>
          </cell>
          <cell r="C382" t="str">
            <v>Revestimiento nat. 6,40 mts.</v>
          </cell>
          <cell r="E382" t="str">
            <v>u</v>
          </cell>
          <cell r="F382">
            <v>4.9421999999999997</v>
          </cell>
          <cell r="G382">
            <v>0</v>
          </cell>
          <cell r="I382">
            <v>1</v>
          </cell>
        </row>
        <row r="383">
          <cell r="A383">
            <v>3362</v>
          </cell>
          <cell r="C383" t="str">
            <v>Revestimiento de 136 mm nat. 6,40 mts.</v>
          </cell>
          <cell r="E383" t="str">
            <v>u</v>
          </cell>
          <cell r="F383">
            <v>7.9578800000000003</v>
          </cell>
          <cell r="G383">
            <v>0</v>
          </cell>
          <cell r="I383">
            <v>1</v>
          </cell>
        </row>
        <row r="384">
          <cell r="C384" t="str">
            <v>ADOQUINES</v>
          </cell>
        </row>
        <row r="385">
          <cell r="A385">
            <v>4010</v>
          </cell>
          <cell r="C385" t="str">
            <v>Peatonal gris(exagonal) ,35 x m2</v>
          </cell>
          <cell r="E385" t="str">
            <v>m2</v>
          </cell>
          <cell r="F385">
            <v>6.7</v>
          </cell>
          <cell r="G385">
            <v>373700017</v>
          </cell>
          <cell r="I385">
            <v>1</v>
          </cell>
        </row>
        <row r="386">
          <cell r="A386">
            <v>4020</v>
          </cell>
          <cell r="C386" t="str">
            <v>Adoquin Peatonal  8 c. F'c= 300 Kg/cm2.</v>
          </cell>
          <cell r="E386" t="str">
            <v>m2.</v>
          </cell>
          <cell r="F386">
            <v>8.8000000000000007</v>
          </cell>
          <cell r="G386">
            <v>373700017</v>
          </cell>
          <cell r="I386">
            <v>1</v>
          </cell>
        </row>
        <row r="387">
          <cell r="A387">
            <v>4021</v>
          </cell>
          <cell r="C387" t="str">
            <v>Adoquin Peatonal  Color e = 8 cm. F'c= 350 Kg/cm2.</v>
          </cell>
          <cell r="E387" t="str">
            <v>m2.</v>
          </cell>
          <cell r="F387">
            <v>11.9</v>
          </cell>
          <cell r="G387">
            <v>373700017</v>
          </cell>
          <cell r="I387">
            <v>1</v>
          </cell>
        </row>
        <row r="388">
          <cell r="A388">
            <v>4022</v>
          </cell>
          <cell r="C388" t="str">
            <v>Adoquin Peatonal  Color e = 6 cm. F'c= 350 Kg/cm2.</v>
          </cell>
          <cell r="E388" t="str">
            <v>m2.</v>
          </cell>
          <cell r="F388">
            <v>12.7</v>
          </cell>
          <cell r="G388">
            <v>373700017</v>
          </cell>
          <cell r="I388">
            <v>1</v>
          </cell>
        </row>
        <row r="389">
          <cell r="A389">
            <v>40221</v>
          </cell>
          <cell r="C389" t="str">
            <v>Adoquin Peatonal  Color e = 6 cm. F'c= 400 Kg/cm2.</v>
          </cell>
          <cell r="E389" t="str">
            <v>m2.</v>
          </cell>
          <cell r="F389">
            <v>16</v>
          </cell>
          <cell r="G389">
            <v>373700017</v>
          </cell>
          <cell r="I389">
            <v>1</v>
          </cell>
        </row>
        <row r="390">
          <cell r="A390">
            <v>4023</v>
          </cell>
          <cell r="C390" t="str">
            <v>Adoquin de Arcilla Rect./Color e=4cm. F'c&gt; 450 Kg/cm2.</v>
          </cell>
          <cell r="E390" t="str">
            <v>m2.</v>
          </cell>
          <cell r="F390">
            <v>12.92</v>
          </cell>
          <cell r="G390">
            <v>373700017</v>
          </cell>
          <cell r="I390">
            <v>1</v>
          </cell>
        </row>
        <row r="391">
          <cell r="A391">
            <v>4031</v>
          </cell>
          <cell r="C391" t="str">
            <v>Vehicular gris (cruz) AC-V 9x22.5x25 cm</v>
          </cell>
          <cell r="E391" t="str">
            <v>u</v>
          </cell>
          <cell r="F391">
            <v>0.37</v>
          </cell>
          <cell r="G391">
            <v>373700017</v>
          </cell>
          <cell r="I391">
            <v>1</v>
          </cell>
        </row>
        <row r="392">
          <cell r="A392">
            <v>4040</v>
          </cell>
          <cell r="C392" t="str">
            <v>Vehicular gris (exagonal),35 x m2</v>
          </cell>
          <cell r="E392" t="str">
            <v>m2</v>
          </cell>
          <cell r="F392">
            <v>7.4</v>
          </cell>
          <cell r="G392">
            <v>373700017</v>
          </cell>
          <cell r="I392">
            <v>1</v>
          </cell>
        </row>
        <row r="393">
          <cell r="A393">
            <v>4050</v>
          </cell>
          <cell r="C393" t="str">
            <v>Vehicular gris (cruz),9X29X29,AD-1</v>
          </cell>
          <cell r="E393" t="str">
            <v>u</v>
          </cell>
          <cell r="F393">
            <v>0.57999999999999996</v>
          </cell>
          <cell r="G393">
            <v>373700017</v>
          </cell>
          <cell r="I393">
            <v>1</v>
          </cell>
        </row>
        <row r="394">
          <cell r="A394">
            <v>4061</v>
          </cell>
          <cell r="C394" t="str">
            <v>Bloque liviano bl-9 9x19x39 cm</v>
          </cell>
          <cell r="E394" t="str">
            <v>u</v>
          </cell>
          <cell r="F394">
            <v>0.23499999999999999</v>
          </cell>
          <cell r="G394">
            <v>373700017</v>
          </cell>
          <cell r="I394">
            <v>1</v>
          </cell>
        </row>
        <row r="395">
          <cell r="A395">
            <v>4070</v>
          </cell>
          <cell r="C395" t="str">
            <v>Vehicular gris(trebol), 9x10.5x20.5, AD-2</v>
          </cell>
          <cell r="E395" t="str">
            <v>u</v>
          </cell>
          <cell r="F395">
            <v>0.22</v>
          </cell>
          <cell r="G395">
            <v>373700017</v>
          </cell>
          <cell r="I395">
            <v>1</v>
          </cell>
        </row>
        <row r="396">
          <cell r="C396" t="str">
            <v>AGLOMERANTES</v>
          </cell>
        </row>
        <row r="397">
          <cell r="A397">
            <v>5005</v>
          </cell>
          <cell r="C397" t="str">
            <v>Asfalto RC-2</v>
          </cell>
          <cell r="E397" t="str">
            <v>kg.</v>
          </cell>
          <cell r="F397">
            <v>0.32</v>
          </cell>
          <cell r="G397">
            <v>153300014</v>
          </cell>
          <cell r="I397">
            <v>1</v>
          </cell>
          <cell r="J397">
            <v>0.4</v>
          </cell>
        </row>
        <row r="398">
          <cell r="A398">
            <v>5006</v>
          </cell>
          <cell r="C398" t="str">
            <v>Asfalto RC-2</v>
          </cell>
          <cell r="E398" t="str">
            <v>gln.</v>
          </cell>
          <cell r="F398">
            <v>1.2112000000000001</v>
          </cell>
          <cell r="G398">
            <v>153300014</v>
          </cell>
          <cell r="I398">
            <v>1</v>
          </cell>
          <cell r="J398">
            <v>0.4</v>
          </cell>
        </row>
        <row r="399">
          <cell r="A399">
            <v>5010</v>
          </cell>
          <cell r="C399" t="str">
            <v>Asfalto AC-20</v>
          </cell>
          <cell r="E399" t="str">
            <v>gln.</v>
          </cell>
          <cell r="F399">
            <v>1.2112000000000001</v>
          </cell>
          <cell r="G399">
            <v>1533000110</v>
          </cell>
          <cell r="I399">
            <v>1</v>
          </cell>
          <cell r="J399">
            <v>0.4</v>
          </cell>
        </row>
        <row r="400">
          <cell r="A400">
            <v>5011</v>
          </cell>
          <cell r="C400" t="str">
            <v>Asfalto AC-20</v>
          </cell>
          <cell r="E400" t="str">
            <v>kg.</v>
          </cell>
          <cell r="F400">
            <v>0.32</v>
          </cell>
          <cell r="G400">
            <v>1533000110</v>
          </cell>
          <cell r="I400">
            <v>1</v>
          </cell>
          <cell r="J400">
            <v>0.4</v>
          </cell>
        </row>
        <row r="401">
          <cell r="A401">
            <v>5012</v>
          </cell>
          <cell r="C401" t="str">
            <v>Aditivo de Adherencia</v>
          </cell>
          <cell r="E401" t="str">
            <v>kg.</v>
          </cell>
          <cell r="F401">
            <v>7</v>
          </cell>
          <cell r="G401">
            <v>354902412</v>
          </cell>
          <cell r="I401">
            <v>0.4</v>
          </cell>
          <cell r="N401">
            <v>0.38400000000000001</v>
          </cell>
        </row>
        <row r="402">
          <cell r="A402">
            <v>5013</v>
          </cell>
          <cell r="C402" t="str">
            <v>Emulsión Asfáltica CSS-1b</v>
          </cell>
          <cell r="E402" t="str">
            <v>kg.</v>
          </cell>
          <cell r="F402">
            <v>0.45</v>
          </cell>
          <cell r="G402">
            <v>153300017</v>
          </cell>
          <cell r="I402">
            <v>30.19</v>
          </cell>
        </row>
        <row r="403">
          <cell r="A403">
            <v>5014</v>
          </cell>
          <cell r="C403" t="str">
            <v>Hormigón Asfaltico Caliente</v>
          </cell>
          <cell r="E403" t="str">
            <v>m3.</v>
          </cell>
          <cell r="F403">
            <v>95</v>
          </cell>
          <cell r="G403">
            <v>1533000110</v>
          </cell>
          <cell r="I403">
            <v>30.19</v>
          </cell>
          <cell r="J403">
            <v>0.4</v>
          </cell>
        </row>
        <row r="404">
          <cell r="A404">
            <v>5015</v>
          </cell>
          <cell r="C404" t="str">
            <v>Ensayo calidad de Asfalto</v>
          </cell>
          <cell r="E404" t="str">
            <v>kg.</v>
          </cell>
          <cell r="F404">
            <v>0.01</v>
          </cell>
          <cell r="G404">
            <v>0</v>
          </cell>
          <cell r="I404">
            <v>1</v>
          </cell>
        </row>
        <row r="405">
          <cell r="A405">
            <v>5016</v>
          </cell>
          <cell r="C405" t="str">
            <v>Calentamiento y Almacenamiento de Aslfalto</v>
          </cell>
          <cell r="E405" t="str">
            <v>kg.</v>
          </cell>
          <cell r="F405">
            <v>0.1</v>
          </cell>
          <cell r="G405">
            <v>0</v>
          </cell>
          <cell r="I405">
            <v>1</v>
          </cell>
        </row>
        <row r="406">
          <cell r="A406">
            <v>5020</v>
          </cell>
          <cell r="C406" t="str">
            <v>Cemento tipo GU I(50 Kg)</v>
          </cell>
          <cell r="E406" t="str">
            <v>sc</v>
          </cell>
          <cell r="F406">
            <v>8</v>
          </cell>
          <cell r="G406">
            <v>374400011</v>
          </cell>
          <cell r="I406">
            <v>39.94</v>
          </cell>
          <cell r="J406">
            <v>0.65</v>
          </cell>
        </row>
        <row r="407">
          <cell r="A407">
            <v>5021</v>
          </cell>
          <cell r="C407" t="str">
            <v>Cemento tipo GU</v>
          </cell>
          <cell r="E407" t="str">
            <v>kg.</v>
          </cell>
          <cell r="F407">
            <v>0.16</v>
          </cell>
          <cell r="G407">
            <v>374400011</v>
          </cell>
          <cell r="I407">
            <v>39.94</v>
          </cell>
          <cell r="J407">
            <v>0.65</v>
          </cell>
          <cell r="M407">
            <v>0.02</v>
          </cell>
          <cell r="O407">
            <v>10</v>
          </cell>
          <cell r="P407">
            <v>6.56</v>
          </cell>
          <cell r="Q407">
            <v>65.599999999999994</v>
          </cell>
          <cell r="S407">
            <v>10.7</v>
          </cell>
        </row>
        <row r="408">
          <cell r="A408">
            <v>50212</v>
          </cell>
          <cell r="C408" t="str">
            <v>Cemento tipo GU I(50 Kg)</v>
          </cell>
          <cell r="E408" t="str">
            <v>sc</v>
          </cell>
          <cell r="F408">
            <v>8</v>
          </cell>
          <cell r="G408">
            <v>374400011</v>
          </cell>
          <cell r="I408">
            <v>39.94</v>
          </cell>
          <cell r="J408">
            <v>0.65</v>
          </cell>
          <cell r="O408">
            <v>0.18</v>
          </cell>
          <cell r="P408">
            <v>10</v>
          </cell>
          <cell r="Q408">
            <v>1.7999999999999998</v>
          </cell>
          <cell r="R408">
            <v>10.7</v>
          </cell>
          <cell r="S408">
            <v>21.400000000000002</v>
          </cell>
        </row>
        <row r="409">
          <cell r="A409">
            <v>50213</v>
          </cell>
          <cell r="C409" t="str">
            <v>Cemento tipo GU</v>
          </cell>
          <cell r="E409" t="str">
            <v>kg.</v>
          </cell>
          <cell r="F409">
            <v>0.16</v>
          </cell>
          <cell r="G409">
            <v>374400011</v>
          </cell>
          <cell r="I409">
            <v>39.94</v>
          </cell>
          <cell r="J409">
            <v>0.65</v>
          </cell>
          <cell r="O409">
            <v>0.41</v>
          </cell>
          <cell r="P409">
            <v>10</v>
          </cell>
          <cell r="Q409">
            <v>4.0999999999999996</v>
          </cell>
        </row>
        <row r="410">
          <cell r="A410">
            <v>50214</v>
          </cell>
          <cell r="C410" t="str">
            <v>Cemento tipo MH (50 Kg)</v>
          </cell>
          <cell r="E410" t="str">
            <v>sc</v>
          </cell>
          <cell r="F410">
            <v>7.5</v>
          </cell>
          <cell r="G410">
            <v>374400011</v>
          </cell>
          <cell r="I410">
            <v>39.94</v>
          </cell>
          <cell r="J410">
            <v>0.65</v>
          </cell>
          <cell r="O410">
            <v>0.48</v>
          </cell>
          <cell r="P410">
            <v>10</v>
          </cell>
          <cell r="Q410">
            <v>4.8</v>
          </cell>
        </row>
        <row r="411">
          <cell r="A411">
            <v>50215</v>
          </cell>
          <cell r="C411" t="str">
            <v xml:space="preserve">Cemento tipo MH </v>
          </cell>
          <cell r="E411" t="str">
            <v>kg.</v>
          </cell>
          <cell r="F411">
            <v>0.15</v>
          </cell>
          <cell r="G411">
            <v>374400011</v>
          </cell>
          <cell r="I411">
            <v>39.94</v>
          </cell>
          <cell r="J411">
            <v>0.65</v>
          </cell>
          <cell r="O411">
            <v>0.2</v>
          </cell>
          <cell r="P411">
            <v>1.25</v>
          </cell>
          <cell r="Q411">
            <v>0.25</v>
          </cell>
        </row>
        <row r="412">
          <cell r="A412">
            <v>502151</v>
          </cell>
          <cell r="C412" t="str">
            <v xml:space="preserve">Cemento tipo MH </v>
          </cell>
          <cell r="E412" t="str">
            <v>ton.</v>
          </cell>
          <cell r="F412">
            <v>118.58</v>
          </cell>
          <cell r="G412">
            <v>374400011</v>
          </cell>
          <cell r="I412">
            <v>39.94</v>
          </cell>
          <cell r="J412">
            <v>0.65</v>
          </cell>
          <cell r="O412">
            <v>5.1100000000000003</v>
          </cell>
          <cell r="P412">
            <v>1.63</v>
          </cell>
          <cell r="Q412">
            <v>8.3292999999999999</v>
          </cell>
        </row>
        <row r="413">
          <cell r="A413">
            <v>50216</v>
          </cell>
          <cell r="C413" t="str">
            <v>Cemento tipo HE (50 Kg) (Pavimento)</v>
          </cell>
          <cell r="E413" t="str">
            <v>sc</v>
          </cell>
          <cell r="F413">
            <v>6.56</v>
          </cell>
          <cell r="G413">
            <v>374400011</v>
          </cell>
          <cell r="I413">
            <v>39.94</v>
          </cell>
          <cell r="J413">
            <v>0.65</v>
          </cell>
          <cell r="Q413">
            <v>84.879299999999986</v>
          </cell>
        </row>
        <row r="414">
          <cell r="A414">
            <v>50217</v>
          </cell>
          <cell r="C414" t="str">
            <v>Cemento tipo HE (Pavimento)</v>
          </cell>
          <cell r="E414" t="str">
            <v>kg.</v>
          </cell>
          <cell r="F414">
            <v>0.13119999999999998</v>
          </cell>
          <cell r="G414">
            <v>374400011</v>
          </cell>
          <cell r="I414">
            <v>39.94</v>
          </cell>
          <cell r="J414">
            <v>0.65</v>
          </cell>
          <cell r="Q414">
            <v>21.4</v>
          </cell>
        </row>
        <row r="415">
          <cell r="A415">
            <v>50211</v>
          </cell>
          <cell r="C415" t="str">
            <v>Cemento tipo I Granel</v>
          </cell>
          <cell r="E415" t="str">
            <v>ton.</v>
          </cell>
          <cell r="F415">
            <v>131.08000000000001</v>
          </cell>
          <cell r="G415">
            <v>374400011</v>
          </cell>
          <cell r="I415">
            <v>39.94</v>
          </cell>
          <cell r="L415">
            <v>126.8</v>
          </cell>
        </row>
        <row r="416">
          <cell r="A416">
            <v>5022</v>
          </cell>
          <cell r="C416" t="str">
            <v>Mortero Cemento - Arena  1 : 3</v>
          </cell>
          <cell r="E416" t="str">
            <v>m2.</v>
          </cell>
          <cell r="F416">
            <v>1.5</v>
          </cell>
          <cell r="G416">
            <v>374400211</v>
          </cell>
          <cell r="I416">
            <v>1</v>
          </cell>
          <cell r="M416">
            <v>6.6666666666666671E-3</v>
          </cell>
          <cell r="Q416">
            <v>106.27929999999998</v>
          </cell>
        </row>
        <row r="417">
          <cell r="A417">
            <v>5023</v>
          </cell>
          <cell r="C417" t="str">
            <v>Mortero Cemento - Arena  1 : 3</v>
          </cell>
          <cell r="E417" t="str">
            <v>m3.</v>
          </cell>
          <cell r="F417">
            <v>150</v>
          </cell>
          <cell r="G417">
            <v>374400211</v>
          </cell>
          <cell r="I417">
            <v>1</v>
          </cell>
          <cell r="M417">
            <v>1.3333333333333334E-2</v>
          </cell>
        </row>
        <row r="418">
          <cell r="A418">
            <v>50231</v>
          </cell>
          <cell r="C418" t="str">
            <v>Mortero Cemento - Arena  1 : 1</v>
          </cell>
          <cell r="E418" t="str">
            <v>m3.</v>
          </cell>
          <cell r="F418">
            <v>266.67</v>
          </cell>
          <cell r="G418">
            <v>374400211</v>
          </cell>
          <cell r="I418">
            <v>1</v>
          </cell>
          <cell r="M418">
            <v>2.2222222222222222E-3</v>
          </cell>
        </row>
        <row r="419">
          <cell r="A419">
            <v>50232</v>
          </cell>
          <cell r="C419" t="str">
            <v>Mortero Cemento - Arena  1 : 2</v>
          </cell>
          <cell r="E419" t="str">
            <v>m2.</v>
          </cell>
          <cell r="F419">
            <v>2.7</v>
          </cell>
          <cell r="G419">
            <v>374400211</v>
          </cell>
          <cell r="I419">
            <v>1</v>
          </cell>
          <cell r="M419">
            <v>4.4444444444444444E-3</v>
          </cell>
        </row>
        <row r="420">
          <cell r="A420">
            <v>5024</v>
          </cell>
          <cell r="C420" t="str">
            <v>Asfalto Extranjero  (inc. Transporte)</v>
          </cell>
          <cell r="E420" t="str">
            <v>kg.</v>
          </cell>
          <cell r="F420">
            <v>1.125</v>
          </cell>
          <cell r="G420">
            <v>1533000110</v>
          </cell>
          <cell r="I420">
            <v>1</v>
          </cell>
        </row>
        <row r="421">
          <cell r="A421">
            <v>0</v>
          </cell>
          <cell r="C421" t="str">
            <v>Cemento Blanco(50kg)</v>
          </cell>
          <cell r="E421" t="str">
            <v>sc</v>
          </cell>
          <cell r="F421">
            <v>16.8</v>
          </cell>
          <cell r="G421">
            <v>374400011</v>
          </cell>
          <cell r="I421">
            <v>1</v>
          </cell>
          <cell r="M421">
            <v>0.02</v>
          </cell>
        </row>
        <row r="422">
          <cell r="A422">
            <v>5060</v>
          </cell>
          <cell r="C422" t="str">
            <v>Cal P-24 (25kg)</v>
          </cell>
          <cell r="E422" t="str">
            <v>sc</v>
          </cell>
          <cell r="F422">
            <v>2</v>
          </cell>
          <cell r="G422">
            <v>374200211</v>
          </cell>
          <cell r="I422">
            <v>1</v>
          </cell>
        </row>
        <row r="423">
          <cell r="A423">
            <v>5070</v>
          </cell>
          <cell r="C423" t="str">
            <v>Cementina (25kg)</v>
          </cell>
          <cell r="E423" t="str">
            <v>sc</v>
          </cell>
          <cell r="F423">
            <v>1.48</v>
          </cell>
          <cell r="G423">
            <v>374400011</v>
          </cell>
          <cell r="I423">
            <v>1</v>
          </cell>
        </row>
        <row r="424">
          <cell r="A424">
            <v>5090</v>
          </cell>
          <cell r="C424" t="str">
            <v>Yeso grueso</v>
          </cell>
          <cell r="E424" t="str">
            <v>lb</v>
          </cell>
          <cell r="F424">
            <v>0.08</v>
          </cell>
          <cell r="G424">
            <v>374100011</v>
          </cell>
          <cell r="I424">
            <v>1</v>
          </cell>
        </row>
        <row r="425">
          <cell r="A425">
            <v>5091</v>
          </cell>
          <cell r="C425" t="str">
            <v>Bunker</v>
          </cell>
          <cell r="E425" t="str">
            <v>gln.</v>
          </cell>
          <cell r="F425">
            <v>0.71355000000000002</v>
          </cell>
          <cell r="G425">
            <v>333400011</v>
          </cell>
          <cell r="I425">
            <v>1</v>
          </cell>
          <cell r="M425">
            <v>0.71355000000000002</v>
          </cell>
        </row>
        <row r="426">
          <cell r="A426">
            <v>5092</v>
          </cell>
          <cell r="C426" t="str">
            <v>Aditivo para Control de Rotura</v>
          </cell>
          <cell r="E426" t="str">
            <v>kg.</v>
          </cell>
          <cell r="F426">
            <v>1.55</v>
          </cell>
          <cell r="G426">
            <v>0</v>
          </cell>
          <cell r="I426">
            <v>0.4</v>
          </cell>
        </row>
        <row r="427">
          <cell r="A427">
            <v>5093</v>
          </cell>
          <cell r="C427" t="str">
            <v>Hormigón Asfaltico Caliente p/Mantenimiento</v>
          </cell>
          <cell r="E427" t="str">
            <v>m3.</v>
          </cell>
          <cell r="F427">
            <v>162</v>
          </cell>
          <cell r="G427">
            <v>0</v>
          </cell>
          <cell r="I427">
            <v>1</v>
          </cell>
        </row>
        <row r="428">
          <cell r="A428">
            <v>5094</v>
          </cell>
          <cell r="C428" t="str">
            <v>Asfalto Sellante con Polimero</v>
          </cell>
          <cell r="E428" t="str">
            <v>kg.</v>
          </cell>
          <cell r="F428">
            <v>4</v>
          </cell>
          <cell r="G428">
            <v>0</v>
          </cell>
          <cell r="I428">
            <v>1</v>
          </cell>
        </row>
        <row r="430">
          <cell r="C430" t="str">
            <v>AGREGADOS</v>
          </cell>
          <cell r="G430">
            <v>153200015</v>
          </cell>
          <cell r="I430">
            <v>1</v>
          </cell>
        </row>
        <row r="431">
          <cell r="A431">
            <v>6010</v>
          </cell>
          <cell r="C431" t="str">
            <v>Cascajo Grueso</v>
          </cell>
          <cell r="E431" t="str">
            <v>m3</v>
          </cell>
          <cell r="F431">
            <v>3.2</v>
          </cell>
          <cell r="G431">
            <v>153200015</v>
          </cell>
          <cell r="I431">
            <v>1</v>
          </cell>
        </row>
        <row r="432">
          <cell r="A432">
            <v>6020</v>
          </cell>
          <cell r="C432" t="str">
            <v>Cascajo mediano IP&lt;9</v>
          </cell>
          <cell r="E432" t="str">
            <v>m3</v>
          </cell>
          <cell r="F432">
            <v>4</v>
          </cell>
          <cell r="G432">
            <v>153200015</v>
          </cell>
          <cell r="I432">
            <v>30.19</v>
          </cell>
        </row>
        <row r="433">
          <cell r="A433">
            <v>6030</v>
          </cell>
          <cell r="C433" t="str">
            <v>Piedra chispa #7</v>
          </cell>
          <cell r="E433" t="str">
            <v>m3</v>
          </cell>
          <cell r="F433">
            <v>7.0200000000000005</v>
          </cell>
          <cell r="G433">
            <v>153200015</v>
          </cell>
          <cell r="I433">
            <v>1</v>
          </cell>
        </row>
        <row r="434">
          <cell r="A434">
            <v>6035</v>
          </cell>
          <cell r="C434" t="str">
            <v>Piedra # 3/4</v>
          </cell>
          <cell r="E434" t="str">
            <v>m3</v>
          </cell>
          <cell r="F434">
            <v>10.6</v>
          </cell>
          <cell r="G434">
            <v>153200015</v>
          </cell>
          <cell r="I434">
            <v>1</v>
          </cell>
        </row>
        <row r="435">
          <cell r="A435">
            <v>6036</v>
          </cell>
          <cell r="C435" t="str">
            <v>Piedra # 3/8</v>
          </cell>
          <cell r="E435" t="str">
            <v>m3</v>
          </cell>
          <cell r="F435">
            <v>8.5</v>
          </cell>
          <cell r="G435">
            <v>153200015</v>
          </cell>
          <cell r="I435">
            <v>1</v>
          </cell>
        </row>
        <row r="436">
          <cell r="A436">
            <v>6037</v>
          </cell>
          <cell r="C436" t="str">
            <v>Piedra graduable de 1/2" a 3/4" inc. Transp.</v>
          </cell>
          <cell r="E436" t="str">
            <v>m3</v>
          </cell>
          <cell r="F436">
            <v>14.23</v>
          </cell>
          <cell r="G436">
            <v>151300917</v>
          </cell>
          <cell r="I436">
            <v>30.19</v>
          </cell>
          <cell r="L436">
            <v>4.59</v>
          </cell>
          <cell r="M436">
            <v>9.64</v>
          </cell>
        </row>
        <row r="437">
          <cell r="A437">
            <v>6040</v>
          </cell>
          <cell r="C437" t="str">
            <v>Piedra 3/4 (inc. Transporte)</v>
          </cell>
          <cell r="E437" t="str">
            <v>m3</v>
          </cell>
          <cell r="F437">
            <v>13</v>
          </cell>
          <cell r="G437">
            <v>151300917</v>
          </cell>
          <cell r="I437">
            <v>30.19</v>
          </cell>
        </row>
        <row r="438">
          <cell r="A438">
            <v>6041</v>
          </cell>
          <cell r="C438" t="str">
            <v>Material Filtrante CL-1(0.075 - 51)MM. Piedra Triturada</v>
          </cell>
          <cell r="E438" t="str">
            <v>m3</v>
          </cell>
          <cell r="F438">
            <v>11</v>
          </cell>
          <cell r="G438">
            <v>153200015</v>
          </cell>
          <cell r="I438">
            <v>1</v>
          </cell>
          <cell r="L438">
            <v>13.77</v>
          </cell>
          <cell r="M438">
            <v>3</v>
          </cell>
          <cell r="N438">
            <v>10.77</v>
          </cell>
        </row>
        <row r="439">
          <cell r="A439">
            <v>6042</v>
          </cell>
          <cell r="C439" t="str">
            <v>Grava d = 0,02 m</v>
          </cell>
          <cell r="E439" t="str">
            <v>m3</v>
          </cell>
          <cell r="F439">
            <v>3.25</v>
          </cell>
          <cell r="G439">
            <v>153200015</v>
          </cell>
          <cell r="I439">
            <v>1</v>
          </cell>
        </row>
        <row r="440">
          <cell r="A440">
            <v>6043</v>
          </cell>
          <cell r="C440" t="str">
            <v>Agregados para Gaviones</v>
          </cell>
          <cell r="E440" t="str">
            <v>m3</v>
          </cell>
          <cell r="F440">
            <v>4.5</v>
          </cell>
          <cell r="G440">
            <v>153200015</v>
          </cell>
          <cell r="I440">
            <v>1</v>
          </cell>
        </row>
        <row r="441">
          <cell r="A441">
            <v>6044</v>
          </cell>
          <cell r="C441" t="str">
            <v>Material de Prestamo Importado</v>
          </cell>
          <cell r="E441" t="str">
            <v>m3</v>
          </cell>
          <cell r="F441">
            <v>4</v>
          </cell>
          <cell r="G441">
            <v>153200015</v>
          </cell>
          <cell r="I441">
            <v>1</v>
          </cell>
        </row>
        <row r="442">
          <cell r="A442">
            <v>6045</v>
          </cell>
          <cell r="C442" t="str">
            <v>Piedra Base</v>
          </cell>
          <cell r="E442" t="str">
            <v>u.</v>
          </cell>
          <cell r="F442">
            <v>15</v>
          </cell>
          <cell r="G442">
            <v>153200015</v>
          </cell>
          <cell r="I442">
            <v>1</v>
          </cell>
        </row>
        <row r="443">
          <cell r="A443">
            <v>6050</v>
          </cell>
          <cell r="C443" t="str">
            <v>Piedra para Enchapado</v>
          </cell>
          <cell r="E443" t="str">
            <v>u.</v>
          </cell>
          <cell r="F443">
            <v>0.45</v>
          </cell>
          <cell r="G443">
            <v>153200015</v>
          </cell>
          <cell r="I443">
            <v>1</v>
          </cell>
        </row>
        <row r="444">
          <cell r="A444">
            <v>6051</v>
          </cell>
          <cell r="C444" t="str">
            <v xml:space="preserve">Sub-Base Clase 1 </v>
          </cell>
          <cell r="E444" t="str">
            <v>m3</v>
          </cell>
          <cell r="F444">
            <v>12</v>
          </cell>
          <cell r="G444">
            <v>153200015</v>
          </cell>
          <cell r="I444">
            <v>1</v>
          </cell>
        </row>
        <row r="445">
          <cell r="A445">
            <v>6052</v>
          </cell>
          <cell r="C445" t="str">
            <v>Base Clase 1</v>
          </cell>
          <cell r="E445" t="str">
            <v>m3</v>
          </cell>
          <cell r="F445">
            <v>12</v>
          </cell>
          <cell r="G445">
            <v>153200015</v>
          </cell>
          <cell r="I445">
            <v>30.19</v>
          </cell>
        </row>
        <row r="446">
          <cell r="A446">
            <v>6053</v>
          </cell>
          <cell r="C446" t="str">
            <v>Material de Mejoramiento</v>
          </cell>
          <cell r="E446" t="str">
            <v>m3</v>
          </cell>
          <cell r="F446">
            <v>4.5</v>
          </cell>
          <cell r="G446">
            <v>153200015</v>
          </cell>
          <cell r="I446">
            <v>30.19</v>
          </cell>
        </row>
        <row r="447">
          <cell r="A447">
            <v>6054</v>
          </cell>
          <cell r="C447" t="str">
            <v xml:space="preserve">Material de Suelo Seleccionado </v>
          </cell>
          <cell r="E447" t="str">
            <v>m3</v>
          </cell>
          <cell r="F447">
            <v>3</v>
          </cell>
          <cell r="G447">
            <v>153200015</v>
          </cell>
          <cell r="I447">
            <v>1</v>
          </cell>
        </row>
        <row r="448">
          <cell r="A448">
            <v>6060</v>
          </cell>
          <cell r="C448" t="str">
            <v>Arena Fina (inc. Transporte)</v>
          </cell>
          <cell r="E448" t="str">
            <v>m3</v>
          </cell>
          <cell r="F448">
            <v>13.65</v>
          </cell>
          <cell r="G448">
            <v>153100114</v>
          </cell>
          <cell r="I448">
            <v>30.19</v>
          </cell>
          <cell r="M448" t="str">
            <v xml:space="preserve">Arena corriente </v>
          </cell>
        </row>
        <row r="449">
          <cell r="A449">
            <v>6061</v>
          </cell>
          <cell r="C449" t="str">
            <v>Arena Gruesa</v>
          </cell>
          <cell r="E449" t="str">
            <v>m3</v>
          </cell>
          <cell r="F449">
            <v>12</v>
          </cell>
          <cell r="G449">
            <v>153100011</v>
          </cell>
          <cell r="I449">
            <v>1</v>
          </cell>
          <cell r="K449">
            <v>6</v>
          </cell>
          <cell r="L449">
            <v>6</v>
          </cell>
          <cell r="M449" t="str">
            <v>Arena de Trituración</v>
          </cell>
        </row>
        <row r="450">
          <cell r="A450">
            <v>6070</v>
          </cell>
          <cell r="C450" t="str">
            <v>Arena Babahoyo (gruesa lavada hormigón)</v>
          </cell>
          <cell r="E450" t="str">
            <v>m3</v>
          </cell>
          <cell r="F450">
            <v>8.5</v>
          </cell>
          <cell r="G450">
            <v>153100011</v>
          </cell>
          <cell r="I450">
            <v>1</v>
          </cell>
        </row>
        <row r="451">
          <cell r="A451">
            <v>6080</v>
          </cell>
          <cell r="C451" t="str">
            <v>Agua</v>
          </cell>
          <cell r="E451" t="str">
            <v>m3</v>
          </cell>
          <cell r="F451">
            <v>2.25</v>
          </cell>
          <cell r="G451">
            <v>180000111</v>
          </cell>
          <cell r="I451">
            <v>21.7</v>
          </cell>
        </row>
        <row r="452">
          <cell r="A452">
            <v>6081</v>
          </cell>
          <cell r="C452" t="str">
            <v>Agua para prueba de estanqueidad</v>
          </cell>
          <cell r="E452" t="str">
            <v>m3</v>
          </cell>
          <cell r="F452">
            <v>4</v>
          </cell>
          <cell r="G452">
            <v>180000111</v>
          </cell>
          <cell r="I452">
            <v>21.7</v>
          </cell>
          <cell r="L452">
            <v>1.28</v>
          </cell>
          <cell r="M452" t="str">
            <v>Agua (Inc. Estabilicante Quimico) v=5 km/h .</v>
          </cell>
        </row>
        <row r="453">
          <cell r="A453">
            <v>6082</v>
          </cell>
          <cell r="C453" t="str">
            <v xml:space="preserve">Piedra p/Pedraplen </v>
          </cell>
          <cell r="E453" t="str">
            <v>m3</v>
          </cell>
          <cell r="F453">
            <v>12</v>
          </cell>
          <cell r="G453">
            <v>153200015</v>
          </cell>
          <cell r="I453">
            <v>1</v>
          </cell>
        </row>
        <row r="454">
          <cell r="A454">
            <v>6083</v>
          </cell>
          <cell r="C454" t="str">
            <v>Material Granular (Explotada y Cargada) (Cribada)</v>
          </cell>
          <cell r="E454" t="str">
            <v>m3</v>
          </cell>
          <cell r="F454">
            <v>1.5</v>
          </cell>
          <cell r="G454">
            <v>153200015</v>
          </cell>
          <cell r="I454">
            <v>1</v>
          </cell>
          <cell r="L454">
            <v>0.7</v>
          </cell>
        </row>
        <row r="455">
          <cell r="A455">
            <v>6084</v>
          </cell>
          <cell r="C455" t="str">
            <v>Material Unificado Triturado p/Sub-base</v>
          </cell>
          <cell r="E455" t="str">
            <v>m3</v>
          </cell>
          <cell r="F455">
            <v>8</v>
          </cell>
          <cell r="G455">
            <v>153200015</v>
          </cell>
          <cell r="I455">
            <v>1</v>
          </cell>
          <cell r="L455">
            <v>0.3</v>
          </cell>
        </row>
        <row r="456">
          <cell r="A456">
            <v>6085</v>
          </cell>
          <cell r="C456" t="str">
            <v xml:space="preserve">Piedra Base entre 10 y 30 cm. </v>
          </cell>
          <cell r="E456" t="str">
            <v>m3</v>
          </cell>
          <cell r="F456">
            <v>12</v>
          </cell>
          <cell r="G456">
            <v>153200015</v>
          </cell>
          <cell r="I456">
            <v>1</v>
          </cell>
        </row>
        <row r="457">
          <cell r="A457">
            <v>60851</v>
          </cell>
          <cell r="C457" t="str">
            <v>Piedra de 6" (15 cm) a 8" (20cm), Trituración</v>
          </cell>
          <cell r="E457" t="str">
            <v>m3</v>
          </cell>
          <cell r="F457">
            <v>10</v>
          </cell>
          <cell r="G457">
            <v>153200015</v>
          </cell>
          <cell r="I457">
            <v>1</v>
          </cell>
          <cell r="O457">
            <v>72355</v>
          </cell>
          <cell r="P457">
            <v>10609</v>
          </cell>
        </row>
        <row r="458">
          <cell r="A458">
            <v>6086</v>
          </cell>
          <cell r="C458" t="str">
            <v>Piedra de Enrocado</v>
          </cell>
          <cell r="E458" t="str">
            <v>m3</v>
          </cell>
          <cell r="F458">
            <v>15</v>
          </cell>
          <cell r="G458">
            <v>153200015</v>
          </cell>
          <cell r="I458">
            <v>1</v>
          </cell>
          <cell r="O458">
            <v>22331</v>
          </cell>
          <cell r="P458">
            <v>15744</v>
          </cell>
        </row>
        <row r="459">
          <cell r="A459">
            <v>6087</v>
          </cell>
          <cell r="C459" t="str">
            <v>Piedra Base p/Empedrado</v>
          </cell>
          <cell r="E459" t="str">
            <v>m2</v>
          </cell>
          <cell r="F459">
            <v>4.5999999999999996</v>
          </cell>
          <cell r="G459">
            <v>153200015</v>
          </cell>
          <cell r="I459">
            <v>1</v>
          </cell>
          <cell r="O459">
            <v>94686</v>
          </cell>
          <cell r="P459">
            <v>26353</v>
          </cell>
          <cell r="Q459">
            <v>121039</v>
          </cell>
        </row>
        <row r="460">
          <cell r="A460">
            <v>6088</v>
          </cell>
          <cell r="C460" t="str">
            <v>Piedra Bola (100-200) mm</v>
          </cell>
          <cell r="E460" t="str">
            <v>m3</v>
          </cell>
          <cell r="F460">
            <v>12</v>
          </cell>
          <cell r="G460">
            <v>151300917</v>
          </cell>
          <cell r="I460">
            <v>30.19</v>
          </cell>
        </row>
        <row r="461">
          <cell r="A461">
            <v>6089</v>
          </cell>
          <cell r="C461" t="str">
            <v>Piedra Molon inc Tranporte</v>
          </cell>
          <cell r="E461" t="str">
            <v>m3</v>
          </cell>
          <cell r="F461">
            <v>13.4</v>
          </cell>
          <cell r="G461">
            <v>153200015</v>
          </cell>
          <cell r="I461">
            <v>1</v>
          </cell>
        </row>
        <row r="462">
          <cell r="A462">
            <v>6090</v>
          </cell>
          <cell r="C462" t="str">
            <v>Piedra #. 6 (9.5 a 19) mm</v>
          </cell>
          <cell r="E462" t="str">
            <v>m3</v>
          </cell>
          <cell r="F462">
            <v>12.44</v>
          </cell>
          <cell r="G462">
            <v>153200015</v>
          </cell>
          <cell r="I462">
            <v>1</v>
          </cell>
        </row>
        <row r="463">
          <cell r="A463">
            <v>6091</v>
          </cell>
          <cell r="C463" t="str">
            <v>Piedra Caliza (40x40) cm Tipo Ampolla inc. Transporte</v>
          </cell>
          <cell r="E463" t="str">
            <v>m2</v>
          </cell>
          <cell r="F463">
            <v>23.5</v>
          </cell>
          <cell r="G463">
            <v>153200015</v>
          </cell>
          <cell r="I463">
            <v>1</v>
          </cell>
        </row>
        <row r="464">
          <cell r="C464" t="str">
            <v>AZULEJOS Y RECUBRIMIENTO PARA PARED</v>
          </cell>
          <cell r="M464">
            <v>4080375</v>
          </cell>
          <cell r="O464">
            <v>43.093751980229392</v>
          </cell>
          <cell r="P464">
            <v>154.83531286760521</v>
          </cell>
          <cell r="Q464">
            <v>33.711241831145337</v>
          </cell>
        </row>
        <row r="465">
          <cell r="A465">
            <v>7010</v>
          </cell>
          <cell r="C465" t="str">
            <v>Unicolor(11x11)Trad. sup. tonos suaves</v>
          </cell>
          <cell r="E465" t="str">
            <v>m2</v>
          </cell>
          <cell r="F465">
            <v>1.1696</v>
          </cell>
          <cell r="G465">
            <v>0</v>
          </cell>
          <cell r="I465">
            <v>1</v>
          </cell>
        </row>
        <row r="466">
          <cell r="A466">
            <v>7020</v>
          </cell>
          <cell r="C466" t="str">
            <v>Unicolor(11x11)Trad.sup. tonos oscuros</v>
          </cell>
          <cell r="E466" t="str">
            <v>m2</v>
          </cell>
          <cell r="F466">
            <v>1.177</v>
          </cell>
          <cell r="G466">
            <v>0</v>
          </cell>
          <cell r="I466">
            <v>1</v>
          </cell>
        </row>
        <row r="467">
          <cell r="A467">
            <v>7040</v>
          </cell>
          <cell r="C467" t="str">
            <v>Decorados (11x11) mejicana.</v>
          </cell>
          <cell r="E467" t="str">
            <v>m2</v>
          </cell>
          <cell r="F467">
            <v>0.21560000000000001</v>
          </cell>
          <cell r="G467">
            <v>0</v>
          </cell>
          <cell r="I467">
            <v>1</v>
          </cell>
        </row>
        <row r="468">
          <cell r="A468">
            <v>7070</v>
          </cell>
          <cell r="C468" t="str">
            <v>Unicolor(20x20) Fantasía sup. suave</v>
          </cell>
          <cell r="E468" t="str">
            <v>m2</v>
          </cell>
          <cell r="F468">
            <v>1.4046400000000001</v>
          </cell>
          <cell r="G468">
            <v>0</v>
          </cell>
          <cell r="I468">
            <v>1</v>
          </cell>
        </row>
        <row r="469">
          <cell r="A469">
            <v>7080</v>
          </cell>
          <cell r="C469" t="str">
            <v>Unicolor(20x20) Fantasía sup. oscuro</v>
          </cell>
          <cell r="E469" t="str">
            <v>m2</v>
          </cell>
          <cell r="F469">
            <v>1.54508</v>
          </cell>
          <cell r="G469">
            <v>0</v>
          </cell>
          <cell r="I469">
            <v>1</v>
          </cell>
        </row>
        <row r="470">
          <cell r="A470">
            <v>7165</v>
          </cell>
          <cell r="C470" t="str">
            <v>Papel tapiz Romantic simplex linea</v>
          </cell>
          <cell r="E470" t="str">
            <v>rll</v>
          </cell>
          <cell r="F470">
            <v>12.263999999999999</v>
          </cell>
          <cell r="G470">
            <v>0</v>
          </cell>
          <cell r="I470">
            <v>1</v>
          </cell>
        </row>
        <row r="471">
          <cell r="A471">
            <v>7175</v>
          </cell>
          <cell r="C471" t="str">
            <v>Papel tapiz Tradicional duplex linea</v>
          </cell>
          <cell r="E471" t="str">
            <v>rll</v>
          </cell>
          <cell r="F471">
            <v>12.263999999999999</v>
          </cell>
          <cell r="G471">
            <v>0</v>
          </cell>
          <cell r="I471">
            <v>1</v>
          </cell>
        </row>
        <row r="472">
          <cell r="A472">
            <v>7178</v>
          </cell>
          <cell r="C472" t="str">
            <v>Papel tapiz Imp. Giselle simplex linea</v>
          </cell>
          <cell r="E472" t="str">
            <v>rll</v>
          </cell>
          <cell r="F472">
            <v>18.448</v>
          </cell>
          <cell r="G472">
            <v>0</v>
          </cell>
          <cell r="I472">
            <v>1</v>
          </cell>
        </row>
        <row r="473">
          <cell r="A473">
            <v>7180</v>
          </cell>
          <cell r="C473" t="str">
            <v>Papel tapiz Imp. Cinthia Vinilo linea</v>
          </cell>
          <cell r="E473" t="str">
            <v>rll</v>
          </cell>
          <cell r="F473">
            <v>29.2</v>
          </cell>
          <cell r="G473">
            <v>0</v>
          </cell>
          <cell r="I473">
            <v>1</v>
          </cell>
        </row>
        <row r="474">
          <cell r="A474">
            <v>7182</v>
          </cell>
          <cell r="C474" t="str">
            <v>Papel tapiz Imp. Cinthia Vinilo linea</v>
          </cell>
          <cell r="E474" t="str">
            <v>rll</v>
          </cell>
          <cell r="F474">
            <v>29</v>
          </cell>
          <cell r="G474">
            <v>0</v>
          </cell>
          <cell r="I474">
            <v>1</v>
          </cell>
        </row>
        <row r="475">
          <cell r="A475">
            <v>7204</v>
          </cell>
          <cell r="C475" t="str">
            <v>Funda de Alcasit</v>
          </cell>
          <cell r="E475" t="str">
            <v>u</v>
          </cell>
          <cell r="F475">
            <v>3.92</v>
          </cell>
          <cell r="G475">
            <v>0</v>
          </cell>
          <cell r="I475">
            <v>1</v>
          </cell>
        </row>
        <row r="476">
          <cell r="A476">
            <v>7205</v>
          </cell>
          <cell r="C476" t="str">
            <v>Poma Pegavinyl (para papel tapiz)</v>
          </cell>
          <cell r="E476" t="str">
            <v>gal</v>
          </cell>
          <cell r="F476">
            <v>1.32</v>
          </cell>
          <cell r="G476">
            <v>0</v>
          </cell>
          <cell r="I476">
            <v>1</v>
          </cell>
        </row>
        <row r="477">
          <cell r="A477">
            <v>7210</v>
          </cell>
          <cell r="C477" t="str">
            <v>Porcelana en polvo (blanca)</v>
          </cell>
          <cell r="E477" t="str">
            <v>lb</v>
          </cell>
          <cell r="F477">
            <v>1.02</v>
          </cell>
          <cell r="G477">
            <v>0</v>
          </cell>
          <cell r="I477">
            <v>1</v>
          </cell>
        </row>
        <row r="478">
          <cell r="A478">
            <v>7211</v>
          </cell>
          <cell r="C478" t="str">
            <v>Porcelana negra 103 c/arena</v>
          </cell>
          <cell r="E478" t="str">
            <v>lb</v>
          </cell>
          <cell r="F478">
            <v>0.29090909090909089</v>
          </cell>
          <cell r="G478">
            <v>0</v>
          </cell>
          <cell r="I478">
            <v>1</v>
          </cell>
        </row>
        <row r="479">
          <cell r="A479">
            <v>7230</v>
          </cell>
          <cell r="C479" t="str">
            <v>Kerámikos línea Hilos superior</v>
          </cell>
          <cell r="E479" t="str">
            <v>m2</v>
          </cell>
          <cell r="F479" t="str">
            <v>*</v>
          </cell>
          <cell r="G479">
            <v>0</v>
          </cell>
          <cell r="I479">
            <v>1</v>
          </cell>
        </row>
        <row r="480">
          <cell r="A480">
            <v>7231</v>
          </cell>
          <cell r="C480" t="str">
            <v>Kerámikos línea Pointee superior</v>
          </cell>
          <cell r="E480" t="str">
            <v>m2</v>
          </cell>
          <cell r="F480" t="str">
            <v>*</v>
          </cell>
          <cell r="G480">
            <v>0</v>
          </cell>
          <cell r="I480">
            <v>1</v>
          </cell>
        </row>
        <row r="481">
          <cell r="A481">
            <v>7240</v>
          </cell>
          <cell r="C481" t="str">
            <v>Decorados Castaño Whisky superior</v>
          </cell>
          <cell r="E481" t="str">
            <v>jgo</v>
          </cell>
          <cell r="F481" t="str">
            <v>*</v>
          </cell>
          <cell r="G481">
            <v>0</v>
          </cell>
          <cell r="I481">
            <v>1</v>
          </cell>
        </row>
        <row r="482">
          <cell r="C482" t="str">
            <v>BALDOSA Y RECUBRIMIENTO PARA PISOS</v>
          </cell>
        </row>
        <row r="483">
          <cell r="A483">
            <v>8010</v>
          </cell>
          <cell r="C483" t="str">
            <v>Blanca grano piedra 3-4 (30x30)</v>
          </cell>
          <cell r="E483" t="str">
            <v>m2</v>
          </cell>
          <cell r="F483" t="str">
            <v>*</v>
          </cell>
          <cell r="G483">
            <v>0</v>
          </cell>
          <cell r="I483">
            <v>1</v>
          </cell>
        </row>
        <row r="484">
          <cell r="A484">
            <v>8010</v>
          </cell>
          <cell r="C484" t="str">
            <v>Blanca grano piedra 3-4 (40x40)</v>
          </cell>
          <cell r="E484" t="str">
            <v>m2</v>
          </cell>
          <cell r="F484" t="str">
            <v>*</v>
          </cell>
          <cell r="G484">
            <v>0</v>
          </cell>
          <cell r="I484">
            <v>1</v>
          </cell>
        </row>
        <row r="485">
          <cell r="A485">
            <v>8020</v>
          </cell>
          <cell r="C485" t="str">
            <v>Blanca grano piedra 3-4 (50x50)</v>
          </cell>
          <cell r="E485" t="str">
            <v>m2</v>
          </cell>
          <cell r="F485" t="str">
            <v>*</v>
          </cell>
          <cell r="G485">
            <v>0</v>
          </cell>
          <cell r="I485">
            <v>1</v>
          </cell>
        </row>
        <row r="486">
          <cell r="A486">
            <v>8030</v>
          </cell>
          <cell r="C486" t="str">
            <v>Gris grano piedra 3-4 (30x30)</v>
          </cell>
          <cell r="E486" t="str">
            <v>m2</v>
          </cell>
          <cell r="F486" t="str">
            <v>*</v>
          </cell>
          <cell r="G486">
            <v>0</v>
          </cell>
          <cell r="I486">
            <v>1</v>
          </cell>
        </row>
        <row r="487">
          <cell r="A487">
            <v>8040</v>
          </cell>
          <cell r="C487" t="str">
            <v>Gris grano piedra 3-4 (40x40)</v>
          </cell>
          <cell r="E487" t="str">
            <v>m2</v>
          </cell>
          <cell r="F487" t="str">
            <v>*</v>
          </cell>
          <cell r="G487">
            <v>0</v>
          </cell>
          <cell r="I487">
            <v>1</v>
          </cell>
        </row>
        <row r="488">
          <cell r="A488">
            <v>8040</v>
          </cell>
          <cell r="C488" t="str">
            <v>Gris grano piedra 3-4 (50x50)</v>
          </cell>
          <cell r="E488" t="str">
            <v>m2</v>
          </cell>
          <cell r="F488" t="str">
            <v>*</v>
          </cell>
          <cell r="G488">
            <v>0</v>
          </cell>
          <cell r="I488">
            <v>1</v>
          </cell>
        </row>
        <row r="489">
          <cell r="A489">
            <v>8050</v>
          </cell>
          <cell r="C489" t="str">
            <v>Blanca grano de piedra 2 (30x30)</v>
          </cell>
          <cell r="E489" t="str">
            <v>m2</v>
          </cell>
          <cell r="F489" t="str">
            <v>*</v>
          </cell>
          <cell r="G489">
            <v>0</v>
          </cell>
          <cell r="I489">
            <v>1</v>
          </cell>
        </row>
        <row r="490">
          <cell r="A490">
            <v>8060</v>
          </cell>
          <cell r="C490" t="str">
            <v>Blanca grano piedra 2 (50x50)</v>
          </cell>
          <cell r="E490" t="str">
            <v>m2</v>
          </cell>
          <cell r="F490" t="str">
            <v>*</v>
          </cell>
          <cell r="G490">
            <v>0</v>
          </cell>
          <cell r="I490">
            <v>1</v>
          </cell>
        </row>
        <row r="491">
          <cell r="A491">
            <v>8070</v>
          </cell>
          <cell r="C491" t="str">
            <v>Gris grano de piedra 2 (30x30)</v>
          </cell>
          <cell r="E491" t="str">
            <v>m2</v>
          </cell>
          <cell r="F491" t="str">
            <v>*</v>
          </cell>
          <cell r="G491">
            <v>0</v>
          </cell>
          <cell r="I491">
            <v>1</v>
          </cell>
        </row>
        <row r="492">
          <cell r="A492">
            <v>8080</v>
          </cell>
          <cell r="C492" t="str">
            <v>Blanca grano marmol 3-4 (30x30)</v>
          </cell>
          <cell r="E492" t="str">
            <v>m2</v>
          </cell>
          <cell r="F492">
            <v>4.4000000000000004</v>
          </cell>
          <cell r="G492">
            <v>0</v>
          </cell>
          <cell r="I492">
            <v>1</v>
          </cell>
        </row>
        <row r="493">
          <cell r="A493">
            <v>8090</v>
          </cell>
          <cell r="C493" t="str">
            <v>Blanca grano marmol 3-4 (50x50)</v>
          </cell>
          <cell r="E493" t="str">
            <v>m2</v>
          </cell>
          <cell r="F493">
            <v>4.96</v>
          </cell>
          <cell r="G493">
            <v>0</v>
          </cell>
          <cell r="I493">
            <v>1</v>
          </cell>
        </row>
        <row r="494">
          <cell r="A494">
            <v>8102</v>
          </cell>
          <cell r="C494" t="str">
            <v>Baldosa gres natural 10x20(50xm2)</v>
          </cell>
          <cell r="E494" t="str">
            <v>u</v>
          </cell>
          <cell r="F494">
            <v>2.956</v>
          </cell>
          <cell r="G494">
            <v>0</v>
          </cell>
          <cell r="I494">
            <v>1</v>
          </cell>
        </row>
        <row r="495">
          <cell r="A495">
            <v>8103</v>
          </cell>
          <cell r="C495" t="str">
            <v>Baldosa gres natural 20x20(25xm2)</v>
          </cell>
          <cell r="E495" t="str">
            <v>u</v>
          </cell>
          <cell r="F495">
            <v>3.097</v>
          </cell>
          <cell r="G495">
            <v>0</v>
          </cell>
          <cell r="I495">
            <v>1</v>
          </cell>
        </row>
        <row r="496">
          <cell r="A496">
            <v>8104</v>
          </cell>
          <cell r="C496" t="str">
            <v>Baldosa gres natural 30x30(11xm2)</v>
          </cell>
          <cell r="E496" t="str">
            <v>u</v>
          </cell>
          <cell r="F496">
            <v>3.5314399999999999</v>
          </cell>
          <cell r="G496">
            <v>0</v>
          </cell>
          <cell r="I496">
            <v>1</v>
          </cell>
        </row>
        <row r="497">
          <cell r="A497">
            <v>8105</v>
          </cell>
          <cell r="C497" t="str">
            <v>Baldosa de pierdra de ríoG.F., G.G (30x30)</v>
          </cell>
          <cell r="E497" t="str">
            <v>u</v>
          </cell>
          <cell r="F497">
            <v>8</v>
          </cell>
          <cell r="G497">
            <v>0</v>
          </cell>
          <cell r="I497">
            <v>1</v>
          </cell>
        </row>
        <row r="498">
          <cell r="A498">
            <v>8106</v>
          </cell>
          <cell r="C498" t="str">
            <v>Baldosa de pierdra de ríoG.F., G.G (40x40)</v>
          </cell>
          <cell r="E498" t="str">
            <v>u</v>
          </cell>
          <cell r="F498">
            <v>8.4</v>
          </cell>
          <cell r="G498">
            <v>0</v>
          </cell>
          <cell r="I498">
            <v>1</v>
          </cell>
        </row>
        <row r="499">
          <cell r="A499">
            <v>8107</v>
          </cell>
          <cell r="C499" t="str">
            <v>Baldosa blanca gr. cero piedra caliza #0 (30x30)</v>
          </cell>
          <cell r="E499" t="str">
            <v>m2</v>
          </cell>
          <cell r="F499">
            <v>7.88</v>
          </cell>
          <cell r="G499">
            <v>0</v>
          </cell>
          <cell r="I499">
            <v>1</v>
          </cell>
        </row>
        <row r="500">
          <cell r="A500">
            <v>8109</v>
          </cell>
          <cell r="C500" t="str">
            <v>Baldosa blanca gr. cero piedra caliza #0(40x40)</v>
          </cell>
          <cell r="E500" t="str">
            <v>m2</v>
          </cell>
          <cell r="F500">
            <v>8.4</v>
          </cell>
          <cell r="G500">
            <v>0</v>
          </cell>
          <cell r="I500">
            <v>1</v>
          </cell>
        </row>
        <row r="501">
          <cell r="A501">
            <v>8110</v>
          </cell>
          <cell r="C501" t="str">
            <v>Baldosa blanca gr. cero piedra caliza #0(50x50)</v>
          </cell>
          <cell r="E501" t="str">
            <v>m2</v>
          </cell>
          <cell r="F501">
            <v>9.8000000000000007</v>
          </cell>
          <cell r="G501">
            <v>0</v>
          </cell>
          <cell r="I501">
            <v>1</v>
          </cell>
        </row>
        <row r="502">
          <cell r="A502">
            <v>8111</v>
          </cell>
          <cell r="C502" t="str">
            <v>Baldosa blanca gr. fino piedra caliza #1-2(30x30)</v>
          </cell>
          <cell r="E502" t="str">
            <v>m2</v>
          </cell>
          <cell r="F502">
            <v>7</v>
          </cell>
          <cell r="G502">
            <v>0</v>
          </cell>
          <cell r="I502">
            <v>1</v>
          </cell>
        </row>
        <row r="503">
          <cell r="A503">
            <v>8112</v>
          </cell>
          <cell r="C503" t="str">
            <v>Baldosa blanca gr. fino piedra caliza #1-2(40x40)</v>
          </cell>
          <cell r="E503" t="str">
            <v>m2</v>
          </cell>
          <cell r="F503">
            <v>7.48</v>
          </cell>
          <cell r="G503">
            <v>0</v>
          </cell>
          <cell r="I503">
            <v>1</v>
          </cell>
        </row>
        <row r="504">
          <cell r="A504">
            <v>8113</v>
          </cell>
          <cell r="C504" t="str">
            <v>Baldosa blanca gr. fino piedra caliza #1-2(50x50)</v>
          </cell>
          <cell r="E504" t="str">
            <v>m2</v>
          </cell>
          <cell r="F504">
            <v>7.92</v>
          </cell>
          <cell r="G504">
            <v>0</v>
          </cell>
          <cell r="I504">
            <v>1</v>
          </cell>
        </row>
        <row r="505">
          <cell r="A505">
            <v>8114</v>
          </cell>
          <cell r="C505" t="str">
            <v>Baldosa blanca gr. med. piedra caliza #3-4(30x30)</v>
          </cell>
          <cell r="E505" t="str">
            <v>m2</v>
          </cell>
          <cell r="F505">
            <v>7.92</v>
          </cell>
          <cell r="G505">
            <v>0</v>
          </cell>
          <cell r="I505">
            <v>1</v>
          </cell>
        </row>
        <row r="506">
          <cell r="A506">
            <v>8115</v>
          </cell>
          <cell r="C506" t="str">
            <v>Baldosa blanca gr. med. piedra caliza #3-4(40x40)</v>
          </cell>
          <cell r="E506" t="str">
            <v>m2</v>
          </cell>
          <cell r="F506">
            <v>8.48</v>
          </cell>
          <cell r="G506">
            <v>0</v>
          </cell>
          <cell r="I506">
            <v>1</v>
          </cell>
        </row>
        <row r="507">
          <cell r="A507">
            <v>8116</v>
          </cell>
          <cell r="C507" t="str">
            <v>Baldosa blanca gr. med. piedra caliza #3-4(50x50)</v>
          </cell>
          <cell r="E507" t="str">
            <v>m2</v>
          </cell>
          <cell r="F507">
            <v>10</v>
          </cell>
          <cell r="G507">
            <v>0</v>
          </cell>
          <cell r="I507">
            <v>1</v>
          </cell>
        </row>
        <row r="508">
          <cell r="A508">
            <v>8117</v>
          </cell>
          <cell r="C508" t="str">
            <v>Baldosa roja gr. fino piedra caliza #1-2(30x30)</v>
          </cell>
          <cell r="E508" t="str">
            <v>m2</v>
          </cell>
          <cell r="F508">
            <v>10</v>
          </cell>
          <cell r="G508">
            <v>0</v>
          </cell>
          <cell r="I508">
            <v>1</v>
          </cell>
        </row>
        <row r="509">
          <cell r="A509">
            <v>8118</v>
          </cell>
          <cell r="C509" t="str">
            <v>Baldosa roja gr. fino piedra caliza #1-2(40x40)</v>
          </cell>
          <cell r="E509" t="str">
            <v>m2</v>
          </cell>
          <cell r="F509">
            <v>11</v>
          </cell>
          <cell r="G509">
            <v>0</v>
          </cell>
          <cell r="I509">
            <v>1</v>
          </cell>
        </row>
        <row r="510">
          <cell r="A510">
            <v>8119</v>
          </cell>
          <cell r="C510" t="str">
            <v>Baldosa roja gr. fino piedra caliza #1-2(50x50)</v>
          </cell>
          <cell r="E510" t="str">
            <v>m2</v>
          </cell>
          <cell r="F510">
            <v>11.8</v>
          </cell>
          <cell r="G510">
            <v>0</v>
          </cell>
          <cell r="I510">
            <v>1</v>
          </cell>
        </row>
        <row r="511">
          <cell r="A511">
            <v>8120</v>
          </cell>
          <cell r="C511" t="str">
            <v>Baldosa amarilla gr. fino piedra caliza #1-2(30x30)</v>
          </cell>
          <cell r="E511" t="str">
            <v>m2</v>
          </cell>
          <cell r="F511">
            <v>8</v>
          </cell>
          <cell r="G511">
            <v>0</v>
          </cell>
          <cell r="I511">
            <v>1</v>
          </cell>
        </row>
        <row r="512">
          <cell r="A512">
            <v>8121</v>
          </cell>
          <cell r="C512" t="str">
            <v>Baldosa amarilla gr. fino piedra caliza #1-2(40x40)</v>
          </cell>
          <cell r="E512" t="str">
            <v>m2</v>
          </cell>
          <cell r="F512">
            <v>8.84</v>
          </cell>
          <cell r="G512">
            <v>0</v>
          </cell>
          <cell r="I512">
            <v>1</v>
          </cell>
        </row>
        <row r="513">
          <cell r="A513">
            <v>8122</v>
          </cell>
          <cell r="C513" t="str">
            <v>Baldosa amarilla gr. fino piedra caliza #1-2(50x50)</v>
          </cell>
          <cell r="E513" t="str">
            <v>m2</v>
          </cell>
          <cell r="F513">
            <v>9.84</v>
          </cell>
          <cell r="G513">
            <v>0</v>
          </cell>
          <cell r="I513">
            <v>1</v>
          </cell>
        </row>
        <row r="514">
          <cell r="A514">
            <v>8123</v>
          </cell>
          <cell r="C514" t="str">
            <v>Baldosa cero blanca gr.marmol blanco #0(30x30)</v>
          </cell>
          <cell r="E514" t="str">
            <v>m2</v>
          </cell>
          <cell r="F514">
            <v>10</v>
          </cell>
          <cell r="G514">
            <v>0</v>
          </cell>
          <cell r="I514">
            <v>1</v>
          </cell>
        </row>
        <row r="515">
          <cell r="A515">
            <v>8124</v>
          </cell>
          <cell r="C515" t="str">
            <v>Baldosa cero blanca gr.marmol blanco #0(40x40)</v>
          </cell>
          <cell r="E515" t="str">
            <v>m2</v>
          </cell>
          <cell r="F515">
            <v>11.48</v>
          </cell>
          <cell r="G515">
            <v>0</v>
          </cell>
          <cell r="I515">
            <v>1</v>
          </cell>
        </row>
        <row r="516">
          <cell r="A516">
            <v>8125</v>
          </cell>
          <cell r="C516" t="str">
            <v>Baldosa cero blanca gr.marmol blanco #0(50x50)</v>
          </cell>
          <cell r="E516" t="str">
            <v>m2</v>
          </cell>
          <cell r="F516">
            <v>12.04</v>
          </cell>
          <cell r="G516">
            <v>0</v>
          </cell>
          <cell r="I516">
            <v>1</v>
          </cell>
        </row>
        <row r="517">
          <cell r="A517">
            <v>8126</v>
          </cell>
          <cell r="C517" t="str">
            <v>Gris negra grava 3-4 (30x30)</v>
          </cell>
          <cell r="E517" t="str">
            <v>m2</v>
          </cell>
          <cell r="F517" t="str">
            <v>*</v>
          </cell>
          <cell r="G517">
            <v>0</v>
          </cell>
          <cell r="I517">
            <v>1</v>
          </cell>
        </row>
        <row r="518">
          <cell r="A518">
            <v>8127</v>
          </cell>
          <cell r="C518" t="str">
            <v>Gris perla grava 3-4 (30x30)</v>
          </cell>
          <cell r="E518" t="str">
            <v>m2</v>
          </cell>
          <cell r="F518" t="str">
            <v>*</v>
          </cell>
          <cell r="G518">
            <v>0</v>
          </cell>
          <cell r="I518">
            <v>1</v>
          </cell>
        </row>
        <row r="519">
          <cell r="A519">
            <v>8128</v>
          </cell>
          <cell r="C519" t="str">
            <v>Gris P.R. y G.P. 3-4 (30x30)</v>
          </cell>
          <cell r="E519" t="str">
            <v>m2</v>
          </cell>
          <cell r="F519" t="str">
            <v>*</v>
          </cell>
          <cell r="G519">
            <v>0</v>
          </cell>
          <cell r="I519">
            <v>1</v>
          </cell>
        </row>
        <row r="520">
          <cell r="A520">
            <v>8129</v>
          </cell>
          <cell r="C520" t="str">
            <v>Roja G.P. #2 (30x30)</v>
          </cell>
          <cell r="E520" t="str">
            <v>m2</v>
          </cell>
          <cell r="F520" t="str">
            <v>*</v>
          </cell>
          <cell r="G520">
            <v>0</v>
          </cell>
          <cell r="I520">
            <v>1</v>
          </cell>
        </row>
        <row r="521">
          <cell r="A521">
            <v>8130</v>
          </cell>
          <cell r="C521" t="str">
            <v>Blanca grava 3-4(30x30)</v>
          </cell>
          <cell r="E521" t="str">
            <v>m2</v>
          </cell>
          <cell r="F521" t="str">
            <v>*</v>
          </cell>
          <cell r="G521">
            <v>0</v>
          </cell>
          <cell r="I521">
            <v>1</v>
          </cell>
        </row>
        <row r="522">
          <cell r="A522">
            <v>8131</v>
          </cell>
          <cell r="C522" t="str">
            <v>Verde Oscuro G.P. #2(30x30)</v>
          </cell>
          <cell r="E522" t="str">
            <v>m2</v>
          </cell>
          <cell r="F522" t="str">
            <v>*</v>
          </cell>
          <cell r="G522">
            <v>0</v>
          </cell>
          <cell r="I522">
            <v>1</v>
          </cell>
        </row>
        <row r="523">
          <cell r="A523">
            <v>8132</v>
          </cell>
          <cell r="C523" t="str">
            <v>Gris G.M.B.N. 3-4 (30x30)</v>
          </cell>
          <cell r="E523" t="str">
            <v>m2</v>
          </cell>
          <cell r="F523" t="str">
            <v>*</v>
          </cell>
          <cell r="G523">
            <v>0</v>
          </cell>
          <cell r="I523">
            <v>1</v>
          </cell>
        </row>
        <row r="524">
          <cell r="A524">
            <v>8133</v>
          </cell>
          <cell r="C524" t="str">
            <v>Mostaza P.R. y G.P. 3-4 (30x30)</v>
          </cell>
          <cell r="E524" t="str">
            <v>m2</v>
          </cell>
          <cell r="F524" t="str">
            <v>*</v>
          </cell>
          <cell r="G524">
            <v>0</v>
          </cell>
          <cell r="I524">
            <v>1</v>
          </cell>
        </row>
        <row r="525">
          <cell r="A525">
            <v>8134</v>
          </cell>
          <cell r="C525" t="str">
            <v>Blanca P.R. y G.P. 3-4 (30x30)</v>
          </cell>
          <cell r="E525" t="str">
            <v>m2</v>
          </cell>
          <cell r="F525" t="str">
            <v>*</v>
          </cell>
          <cell r="G525">
            <v>0</v>
          </cell>
          <cell r="I525">
            <v>1</v>
          </cell>
        </row>
        <row r="526">
          <cell r="A526">
            <v>8135</v>
          </cell>
          <cell r="C526" t="str">
            <v>Blanca P.R. y G.M.B. 3-4 (30x30)</v>
          </cell>
          <cell r="E526" t="str">
            <v>m2</v>
          </cell>
          <cell r="F526" t="str">
            <v>*</v>
          </cell>
          <cell r="G526">
            <v>0</v>
          </cell>
          <cell r="I526">
            <v>1</v>
          </cell>
        </row>
        <row r="527">
          <cell r="A527">
            <v>8136</v>
          </cell>
          <cell r="C527" t="str">
            <v>Rosada P.R. y Grava 9-18 (30x30)</v>
          </cell>
          <cell r="E527" t="str">
            <v>m2</v>
          </cell>
          <cell r="F527" t="str">
            <v>*</v>
          </cell>
          <cell r="G527">
            <v>0</v>
          </cell>
          <cell r="I527">
            <v>1</v>
          </cell>
        </row>
        <row r="528">
          <cell r="A528">
            <v>8137</v>
          </cell>
          <cell r="C528" t="str">
            <v>Blanca G.M.B. #2 (30x30)</v>
          </cell>
          <cell r="E528" t="str">
            <v>m2</v>
          </cell>
          <cell r="F528" t="str">
            <v>*</v>
          </cell>
          <cell r="G528">
            <v>0</v>
          </cell>
          <cell r="I528">
            <v>1</v>
          </cell>
        </row>
        <row r="529">
          <cell r="A529">
            <v>8138</v>
          </cell>
          <cell r="C529" t="str">
            <v>Gris G.M.B. #2 (30x30)</v>
          </cell>
          <cell r="E529" t="str">
            <v>m2</v>
          </cell>
          <cell r="F529" t="str">
            <v>*</v>
          </cell>
          <cell r="G529">
            <v>0</v>
          </cell>
          <cell r="I529">
            <v>1</v>
          </cell>
        </row>
        <row r="530">
          <cell r="A530">
            <v>8139</v>
          </cell>
          <cell r="C530" t="str">
            <v>Blanca Grava 9-18 (30x30) y P.N.</v>
          </cell>
          <cell r="E530" t="str">
            <v>m2</v>
          </cell>
          <cell r="F530" t="str">
            <v>*</v>
          </cell>
          <cell r="G530">
            <v>0</v>
          </cell>
          <cell r="I530">
            <v>1</v>
          </cell>
        </row>
        <row r="531">
          <cell r="A531">
            <v>8140</v>
          </cell>
          <cell r="C531" t="str">
            <v>Gris G.M.B. #1 (30x30)</v>
          </cell>
          <cell r="E531" t="str">
            <v>m2</v>
          </cell>
          <cell r="F531" t="str">
            <v>*</v>
          </cell>
          <cell r="G531">
            <v>0</v>
          </cell>
          <cell r="I531">
            <v>1</v>
          </cell>
        </row>
        <row r="532">
          <cell r="A532">
            <v>8141</v>
          </cell>
          <cell r="C532" t="str">
            <v xml:space="preserve">Blanca Granilla (30x30) </v>
          </cell>
          <cell r="E532" t="str">
            <v>m2</v>
          </cell>
          <cell r="F532" t="str">
            <v>*</v>
          </cell>
          <cell r="G532">
            <v>0</v>
          </cell>
          <cell r="I532">
            <v>1</v>
          </cell>
        </row>
        <row r="533">
          <cell r="A533">
            <v>8142</v>
          </cell>
          <cell r="C533" t="str">
            <v xml:space="preserve">Roja Granilla (30x30) </v>
          </cell>
          <cell r="E533" t="str">
            <v>m2</v>
          </cell>
          <cell r="F533" t="str">
            <v>*</v>
          </cell>
          <cell r="G533">
            <v>0</v>
          </cell>
          <cell r="I533">
            <v>1</v>
          </cell>
        </row>
        <row r="534">
          <cell r="A534">
            <v>8143</v>
          </cell>
          <cell r="C534" t="str">
            <v xml:space="preserve">Blanca Grava 9-18 (30x30) </v>
          </cell>
          <cell r="E534" t="str">
            <v>m2</v>
          </cell>
          <cell r="F534" t="str">
            <v>*</v>
          </cell>
          <cell r="G534">
            <v>0</v>
          </cell>
          <cell r="I534">
            <v>1</v>
          </cell>
        </row>
        <row r="535">
          <cell r="A535">
            <v>8144</v>
          </cell>
          <cell r="C535" t="str">
            <v xml:space="preserve">Blanca G.P. 3-4 N (30x30) </v>
          </cell>
          <cell r="E535" t="str">
            <v>m2</v>
          </cell>
          <cell r="F535" t="str">
            <v>*</v>
          </cell>
          <cell r="G535">
            <v>0</v>
          </cell>
          <cell r="I535">
            <v>1</v>
          </cell>
        </row>
        <row r="536">
          <cell r="A536">
            <v>8145</v>
          </cell>
          <cell r="C536" t="str">
            <v>Plaquetas nat. de arcilla 6x20 (83xm2)</v>
          </cell>
          <cell r="E536" t="str">
            <v>u</v>
          </cell>
          <cell r="F536">
            <v>3.696E-2</v>
          </cell>
          <cell r="G536">
            <v>0</v>
          </cell>
          <cell r="I536">
            <v>1</v>
          </cell>
        </row>
        <row r="537">
          <cell r="A537">
            <v>8146</v>
          </cell>
          <cell r="C537" t="str">
            <v>Antideslizante roja (30x30)</v>
          </cell>
          <cell r="E537" t="str">
            <v>m2</v>
          </cell>
          <cell r="F537" t="str">
            <v>*</v>
          </cell>
          <cell r="G537">
            <v>0</v>
          </cell>
          <cell r="I537">
            <v>1</v>
          </cell>
        </row>
        <row r="538">
          <cell r="A538">
            <v>8147</v>
          </cell>
          <cell r="C538" t="str">
            <v>Antideslizante gris (30x30)</v>
          </cell>
          <cell r="E538" t="str">
            <v>m2</v>
          </cell>
          <cell r="F538" t="str">
            <v>*</v>
          </cell>
          <cell r="G538">
            <v>0</v>
          </cell>
          <cell r="I538">
            <v>1</v>
          </cell>
        </row>
        <row r="539">
          <cell r="A539">
            <v>8148</v>
          </cell>
          <cell r="C539" t="str">
            <v>Marmettone TB(15x15)</v>
          </cell>
          <cell r="E539" t="str">
            <v>m2</v>
          </cell>
          <cell r="F539">
            <v>4.4000000000000004</v>
          </cell>
          <cell r="G539">
            <v>0</v>
          </cell>
          <cell r="I539">
            <v>1</v>
          </cell>
        </row>
        <row r="540">
          <cell r="A540">
            <v>8149</v>
          </cell>
          <cell r="C540" t="str">
            <v>Marmettone TE(15x25)</v>
          </cell>
          <cell r="E540" t="str">
            <v>m2</v>
          </cell>
          <cell r="F540">
            <v>5</v>
          </cell>
          <cell r="G540">
            <v>0</v>
          </cell>
          <cell r="I540">
            <v>1</v>
          </cell>
        </row>
        <row r="541">
          <cell r="A541">
            <v>8150</v>
          </cell>
          <cell r="C541" t="str">
            <v>Marmettone TR(15x30)*</v>
          </cell>
          <cell r="E541" t="str">
            <v>m2</v>
          </cell>
          <cell r="F541">
            <v>8.9600000000000009</v>
          </cell>
          <cell r="G541">
            <v>0</v>
          </cell>
          <cell r="I541">
            <v>1</v>
          </cell>
        </row>
        <row r="542">
          <cell r="A542">
            <v>8151</v>
          </cell>
          <cell r="C542" t="str">
            <v>Marmettone TC(20x20)</v>
          </cell>
          <cell r="E542" t="str">
            <v>m2</v>
          </cell>
          <cell r="F542">
            <v>9</v>
          </cell>
          <cell r="G542">
            <v>0</v>
          </cell>
          <cell r="I542">
            <v>1</v>
          </cell>
        </row>
        <row r="543">
          <cell r="A543">
            <v>8152</v>
          </cell>
          <cell r="C543" t="str">
            <v>Marmettone TG(20x40)</v>
          </cell>
          <cell r="E543" t="str">
            <v>m2</v>
          </cell>
          <cell r="F543">
            <v>9.14</v>
          </cell>
          <cell r="G543">
            <v>0</v>
          </cell>
          <cell r="I543">
            <v>1</v>
          </cell>
        </row>
        <row r="544">
          <cell r="A544">
            <v>8153</v>
          </cell>
          <cell r="C544" t="str">
            <v>Marmettone TD(25x25)</v>
          </cell>
          <cell r="E544" t="str">
            <v>m2</v>
          </cell>
          <cell r="F544">
            <v>10</v>
          </cell>
          <cell r="G544">
            <v>0</v>
          </cell>
          <cell r="I544">
            <v>1</v>
          </cell>
        </row>
        <row r="545">
          <cell r="A545">
            <v>8154</v>
          </cell>
          <cell r="C545" t="str">
            <v>Marmettone TM(25x50)</v>
          </cell>
          <cell r="E545" t="str">
            <v>m2</v>
          </cell>
          <cell r="F545">
            <v>10.5</v>
          </cell>
          <cell r="G545">
            <v>0</v>
          </cell>
          <cell r="I545">
            <v>1</v>
          </cell>
        </row>
        <row r="546">
          <cell r="A546">
            <v>8155</v>
          </cell>
          <cell r="C546" t="str">
            <v>Marmettone TF(30x30)</v>
          </cell>
          <cell r="E546" t="str">
            <v>m2</v>
          </cell>
          <cell r="F546">
            <v>11.2</v>
          </cell>
          <cell r="G546">
            <v>0</v>
          </cell>
          <cell r="I546">
            <v>1</v>
          </cell>
        </row>
        <row r="547">
          <cell r="A547">
            <v>8156</v>
          </cell>
          <cell r="C547" t="str">
            <v>Marmettone TP(30x60)</v>
          </cell>
          <cell r="E547" t="str">
            <v>m2</v>
          </cell>
          <cell r="F547">
            <v>11.98</v>
          </cell>
          <cell r="G547">
            <v>0</v>
          </cell>
          <cell r="I547">
            <v>1</v>
          </cell>
        </row>
        <row r="548">
          <cell r="A548">
            <v>8157</v>
          </cell>
          <cell r="C548" t="str">
            <v>Marmettone TQ(40x40)</v>
          </cell>
          <cell r="E548" t="str">
            <v>m2</v>
          </cell>
          <cell r="F548">
            <v>12.54</v>
          </cell>
          <cell r="G548">
            <v>0</v>
          </cell>
          <cell r="I548">
            <v>1</v>
          </cell>
        </row>
        <row r="549">
          <cell r="A549">
            <v>8158</v>
          </cell>
          <cell r="C549" t="str">
            <v>Marmettone TS(40x80)</v>
          </cell>
          <cell r="E549" t="str">
            <v>m2</v>
          </cell>
          <cell r="F549">
            <v>13.25</v>
          </cell>
          <cell r="G549">
            <v>0</v>
          </cell>
          <cell r="I549">
            <v>1</v>
          </cell>
        </row>
        <row r="550">
          <cell r="A550">
            <v>8160</v>
          </cell>
          <cell r="C550" t="str">
            <v>Mármol gris (15x30)</v>
          </cell>
          <cell r="E550" t="str">
            <v>m2</v>
          </cell>
          <cell r="F550">
            <v>7.4</v>
          </cell>
          <cell r="G550">
            <v>0</v>
          </cell>
          <cell r="I550">
            <v>1</v>
          </cell>
        </row>
        <row r="551">
          <cell r="A551">
            <v>8161</v>
          </cell>
          <cell r="C551" t="str">
            <v>Mármol Negro (marquina) (15x15)</v>
          </cell>
          <cell r="E551" t="str">
            <v>m2</v>
          </cell>
          <cell r="F551">
            <v>7.64</v>
          </cell>
          <cell r="G551">
            <v>0</v>
          </cell>
          <cell r="I551">
            <v>1</v>
          </cell>
        </row>
        <row r="552">
          <cell r="A552">
            <v>8162</v>
          </cell>
          <cell r="C552" t="str">
            <v>Mármol Negro (marquina) (15x25)</v>
          </cell>
          <cell r="E552" t="str">
            <v>m2</v>
          </cell>
          <cell r="F552">
            <v>7.92</v>
          </cell>
          <cell r="G552">
            <v>0</v>
          </cell>
          <cell r="I552">
            <v>1</v>
          </cell>
        </row>
        <row r="553">
          <cell r="A553">
            <v>8163</v>
          </cell>
          <cell r="C553" t="str">
            <v>Mármol Negro (marquina) (15x30)</v>
          </cell>
          <cell r="E553" t="str">
            <v>m2</v>
          </cell>
          <cell r="F553">
            <v>8.2799999999999994</v>
          </cell>
          <cell r="G553">
            <v>0</v>
          </cell>
          <cell r="I553">
            <v>1</v>
          </cell>
        </row>
        <row r="554">
          <cell r="A554">
            <v>8164</v>
          </cell>
          <cell r="C554" t="str">
            <v>Mármol Negro (marquina) (20x20)</v>
          </cell>
          <cell r="E554" t="str">
            <v>m2</v>
          </cell>
          <cell r="F554">
            <v>8.6</v>
          </cell>
          <cell r="G554">
            <v>0</v>
          </cell>
          <cell r="I554">
            <v>1</v>
          </cell>
        </row>
        <row r="555">
          <cell r="A555">
            <v>8165</v>
          </cell>
          <cell r="C555" t="str">
            <v>Mármol Negro (marquina) (20x40)</v>
          </cell>
          <cell r="E555" t="str">
            <v>m2</v>
          </cell>
          <cell r="F555">
            <v>8.7200000000000006</v>
          </cell>
          <cell r="G555">
            <v>0</v>
          </cell>
          <cell r="I555">
            <v>1</v>
          </cell>
        </row>
        <row r="556">
          <cell r="A556">
            <v>8166</v>
          </cell>
          <cell r="C556" t="str">
            <v>Mármol Negro (marquina) (25x25)</v>
          </cell>
          <cell r="E556" t="str">
            <v>m2</v>
          </cell>
          <cell r="F556">
            <v>9.16</v>
          </cell>
          <cell r="G556">
            <v>0</v>
          </cell>
          <cell r="I556">
            <v>1</v>
          </cell>
        </row>
        <row r="557">
          <cell r="A557">
            <v>8167</v>
          </cell>
          <cell r="C557" t="str">
            <v>Mármol Negro (marquina) (30x30)</v>
          </cell>
          <cell r="E557" t="str">
            <v>m2</v>
          </cell>
          <cell r="F557">
            <v>9.44</v>
          </cell>
          <cell r="G557">
            <v>0</v>
          </cell>
          <cell r="I557">
            <v>1</v>
          </cell>
        </row>
        <row r="558">
          <cell r="A558">
            <v>8168</v>
          </cell>
          <cell r="C558" t="str">
            <v>Mármol Enconchado Gris y Negro (15x15)</v>
          </cell>
          <cell r="E558" t="str">
            <v>m2</v>
          </cell>
          <cell r="F558">
            <v>7.12</v>
          </cell>
          <cell r="G558">
            <v>0</v>
          </cell>
          <cell r="I558">
            <v>1</v>
          </cell>
        </row>
        <row r="559">
          <cell r="A559">
            <v>8169</v>
          </cell>
          <cell r="C559" t="str">
            <v>Mármol Enconchado Gris y Negro (15x25)</v>
          </cell>
          <cell r="E559" t="str">
            <v>m2</v>
          </cell>
          <cell r="F559">
            <v>7.44</v>
          </cell>
          <cell r="G559">
            <v>0</v>
          </cell>
          <cell r="I559">
            <v>1</v>
          </cell>
        </row>
        <row r="560">
          <cell r="A560">
            <v>8170</v>
          </cell>
          <cell r="C560" t="str">
            <v>Mármol Enconchado Gris y Negro (15x30)</v>
          </cell>
          <cell r="E560" t="str">
            <v>m2</v>
          </cell>
          <cell r="F560">
            <v>7.8</v>
          </cell>
          <cell r="G560">
            <v>0</v>
          </cell>
          <cell r="I560">
            <v>1</v>
          </cell>
        </row>
        <row r="561">
          <cell r="A561">
            <v>8171</v>
          </cell>
          <cell r="C561" t="str">
            <v>Mármol Enconchado Gris y Negro (20x20)</v>
          </cell>
          <cell r="E561" t="str">
            <v>m2</v>
          </cell>
          <cell r="F561">
            <v>8.0399999999999991</v>
          </cell>
          <cell r="G561">
            <v>0</v>
          </cell>
          <cell r="I561">
            <v>1</v>
          </cell>
        </row>
        <row r="562">
          <cell r="A562">
            <v>8172</v>
          </cell>
          <cell r="C562" t="str">
            <v>Mármol Enconchado Gris y Negro (20x40)</v>
          </cell>
          <cell r="E562" t="str">
            <v>m2</v>
          </cell>
          <cell r="F562">
            <v>8.48</v>
          </cell>
          <cell r="G562">
            <v>0</v>
          </cell>
          <cell r="I562">
            <v>1</v>
          </cell>
        </row>
        <row r="563">
          <cell r="A563">
            <v>8173</v>
          </cell>
          <cell r="C563" t="str">
            <v>Mármol Enconchado Gris y Negro (25x25)</v>
          </cell>
          <cell r="E563" t="str">
            <v>m2</v>
          </cell>
          <cell r="F563">
            <v>8.84</v>
          </cell>
          <cell r="G563">
            <v>0</v>
          </cell>
          <cell r="I563">
            <v>1</v>
          </cell>
        </row>
        <row r="564">
          <cell r="A564">
            <v>8174</v>
          </cell>
          <cell r="C564" t="str">
            <v>Mármol Gris Acerado(15x15)</v>
          </cell>
          <cell r="E564" t="str">
            <v>m2</v>
          </cell>
          <cell r="F564">
            <v>6.6</v>
          </cell>
          <cell r="G564">
            <v>0</v>
          </cell>
          <cell r="I564">
            <v>1</v>
          </cell>
        </row>
        <row r="565">
          <cell r="A565">
            <v>8175</v>
          </cell>
          <cell r="C565" t="str">
            <v>Mármol Gris Acerado(15x25)</v>
          </cell>
          <cell r="E565" t="str">
            <v>m2</v>
          </cell>
          <cell r="F565" t="str">
            <v>*</v>
          </cell>
          <cell r="G565">
            <v>0</v>
          </cell>
          <cell r="I565">
            <v>1</v>
          </cell>
        </row>
        <row r="566">
          <cell r="A566">
            <v>8176</v>
          </cell>
          <cell r="C566" t="str">
            <v>Mármol Gris Acerado(15x30)</v>
          </cell>
          <cell r="E566" t="str">
            <v>m2</v>
          </cell>
          <cell r="F566" t="str">
            <v>*</v>
          </cell>
          <cell r="G566">
            <v>0</v>
          </cell>
          <cell r="I566">
            <v>1</v>
          </cell>
        </row>
        <row r="567">
          <cell r="A567">
            <v>8177</v>
          </cell>
          <cell r="C567" t="str">
            <v>Mármol Gris Acerado(20x20)</v>
          </cell>
          <cell r="E567" t="str">
            <v>m2</v>
          </cell>
          <cell r="F567" t="str">
            <v>*</v>
          </cell>
          <cell r="G567">
            <v>0</v>
          </cell>
          <cell r="I567">
            <v>1</v>
          </cell>
        </row>
        <row r="568">
          <cell r="A568">
            <v>8178</v>
          </cell>
          <cell r="C568" t="str">
            <v>Mármol Gris Acerado(20x40)</v>
          </cell>
          <cell r="E568" t="str">
            <v>m2</v>
          </cell>
          <cell r="F568" t="str">
            <v>*</v>
          </cell>
          <cell r="G568">
            <v>0</v>
          </cell>
          <cell r="I568">
            <v>1</v>
          </cell>
        </row>
        <row r="569">
          <cell r="A569">
            <v>8179</v>
          </cell>
          <cell r="C569" t="str">
            <v>Mármol Gris Acerado(25x25)</v>
          </cell>
          <cell r="E569" t="str">
            <v>m2</v>
          </cell>
          <cell r="F569" t="str">
            <v>*</v>
          </cell>
          <cell r="G569">
            <v>0</v>
          </cell>
          <cell r="I569">
            <v>1</v>
          </cell>
        </row>
        <row r="570">
          <cell r="A570">
            <v>8180</v>
          </cell>
          <cell r="C570" t="str">
            <v>Mármol Gris Acerado(25x50)</v>
          </cell>
          <cell r="E570" t="str">
            <v>m2</v>
          </cell>
          <cell r="F570" t="str">
            <v>*</v>
          </cell>
          <cell r="G570">
            <v>0</v>
          </cell>
          <cell r="I570">
            <v>1</v>
          </cell>
        </row>
        <row r="571">
          <cell r="A571">
            <v>8181</v>
          </cell>
          <cell r="C571" t="str">
            <v>Mármol Gris Acerado(30x30)</v>
          </cell>
          <cell r="E571" t="str">
            <v>m2</v>
          </cell>
          <cell r="F571" t="str">
            <v>*</v>
          </cell>
          <cell r="G571">
            <v>0</v>
          </cell>
          <cell r="I571">
            <v>1</v>
          </cell>
        </row>
        <row r="572">
          <cell r="A572">
            <v>8182</v>
          </cell>
          <cell r="C572" t="str">
            <v>Mármol Gris Acerado(30x60)</v>
          </cell>
          <cell r="E572" t="str">
            <v>m2</v>
          </cell>
          <cell r="F572" t="str">
            <v>*</v>
          </cell>
          <cell r="G572">
            <v>0</v>
          </cell>
          <cell r="I572">
            <v>1</v>
          </cell>
        </row>
        <row r="573">
          <cell r="A573">
            <v>8183</v>
          </cell>
          <cell r="C573" t="str">
            <v>Mármol Gris Acerado(40x40)</v>
          </cell>
          <cell r="E573" t="str">
            <v>m2</v>
          </cell>
          <cell r="F573" t="str">
            <v>*</v>
          </cell>
          <cell r="G573">
            <v>0</v>
          </cell>
          <cell r="I573">
            <v>1</v>
          </cell>
        </row>
        <row r="574">
          <cell r="A574">
            <v>8184</v>
          </cell>
          <cell r="C574" t="str">
            <v>Mármol Gris Acerado(40x80)</v>
          </cell>
          <cell r="E574" t="str">
            <v>m2</v>
          </cell>
          <cell r="F574" t="str">
            <v>*</v>
          </cell>
          <cell r="G574">
            <v>0</v>
          </cell>
          <cell r="I574">
            <v>1</v>
          </cell>
        </row>
        <row r="575">
          <cell r="A575">
            <v>8185</v>
          </cell>
          <cell r="C575" t="str">
            <v>Travertino caram. rojo,beige,amarillo(15x15)</v>
          </cell>
          <cell r="E575" t="str">
            <v>m2</v>
          </cell>
          <cell r="F575">
            <v>8.1999999999999993</v>
          </cell>
          <cell r="G575">
            <v>0</v>
          </cell>
          <cell r="I575">
            <v>1</v>
          </cell>
        </row>
        <row r="576">
          <cell r="A576">
            <v>8186</v>
          </cell>
          <cell r="C576" t="str">
            <v>Travertino caram. rojo,beige,amarillo(15x25)</v>
          </cell>
          <cell r="E576" t="str">
            <v>m2</v>
          </cell>
          <cell r="F576">
            <v>8.1999999999999993</v>
          </cell>
          <cell r="G576">
            <v>0</v>
          </cell>
          <cell r="I576">
            <v>1</v>
          </cell>
        </row>
        <row r="577">
          <cell r="A577">
            <v>8187</v>
          </cell>
          <cell r="C577" t="str">
            <v>Travertino caram. rojo,beige,amarillo(15x30)</v>
          </cell>
          <cell r="E577" t="str">
            <v>m2</v>
          </cell>
          <cell r="F577">
            <v>8.1999999999999993</v>
          </cell>
          <cell r="G577">
            <v>0</v>
          </cell>
          <cell r="I577">
            <v>1</v>
          </cell>
        </row>
        <row r="578">
          <cell r="A578">
            <v>8188</v>
          </cell>
          <cell r="C578" t="str">
            <v>Travertino caram. rojo,beige,amarillo(20x20)</v>
          </cell>
          <cell r="E578" t="str">
            <v>m2</v>
          </cell>
          <cell r="F578">
            <v>8.1999999999999993</v>
          </cell>
          <cell r="G578">
            <v>0</v>
          </cell>
          <cell r="I578">
            <v>1</v>
          </cell>
        </row>
        <row r="579">
          <cell r="A579">
            <v>8189</v>
          </cell>
          <cell r="C579" t="str">
            <v>Travertino caram. rojo,beige,amarillo(20x40)</v>
          </cell>
          <cell r="E579" t="str">
            <v>m2</v>
          </cell>
          <cell r="F579">
            <v>8.1999999999999993</v>
          </cell>
          <cell r="G579">
            <v>0</v>
          </cell>
          <cell r="I579">
            <v>1</v>
          </cell>
        </row>
        <row r="580">
          <cell r="A580">
            <v>8190</v>
          </cell>
          <cell r="C580" t="str">
            <v>Travertino caram. rojo,beige,amarillo(25x25)</v>
          </cell>
          <cell r="E580" t="str">
            <v>m2</v>
          </cell>
          <cell r="F580">
            <v>8.1999999999999993</v>
          </cell>
          <cell r="G580">
            <v>0</v>
          </cell>
          <cell r="I580">
            <v>1</v>
          </cell>
        </row>
        <row r="581">
          <cell r="A581">
            <v>8191</v>
          </cell>
          <cell r="C581" t="str">
            <v>Travertino caram. rojo,beige,amarillo(30x30)</v>
          </cell>
          <cell r="E581" t="str">
            <v>m2</v>
          </cell>
          <cell r="F581">
            <v>8.1999999999999993</v>
          </cell>
          <cell r="G581">
            <v>0</v>
          </cell>
          <cell r="I581">
            <v>1</v>
          </cell>
        </row>
        <row r="582">
          <cell r="A582">
            <v>8192</v>
          </cell>
          <cell r="C582" t="str">
            <v>Marmolina</v>
          </cell>
          <cell r="E582" t="str">
            <v>lb</v>
          </cell>
          <cell r="F582">
            <v>0.12</v>
          </cell>
          <cell r="G582">
            <v>0</v>
          </cell>
          <cell r="I582">
            <v>1</v>
          </cell>
        </row>
        <row r="583">
          <cell r="A583">
            <v>8193</v>
          </cell>
          <cell r="C583" t="str">
            <v>Mármol sintético (1x0.56)</v>
          </cell>
          <cell r="E583" t="str">
            <v xml:space="preserve">ml        </v>
          </cell>
          <cell r="F583">
            <v>14</v>
          </cell>
          <cell r="G583">
            <v>0</v>
          </cell>
          <cell r="I583">
            <v>1</v>
          </cell>
        </row>
        <row r="584">
          <cell r="A584">
            <v>8194</v>
          </cell>
          <cell r="C584" t="str">
            <v>Calizas 30 AP,BP,CP 1-2 gris (30x30)</v>
          </cell>
          <cell r="E584" t="str">
            <v>m2</v>
          </cell>
          <cell r="F584" t="str">
            <v>*</v>
          </cell>
          <cell r="G584">
            <v>0</v>
          </cell>
          <cell r="I584">
            <v>1</v>
          </cell>
        </row>
        <row r="585">
          <cell r="A585">
            <v>8195</v>
          </cell>
          <cell r="C585" t="str">
            <v>Calizas 30 AP,BP,CP 1-2 gris (40x40)</v>
          </cell>
          <cell r="E585" t="str">
            <v>m2</v>
          </cell>
          <cell r="F585" t="str">
            <v>*</v>
          </cell>
          <cell r="G585">
            <v>0</v>
          </cell>
          <cell r="I585">
            <v>1</v>
          </cell>
        </row>
        <row r="586">
          <cell r="A586">
            <v>8196</v>
          </cell>
          <cell r="C586" t="str">
            <v>Calizas 30 AP,BP,CP 1-2 blanco (30x30)</v>
          </cell>
          <cell r="E586" t="str">
            <v>m2</v>
          </cell>
          <cell r="F586" t="str">
            <v>*</v>
          </cell>
          <cell r="G586">
            <v>0</v>
          </cell>
          <cell r="I586">
            <v>1</v>
          </cell>
        </row>
        <row r="587">
          <cell r="A587">
            <v>8197</v>
          </cell>
          <cell r="C587" t="str">
            <v>Calizas 30 AP,BP,CP 1-2 blanco (40x40)</v>
          </cell>
          <cell r="E587" t="str">
            <v>m2</v>
          </cell>
          <cell r="F587" t="str">
            <v>*</v>
          </cell>
          <cell r="G587">
            <v>0</v>
          </cell>
          <cell r="I587">
            <v>1</v>
          </cell>
        </row>
        <row r="588">
          <cell r="A588">
            <v>8198</v>
          </cell>
          <cell r="C588" t="str">
            <v>Calizas 30 AP,BP,CP 1-2 rojo (30x30)</v>
          </cell>
          <cell r="E588" t="str">
            <v>m2</v>
          </cell>
          <cell r="F588" t="str">
            <v>*</v>
          </cell>
          <cell r="G588">
            <v>0</v>
          </cell>
          <cell r="I588">
            <v>1</v>
          </cell>
        </row>
        <row r="589">
          <cell r="A589">
            <v>8199</v>
          </cell>
          <cell r="C589" t="str">
            <v>Calizas 30 AP,BP,CP 1-2 rojo (40x40)</v>
          </cell>
          <cell r="E589" t="str">
            <v>m2</v>
          </cell>
          <cell r="F589" t="str">
            <v>*</v>
          </cell>
          <cell r="G589">
            <v>0</v>
          </cell>
          <cell r="I589">
            <v>1</v>
          </cell>
        </row>
        <row r="590">
          <cell r="A590">
            <v>8200</v>
          </cell>
          <cell r="C590" t="str">
            <v>Calizas 30 AP,BP,CP 1-2 amarillo (30x30)</v>
          </cell>
          <cell r="E590" t="str">
            <v>m2</v>
          </cell>
          <cell r="F590" t="str">
            <v>*</v>
          </cell>
          <cell r="G590">
            <v>0</v>
          </cell>
          <cell r="I590">
            <v>1</v>
          </cell>
        </row>
        <row r="591">
          <cell r="A591">
            <v>8201</v>
          </cell>
          <cell r="C591" t="str">
            <v>Calizas 30 AP,BP,CP 1-2 amarillo (40x40)</v>
          </cell>
          <cell r="E591" t="str">
            <v>m2</v>
          </cell>
          <cell r="F591" t="str">
            <v>*</v>
          </cell>
          <cell r="G591">
            <v>0</v>
          </cell>
          <cell r="I591">
            <v>1</v>
          </cell>
        </row>
        <row r="592">
          <cell r="A592">
            <v>8202</v>
          </cell>
          <cell r="C592" t="str">
            <v>Alfombra Mini Bucle</v>
          </cell>
          <cell r="E592" t="str">
            <v>m2</v>
          </cell>
          <cell r="F592">
            <v>8</v>
          </cell>
          <cell r="G592">
            <v>0</v>
          </cell>
          <cell r="I592">
            <v>1</v>
          </cell>
        </row>
        <row r="593">
          <cell r="A593">
            <v>8203</v>
          </cell>
          <cell r="C593" t="str">
            <v>Alfombra Bucle plano</v>
          </cell>
          <cell r="E593" t="str">
            <v>m2</v>
          </cell>
          <cell r="F593">
            <v>15</v>
          </cell>
          <cell r="G593">
            <v>0</v>
          </cell>
          <cell r="I593">
            <v>1</v>
          </cell>
        </row>
        <row r="594">
          <cell r="A594">
            <v>8204</v>
          </cell>
          <cell r="C594" t="str">
            <v>Vinyl par.,parquepak,futura,e=1.6mm</v>
          </cell>
          <cell r="E594" t="str">
            <v>m2</v>
          </cell>
          <cell r="F594">
            <v>9.3000000000000007</v>
          </cell>
          <cell r="G594">
            <v>0</v>
          </cell>
          <cell r="I594">
            <v>1</v>
          </cell>
        </row>
        <row r="595">
          <cell r="A595">
            <v>8205</v>
          </cell>
          <cell r="C595" t="str">
            <v>Vinyl par.,parquepak,futura,e=2.4mm</v>
          </cell>
          <cell r="E595" t="str">
            <v>m2</v>
          </cell>
          <cell r="F595">
            <v>12.15</v>
          </cell>
          <cell r="G595">
            <v>0</v>
          </cell>
          <cell r="I595">
            <v>1</v>
          </cell>
        </row>
        <row r="596">
          <cell r="A596">
            <v>8210</v>
          </cell>
          <cell r="C596" t="str">
            <v>Vinyl par.,parquepak,futura,e=3.2mm</v>
          </cell>
          <cell r="E596" t="str">
            <v>m2</v>
          </cell>
          <cell r="F596">
            <v>13.45</v>
          </cell>
          <cell r="G596">
            <v>0</v>
          </cell>
          <cell r="I596">
            <v>1</v>
          </cell>
        </row>
        <row r="597">
          <cell r="A597">
            <v>8220</v>
          </cell>
          <cell r="C597" t="str">
            <v>Vinyl fortaleza sólida e=1.6mm</v>
          </cell>
          <cell r="E597" t="str">
            <v>m2</v>
          </cell>
          <cell r="F597">
            <v>14.21</v>
          </cell>
          <cell r="G597">
            <v>0</v>
          </cell>
          <cell r="I597">
            <v>1</v>
          </cell>
        </row>
        <row r="598">
          <cell r="A598">
            <v>8230</v>
          </cell>
          <cell r="C598" t="str">
            <v>Cer. (10x20) Graniti sup. tono suave</v>
          </cell>
          <cell r="E598" t="str">
            <v>m2</v>
          </cell>
          <cell r="F598">
            <v>0.78983999999999999</v>
          </cell>
          <cell r="G598">
            <v>0</v>
          </cell>
          <cell r="I598">
            <v>1</v>
          </cell>
        </row>
        <row r="599">
          <cell r="A599">
            <v>8240</v>
          </cell>
          <cell r="C599" t="str">
            <v>Cer.(10x20) Graniti sup. tono oscuro</v>
          </cell>
          <cell r="E599" t="str">
            <v>m2</v>
          </cell>
          <cell r="F599">
            <v>0.71943999999999997</v>
          </cell>
          <cell r="G599">
            <v>0</v>
          </cell>
          <cell r="I599">
            <v>1</v>
          </cell>
        </row>
        <row r="600">
          <cell r="A600">
            <v>8260</v>
          </cell>
          <cell r="C600" t="str">
            <v>Cer.(20x20) Linea Forestal,sup. base</v>
          </cell>
          <cell r="E600" t="str">
            <v>m2</v>
          </cell>
          <cell r="F600">
            <v>1.0164</v>
          </cell>
          <cell r="G600">
            <v>0</v>
          </cell>
          <cell r="I600">
            <v>1</v>
          </cell>
        </row>
        <row r="601">
          <cell r="A601">
            <v>8270</v>
          </cell>
          <cell r="C601" t="str">
            <v>Cer.(25x25) Linea Performance, sup.</v>
          </cell>
          <cell r="E601" t="str">
            <v>m2</v>
          </cell>
          <cell r="F601">
            <v>1.21</v>
          </cell>
          <cell r="G601">
            <v>0</v>
          </cell>
          <cell r="I601">
            <v>1</v>
          </cell>
        </row>
        <row r="602">
          <cell r="A602">
            <v>8272</v>
          </cell>
          <cell r="C602" t="str">
            <v>Cer.(40x40) Performance superior</v>
          </cell>
          <cell r="E602" t="str">
            <v>m2</v>
          </cell>
          <cell r="F602">
            <v>1.5385599999999999</v>
          </cell>
          <cell r="G602">
            <v>0</v>
          </cell>
          <cell r="I602">
            <v>1</v>
          </cell>
        </row>
        <row r="603">
          <cell r="A603">
            <v>8274</v>
          </cell>
          <cell r="C603" t="str">
            <v>Kerámicos Gamma (25x25) gris</v>
          </cell>
          <cell r="E603" t="str">
            <v>m2</v>
          </cell>
          <cell r="F603">
            <v>1.23004</v>
          </cell>
          <cell r="G603">
            <v>0</v>
          </cell>
          <cell r="I603">
            <v>1</v>
          </cell>
        </row>
        <row r="604">
          <cell r="A604">
            <v>8290</v>
          </cell>
          <cell r="C604" t="str">
            <v>Parquet caoba</v>
          </cell>
          <cell r="E604" t="str">
            <v>m2</v>
          </cell>
          <cell r="F604">
            <v>17.600000000000001</v>
          </cell>
          <cell r="G604">
            <v>0</v>
          </cell>
          <cell r="I604">
            <v>1</v>
          </cell>
        </row>
        <row r="605">
          <cell r="A605">
            <v>8295</v>
          </cell>
          <cell r="C605" t="str">
            <v>Pegamento asfáltico</v>
          </cell>
          <cell r="E605" t="str">
            <v>gln</v>
          </cell>
          <cell r="F605">
            <v>8.58</v>
          </cell>
          <cell r="G605">
            <v>0</v>
          </cell>
          <cell r="I605">
            <v>1</v>
          </cell>
        </row>
        <row r="606">
          <cell r="A606">
            <v>8296</v>
          </cell>
          <cell r="C606" t="str">
            <v>Piedra Gris "Cuencana"</v>
          </cell>
          <cell r="E606" t="str">
            <v>m2</v>
          </cell>
          <cell r="F606">
            <v>0.316</v>
          </cell>
          <cell r="G606">
            <v>0</v>
          </cell>
          <cell r="I606">
            <v>1</v>
          </cell>
        </row>
        <row r="607">
          <cell r="C607" t="str">
            <v>BLOQUES Y LADRILLOS</v>
          </cell>
        </row>
        <row r="608">
          <cell r="A608">
            <v>9010</v>
          </cell>
          <cell r="C608" t="str">
            <v>Pesado P9-E  9X19X39 (hormigón)</v>
          </cell>
          <cell r="E608" t="str">
            <v>u</v>
          </cell>
          <cell r="F608">
            <v>0.39</v>
          </cell>
          <cell r="G608">
            <v>0</v>
          </cell>
          <cell r="I608">
            <v>1</v>
          </cell>
        </row>
        <row r="609">
          <cell r="A609">
            <v>9011</v>
          </cell>
          <cell r="C609" t="str">
            <v>Pesado 9X19X39 (hormigón Pesado)</v>
          </cell>
          <cell r="E609" t="str">
            <v>u</v>
          </cell>
          <cell r="F609">
            <v>0.52</v>
          </cell>
          <cell r="G609">
            <v>0</v>
          </cell>
          <cell r="I609">
            <v>1</v>
          </cell>
        </row>
        <row r="610">
          <cell r="A610">
            <v>9030</v>
          </cell>
          <cell r="C610" t="str">
            <v>Pesado P-14B 14x19x39 caras rugosas(hormigón)</v>
          </cell>
          <cell r="E610" t="str">
            <v>u</v>
          </cell>
          <cell r="F610">
            <v>0.53</v>
          </cell>
          <cell r="G610">
            <v>0</v>
          </cell>
          <cell r="I610">
            <v>1</v>
          </cell>
        </row>
        <row r="611">
          <cell r="A611">
            <v>9040</v>
          </cell>
          <cell r="C611" t="str">
            <v>Pesado 14x19x39 extremos planos(hormigón) P-9</v>
          </cell>
          <cell r="E611" t="str">
            <v>u</v>
          </cell>
          <cell r="F611">
            <v>0.33</v>
          </cell>
          <cell r="G611">
            <v>0</v>
          </cell>
          <cell r="I611">
            <v>1</v>
          </cell>
        </row>
        <row r="612">
          <cell r="A612">
            <v>9050</v>
          </cell>
          <cell r="C612" t="str">
            <v>Liviano PL-6 6.5x19x39 (hormigón)</v>
          </cell>
          <cell r="E612" t="str">
            <v>u</v>
          </cell>
          <cell r="F612">
            <v>0.24</v>
          </cell>
          <cell r="G612">
            <v>0</v>
          </cell>
          <cell r="I612">
            <v>1</v>
          </cell>
        </row>
        <row r="613">
          <cell r="A613">
            <v>9060</v>
          </cell>
          <cell r="C613" t="str">
            <v>Bloque Pl-9 (9x19x39)</v>
          </cell>
          <cell r="E613" t="str">
            <v>u</v>
          </cell>
          <cell r="F613">
            <v>0.5</v>
          </cell>
          <cell r="G613">
            <v>0</v>
          </cell>
          <cell r="I613">
            <v>1</v>
          </cell>
        </row>
        <row r="614">
          <cell r="A614">
            <v>9070</v>
          </cell>
          <cell r="C614" t="str">
            <v>Liviano 14x19x39 cajonetas, LL-14</v>
          </cell>
          <cell r="E614" t="str">
            <v>u</v>
          </cell>
          <cell r="F614">
            <v>0.3</v>
          </cell>
          <cell r="G614">
            <v>0</v>
          </cell>
          <cell r="I614">
            <v>1</v>
          </cell>
        </row>
        <row r="615">
          <cell r="A615">
            <v>9080</v>
          </cell>
          <cell r="C615" t="str">
            <v>Liviano 19x19x39 cajonetas(hormg.)LL-19</v>
          </cell>
          <cell r="E615" t="str">
            <v>u</v>
          </cell>
          <cell r="F615">
            <v>0.37</v>
          </cell>
          <cell r="G615">
            <v>0</v>
          </cell>
          <cell r="I615">
            <v>1</v>
          </cell>
        </row>
        <row r="616">
          <cell r="A616">
            <v>9089</v>
          </cell>
          <cell r="C616" t="str">
            <v>Bloq.Alfadomus Econ. R6.5x17x40(15xm2)</v>
          </cell>
          <cell r="E616" t="str">
            <v>u</v>
          </cell>
          <cell r="F616">
            <v>0.2</v>
          </cell>
          <cell r="G616">
            <v>0</v>
          </cell>
          <cell r="I616">
            <v>1</v>
          </cell>
        </row>
        <row r="617">
          <cell r="A617">
            <v>9090</v>
          </cell>
          <cell r="C617" t="str">
            <v>Bloq.8hue.Liso arcilla10x20x40(12.5xm2)</v>
          </cell>
          <cell r="E617" t="str">
            <v>u</v>
          </cell>
          <cell r="F617">
            <v>0.41</v>
          </cell>
          <cell r="G617">
            <v>0</v>
          </cell>
          <cell r="I617">
            <v>1</v>
          </cell>
        </row>
        <row r="618">
          <cell r="A618">
            <v>9091</v>
          </cell>
          <cell r="C618" t="str">
            <v>Bloq. 4 hue. Liso arcilla8x20x40(12.5xm2)</v>
          </cell>
          <cell r="E618" t="str">
            <v>u</v>
          </cell>
          <cell r="F618">
            <v>0.35</v>
          </cell>
          <cell r="G618">
            <v>0</v>
          </cell>
          <cell r="I618">
            <v>1</v>
          </cell>
        </row>
        <row r="619">
          <cell r="A619">
            <v>9100</v>
          </cell>
          <cell r="C619" t="str">
            <v>Bloq.8 hue. Ray.arcilla10x20x40(12.5xm2)</v>
          </cell>
          <cell r="E619" t="str">
            <v>u</v>
          </cell>
          <cell r="F619">
            <v>0.31</v>
          </cell>
          <cell r="G619">
            <v>0</v>
          </cell>
          <cell r="I619">
            <v>1</v>
          </cell>
        </row>
        <row r="620">
          <cell r="A620">
            <v>9101</v>
          </cell>
          <cell r="C620" t="str">
            <v>Bloq.4 hue. Ray. arcilla8x20x40(12.5xm2)</v>
          </cell>
          <cell r="E620" t="str">
            <v>u</v>
          </cell>
          <cell r="F620">
            <v>0.25</v>
          </cell>
          <cell r="G620">
            <v>0</v>
          </cell>
          <cell r="I620">
            <v>1</v>
          </cell>
        </row>
        <row r="621">
          <cell r="A621">
            <v>9110</v>
          </cell>
          <cell r="C621" t="str">
            <v>Bloq.Rasill. Liso arcilla7x20x40(12.5xm2)</v>
          </cell>
          <cell r="E621" t="str">
            <v>u</v>
          </cell>
          <cell r="F621">
            <v>0.34</v>
          </cell>
          <cell r="G621">
            <v>0</v>
          </cell>
          <cell r="I621">
            <v>1</v>
          </cell>
        </row>
        <row r="622">
          <cell r="A622">
            <v>9120</v>
          </cell>
          <cell r="C622" t="str">
            <v>Bloq.Ray. 9 hue.arcilla20x20x40(12.5xm2)</v>
          </cell>
          <cell r="E622" t="str">
            <v>u</v>
          </cell>
          <cell r="F622">
            <v>0.43</v>
          </cell>
          <cell r="G622">
            <v>0</v>
          </cell>
          <cell r="I622">
            <v>1</v>
          </cell>
        </row>
        <row r="623">
          <cell r="A623">
            <v>91201</v>
          </cell>
          <cell r="C623" t="str">
            <v>Bloq. de Horm. 20x20x40(12.5xm2)</v>
          </cell>
          <cell r="E623" t="str">
            <v>u</v>
          </cell>
          <cell r="F623">
            <v>0.7</v>
          </cell>
          <cell r="G623" t="str">
            <v>375400019</v>
          </cell>
          <cell r="I623">
            <v>1</v>
          </cell>
        </row>
        <row r="624">
          <cell r="A624">
            <v>9130</v>
          </cell>
          <cell r="C624" t="str">
            <v>Ladrillo chico</v>
          </cell>
          <cell r="E624" t="str">
            <v>mll</v>
          </cell>
          <cell r="F624">
            <v>10</v>
          </cell>
          <cell r="G624">
            <v>0</v>
          </cell>
          <cell r="I624">
            <v>1</v>
          </cell>
        </row>
        <row r="625">
          <cell r="A625">
            <v>9140</v>
          </cell>
          <cell r="C625" t="str">
            <v>Ladrillo corriente(Payo)</v>
          </cell>
          <cell r="E625" t="str">
            <v>mll       1</v>
          </cell>
          <cell r="F625">
            <v>16</v>
          </cell>
          <cell r="G625">
            <v>0</v>
          </cell>
          <cell r="I625">
            <v>1</v>
          </cell>
        </row>
        <row r="626">
          <cell r="A626">
            <v>9149</v>
          </cell>
          <cell r="C626" t="str">
            <v>Bloque ornamental arcilla 10x20x20 (M-15)</v>
          </cell>
          <cell r="E626" t="str">
            <v>u</v>
          </cell>
          <cell r="F626">
            <v>0.43</v>
          </cell>
          <cell r="G626">
            <v>0</v>
          </cell>
          <cell r="I626">
            <v>1</v>
          </cell>
        </row>
        <row r="627">
          <cell r="A627">
            <v>9150</v>
          </cell>
          <cell r="C627" t="str">
            <v xml:space="preserve">Bloque ornamental 30x30x10 </v>
          </cell>
          <cell r="E627" t="str">
            <v>u</v>
          </cell>
          <cell r="F627">
            <v>0.54</v>
          </cell>
          <cell r="G627">
            <v>0</v>
          </cell>
          <cell r="I627">
            <v>1</v>
          </cell>
        </row>
        <row r="628">
          <cell r="A628">
            <v>9200</v>
          </cell>
          <cell r="C628" t="str">
            <v>Bloque Piedra pómez 10x20x40</v>
          </cell>
          <cell r="E628" t="str">
            <v>u</v>
          </cell>
          <cell r="F628">
            <v>0.28000000000000003</v>
          </cell>
          <cell r="G628">
            <v>0</v>
          </cell>
          <cell r="I628">
            <v>1</v>
          </cell>
        </row>
        <row r="629">
          <cell r="A629">
            <v>9201</v>
          </cell>
          <cell r="C629" t="str">
            <v>Bloque Piedra pómez 10x15x40</v>
          </cell>
          <cell r="E629" t="str">
            <v>u</v>
          </cell>
          <cell r="F629">
            <v>0.32</v>
          </cell>
          <cell r="G629">
            <v>0</v>
          </cell>
          <cell r="I629">
            <v>1</v>
          </cell>
        </row>
        <row r="630">
          <cell r="A630">
            <v>9202</v>
          </cell>
          <cell r="C630" t="str">
            <v>Bloque Piedra Pómez 20x20x40</v>
          </cell>
          <cell r="E630" t="str">
            <v>u</v>
          </cell>
          <cell r="F630">
            <v>0.38</v>
          </cell>
          <cell r="G630">
            <v>0</v>
          </cell>
          <cell r="I630">
            <v>1</v>
          </cell>
        </row>
        <row r="631">
          <cell r="A631">
            <v>9203</v>
          </cell>
          <cell r="C631" t="str">
            <v>Bloque Piedra pómez 20x15x40</v>
          </cell>
          <cell r="E631" t="str">
            <v>u</v>
          </cell>
          <cell r="F631">
            <v>0.36</v>
          </cell>
          <cell r="G631">
            <v>0</v>
          </cell>
          <cell r="I631">
            <v>1</v>
          </cell>
        </row>
        <row r="632">
          <cell r="A632">
            <v>9210</v>
          </cell>
          <cell r="C632" t="str">
            <v>Bordillo simple .15x.18x.30 (100u)</v>
          </cell>
          <cell r="E632" t="str">
            <v>u.</v>
          </cell>
          <cell r="F632">
            <v>10.25</v>
          </cell>
          <cell r="G632">
            <v>0</v>
          </cell>
          <cell r="I632">
            <v>1</v>
          </cell>
        </row>
        <row r="633">
          <cell r="A633">
            <v>9211</v>
          </cell>
          <cell r="C633" t="str">
            <v>Bloque e = 15 cm</v>
          </cell>
          <cell r="E633" t="str">
            <v>u.</v>
          </cell>
          <cell r="F633">
            <v>0.46</v>
          </cell>
          <cell r="G633">
            <v>0</v>
          </cell>
          <cell r="I633">
            <v>1</v>
          </cell>
        </row>
        <row r="634">
          <cell r="A634">
            <v>9212</v>
          </cell>
          <cell r="C634" t="str">
            <v>Ladrillo e = 15 cm (19x39)</v>
          </cell>
          <cell r="E634" t="str">
            <v>u.</v>
          </cell>
          <cell r="F634">
            <v>0.65</v>
          </cell>
          <cell r="G634">
            <v>0</v>
          </cell>
          <cell r="I634">
            <v>1</v>
          </cell>
        </row>
        <row r="635">
          <cell r="C635" t="str">
            <v>HORMIGON PREMEZCLADO</v>
          </cell>
        </row>
        <row r="636">
          <cell r="A636">
            <v>10010</v>
          </cell>
          <cell r="C636" t="str">
            <v>f'c=100 Kg/cm2, Corr.Piedra 25 mm.</v>
          </cell>
          <cell r="E636" t="str">
            <v xml:space="preserve">m3        </v>
          </cell>
          <cell r="F636">
            <v>54.32</v>
          </cell>
          <cell r="G636">
            <v>375100021</v>
          </cell>
          <cell r="I636">
            <v>1</v>
          </cell>
        </row>
        <row r="637">
          <cell r="A637">
            <v>10020</v>
          </cell>
          <cell r="C637" t="str">
            <v xml:space="preserve">f'c=140 Kg/cm2, vaciado en Sitio </v>
          </cell>
          <cell r="E637" t="str">
            <v xml:space="preserve">m3        </v>
          </cell>
          <cell r="F637">
            <v>82.5</v>
          </cell>
          <cell r="G637">
            <v>375100021</v>
          </cell>
          <cell r="I637">
            <v>1</v>
          </cell>
          <cell r="J637">
            <v>0.65</v>
          </cell>
        </row>
        <row r="638">
          <cell r="A638">
            <v>10030</v>
          </cell>
          <cell r="C638" t="str">
            <v xml:space="preserve">f'c=180 Kg/cm2, vaciado en Sitio </v>
          </cell>
          <cell r="E638" t="str">
            <v xml:space="preserve">m3        </v>
          </cell>
          <cell r="F638">
            <v>104</v>
          </cell>
          <cell r="G638">
            <v>375100021</v>
          </cell>
          <cell r="I638">
            <v>1</v>
          </cell>
          <cell r="P638" t="str">
            <v>actual</v>
          </cell>
        </row>
        <row r="639">
          <cell r="A639">
            <v>10040</v>
          </cell>
          <cell r="C639" t="str">
            <v xml:space="preserve">f'c=210 Kg/cm2, Premezclado en sitio </v>
          </cell>
          <cell r="E639" t="str">
            <v xml:space="preserve">m3        </v>
          </cell>
          <cell r="F639">
            <v>108.25</v>
          </cell>
          <cell r="G639">
            <v>375100021</v>
          </cell>
          <cell r="I639">
            <v>1</v>
          </cell>
          <cell r="J639">
            <v>0.65</v>
          </cell>
          <cell r="K639">
            <v>112.67</v>
          </cell>
          <cell r="L639" t="str">
            <v>precio real</v>
          </cell>
          <cell r="M639">
            <v>43375</v>
          </cell>
          <cell r="N639">
            <v>100.17</v>
          </cell>
          <cell r="O639">
            <v>100.59821428571428</v>
          </cell>
          <cell r="P639">
            <v>87.4</v>
          </cell>
        </row>
        <row r="640">
          <cell r="A640">
            <v>10050</v>
          </cell>
          <cell r="C640" t="str">
            <v xml:space="preserve">f'c=240 Kg/cm2, Bombeable Piedra 12 mm. </v>
          </cell>
          <cell r="E640" t="str">
            <v xml:space="preserve">m3        </v>
          </cell>
          <cell r="F640">
            <v>105.98</v>
          </cell>
          <cell r="G640">
            <v>375100021</v>
          </cell>
          <cell r="I640">
            <v>1</v>
          </cell>
          <cell r="K640">
            <v>100.59821428571428</v>
          </cell>
        </row>
        <row r="641">
          <cell r="A641">
            <v>10060</v>
          </cell>
          <cell r="C641" t="str">
            <v>Horm. Premezclado f'c=280 Kg/cm2 inc. Transp.</v>
          </cell>
          <cell r="E641" t="str">
            <v xml:space="preserve">m3        </v>
          </cell>
          <cell r="F641">
            <v>120</v>
          </cell>
          <cell r="G641">
            <v>375100021</v>
          </cell>
          <cell r="I641">
            <v>40</v>
          </cell>
          <cell r="J641">
            <v>0.65</v>
          </cell>
          <cell r="K641">
            <v>119.7</v>
          </cell>
          <cell r="L641" t="str">
            <v>precio real</v>
          </cell>
          <cell r="M641">
            <v>43375</v>
          </cell>
          <cell r="N641">
            <v>107.2</v>
          </cell>
          <cell r="P641">
            <v>90</v>
          </cell>
        </row>
        <row r="642">
          <cell r="A642">
            <v>10070</v>
          </cell>
          <cell r="C642" t="str">
            <v>f'c=300 Kg/cm2, Bombeable Piedra 12 mm.</v>
          </cell>
          <cell r="E642" t="str">
            <v xml:space="preserve">m3        </v>
          </cell>
          <cell r="F642">
            <v>108.5</v>
          </cell>
          <cell r="G642">
            <v>375100021</v>
          </cell>
          <cell r="I642">
            <v>1</v>
          </cell>
        </row>
        <row r="643">
          <cell r="A643">
            <v>10080</v>
          </cell>
          <cell r="C643" t="str">
            <v>f'c=320 Kg/cm2, Bombeable Piedra 12 mm.</v>
          </cell>
          <cell r="E643" t="str">
            <v xml:space="preserve">m3        </v>
          </cell>
          <cell r="F643">
            <v>88.7</v>
          </cell>
          <cell r="G643">
            <v>375100021</v>
          </cell>
          <cell r="I643">
            <v>1</v>
          </cell>
        </row>
        <row r="644">
          <cell r="A644">
            <v>10090</v>
          </cell>
          <cell r="C644" t="str">
            <v>Horm. Premezclado f'c=350 Kg/cm2 inc. Transp.</v>
          </cell>
          <cell r="E644" t="str">
            <v xml:space="preserve">m3        </v>
          </cell>
          <cell r="F644">
            <v>133</v>
          </cell>
          <cell r="G644">
            <v>375100021</v>
          </cell>
          <cell r="I644">
            <v>40</v>
          </cell>
        </row>
        <row r="645">
          <cell r="A645">
            <v>100901</v>
          </cell>
          <cell r="C645" t="str">
            <v>Ho. S. Fundido en Sitio f'c=175 Kg/cm2.</v>
          </cell>
          <cell r="E645" t="str">
            <v xml:space="preserve">m3        </v>
          </cell>
          <cell r="F645">
            <v>72.819999999999993</v>
          </cell>
          <cell r="G645">
            <v>375100021</v>
          </cell>
          <cell r="I645">
            <v>1</v>
          </cell>
        </row>
        <row r="646">
          <cell r="A646">
            <v>10091</v>
          </cell>
          <cell r="C646" t="str">
            <v>Ho. S. Fundido en Sitio f'c=180 Kg/cm2.</v>
          </cell>
          <cell r="E646" t="str">
            <v xml:space="preserve">m3        </v>
          </cell>
          <cell r="F646">
            <v>72.819999999999993</v>
          </cell>
          <cell r="G646">
            <v>375100021</v>
          </cell>
          <cell r="I646">
            <v>1</v>
          </cell>
        </row>
        <row r="647">
          <cell r="A647">
            <v>10092</v>
          </cell>
          <cell r="C647" t="str">
            <v>Ho. S. Fundido en Sitio f'c=210 Kg/cm2.</v>
          </cell>
          <cell r="E647" t="str">
            <v xml:space="preserve">m3        </v>
          </cell>
          <cell r="F647">
            <v>92.45</v>
          </cell>
          <cell r="G647">
            <v>375100021</v>
          </cell>
          <cell r="I647">
            <v>1</v>
          </cell>
          <cell r="L647">
            <v>84.821428571428569</v>
          </cell>
        </row>
        <row r="648">
          <cell r="A648">
            <v>10093</v>
          </cell>
          <cell r="C648" t="str">
            <v>Ho. S. Fundido en Sitio f'c=280 Kg/cm2.</v>
          </cell>
          <cell r="E648" t="str">
            <v xml:space="preserve">m3        </v>
          </cell>
          <cell r="F648">
            <v>123</v>
          </cell>
          <cell r="G648">
            <v>375100021</v>
          </cell>
          <cell r="I648">
            <v>1</v>
          </cell>
          <cell r="L648">
            <v>12.171428571428564</v>
          </cell>
          <cell r="O648">
            <v>44.325000000000003</v>
          </cell>
        </row>
        <row r="649">
          <cell r="A649">
            <v>10094</v>
          </cell>
          <cell r="C649" t="str">
            <v>Hormigón Premezclado Cl-C, 4,0 MPA (28d)</v>
          </cell>
          <cell r="E649" t="str">
            <v xml:space="preserve">m3        </v>
          </cell>
          <cell r="F649">
            <v>124.5</v>
          </cell>
          <cell r="G649">
            <v>375100021</v>
          </cell>
          <cell r="I649">
            <v>1</v>
          </cell>
          <cell r="J649">
            <v>0.65</v>
          </cell>
          <cell r="L649" t="str">
            <v>f'c=400 Kg/cm2, Bombeable Piedra 12 mm.</v>
          </cell>
          <cell r="O649">
            <v>6.8</v>
          </cell>
        </row>
        <row r="650">
          <cell r="A650">
            <v>100941</v>
          </cell>
          <cell r="C650" t="str">
            <v>Hormigón Premezclado Cl-C, 4,0 MPA (3d)</v>
          </cell>
          <cell r="E650" t="str">
            <v xml:space="preserve">m3        </v>
          </cell>
          <cell r="F650">
            <v>123</v>
          </cell>
          <cell r="G650">
            <v>375100021</v>
          </cell>
          <cell r="I650">
            <v>1</v>
          </cell>
          <cell r="J650">
            <v>0.65</v>
          </cell>
          <cell r="K650">
            <v>107.14</v>
          </cell>
          <cell r="L650" t="str">
            <v>f'c=350 Kg/cm2, Bombeable Piedra 12 mm.</v>
          </cell>
        </row>
        <row r="651">
          <cell r="A651">
            <v>1009411</v>
          </cell>
          <cell r="C651" t="str">
            <v>Hormigón Premezclado Cl-C, 4,5 MPA (3d)</v>
          </cell>
          <cell r="E651" t="str">
            <v xml:space="preserve">m3        </v>
          </cell>
          <cell r="F651">
            <v>169</v>
          </cell>
          <cell r="G651">
            <v>375100021</v>
          </cell>
          <cell r="I651">
            <v>40</v>
          </cell>
          <cell r="J651">
            <v>0.65</v>
          </cell>
        </row>
        <row r="652">
          <cell r="A652">
            <v>100942</v>
          </cell>
          <cell r="C652" t="str">
            <v>Hormigón Premezclado Cl-C, 4,5 MPA (1d)</v>
          </cell>
          <cell r="E652" t="str">
            <v xml:space="preserve">m3        </v>
          </cell>
          <cell r="F652">
            <v>138</v>
          </cell>
          <cell r="G652">
            <v>375100021</v>
          </cell>
          <cell r="I652">
            <v>1</v>
          </cell>
        </row>
        <row r="653">
          <cell r="A653">
            <v>100943</v>
          </cell>
          <cell r="C653" t="str">
            <v>Hormigón Premezclado Cl-C, 4,5 MPA (28d)</v>
          </cell>
          <cell r="E653" t="str">
            <v xml:space="preserve">m3        </v>
          </cell>
          <cell r="F653">
            <v>124.5</v>
          </cell>
          <cell r="G653">
            <v>375100021</v>
          </cell>
          <cell r="I653">
            <v>1</v>
          </cell>
        </row>
        <row r="654">
          <cell r="A654">
            <v>10095</v>
          </cell>
          <cell r="C654" t="str">
            <v>Ho. S. Fundido en Sitio f'c=140 Kg/cm2.</v>
          </cell>
          <cell r="E654" t="str">
            <v xml:space="preserve">m3        </v>
          </cell>
          <cell r="F654">
            <v>53.31</v>
          </cell>
          <cell r="G654">
            <v>375100021</v>
          </cell>
          <cell r="I654">
            <v>1</v>
          </cell>
          <cell r="O654">
            <v>5.8500000000000005</v>
          </cell>
        </row>
        <row r="655">
          <cell r="A655">
            <v>10096</v>
          </cell>
          <cell r="C655" t="str">
            <v>Ho. A. Fundido en Sitio f'c=280 Kg/cm2.</v>
          </cell>
          <cell r="E655" t="str">
            <v xml:space="preserve">m3        </v>
          </cell>
          <cell r="F655">
            <v>123.5</v>
          </cell>
          <cell r="G655">
            <v>375100021</v>
          </cell>
          <cell r="I655">
            <v>1</v>
          </cell>
          <cell r="M655">
            <v>0.65</v>
          </cell>
          <cell r="N655">
            <v>5.2</v>
          </cell>
        </row>
        <row r="656">
          <cell r="A656">
            <v>10097</v>
          </cell>
          <cell r="C656" t="str">
            <v xml:space="preserve">Ho. A. Fundido en Sitio </v>
          </cell>
          <cell r="E656" t="str">
            <v xml:space="preserve">m3        </v>
          </cell>
          <cell r="F656">
            <v>62.174999999999997</v>
          </cell>
          <cell r="G656">
            <v>375100021</v>
          </cell>
          <cell r="I656">
            <v>1</v>
          </cell>
          <cell r="M656">
            <v>0.45</v>
          </cell>
          <cell r="N656">
            <v>4.05</v>
          </cell>
          <cell r="O656">
            <v>0.2</v>
          </cell>
          <cell r="Q656">
            <v>149.69999999999999</v>
          </cell>
        </row>
        <row r="657">
          <cell r="C657" t="str">
            <v>MADERA CONTRACH.PUERTA Y ACCESOR.</v>
          </cell>
          <cell r="M657">
            <v>0.2</v>
          </cell>
          <cell r="N657">
            <v>0.2</v>
          </cell>
          <cell r="O657">
            <v>5</v>
          </cell>
          <cell r="Q657">
            <v>137.19999999999999</v>
          </cell>
        </row>
        <row r="658">
          <cell r="A658">
            <v>11001</v>
          </cell>
          <cell r="C658" t="str">
            <v>Tablero Aglomerados 4x7x4</v>
          </cell>
          <cell r="E658" t="str">
            <v>u</v>
          </cell>
          <cell r="F658">
            <v>4.58</v>
          </cell>
          <cell r="G658">
            <v>0</v>
          </cell>
          <cell r="I658">
            <v>1</v>
          </cell>
          <cell r="N658">
            <v>54.57</v>
          </cell>
          <cell r="O658">
            <v>62.175000000000004</v>
          </cell>
          <cell r="Q658">
            <v>122.49999999999997</v>
          </cell>
        </row>
        <row r="659">
          <cell r="A659">
            <v>11002</v>
          </cell>
          <cell r="C659" t="str">
            <v>Tablero Aglomerados 4x7x6</v>
          </cell>
          <cell r="E659" t="str">
            <v>u</v>
          </cell>
          <cell r="F659">
            <v>5.21</v>
          </cell>
          <cell r="G659">
            <v>0</v>
          </cell>
          <cell r="I659">
            <v>1</v>
          </cell>
          <cell r="N659">
            <v>64.02</v>
          </cell>
        </row>
        <row r="660">
          <cell r="A660">
            <v>11003</v>
          </cell>
          <cell r="C660" t="str">
            <v>Tablero Aglomerados 4x7x9</v>
          </cell>
          <cell r="E660" t="str">
            <v>u</v>
          </cell>
          <cell r="F660">
            <v>6.45</v>
          </cell>
          <cell r="G660">
            <v>0</v>
          </cell>
          <cell r="I660">
            <v>1</v>
          </cell>
          <cell r="N660">
            <v>10</v>
          </cell>
        </row>
        <row r="661">
          <cell r="A661">
            <v>11004</v>
          </cell>
          <cell r="C661" t="str">
            <v>Tablero Aglomerados 4x7x12</v>
          </cell>
          <cell r="E661" t="str">
            <v>u</v>
          </cell>
          <cell r="F661">
            <v>6.89</v>
          </cell>
          <cell r="G661">
            <v>0</v>
          </cell>
          <cell r="I661">
            <v>1</v>
          </cell>
          <cell r="N661">
            <v>74</v>
          </cell>
        </row>
        <row r="662">
          <cell r="A662">
            <v>11005</v>
          </cell>
          <cell r="C662" t="str">
            <v>Tablero Aglomerados 4x7x15</v>
          </cell>
          <cell r="E662" t="str">
            <v>u</v>
          </cell>
          <cell r="F662">
            <v>7.25</v>
          </cell>
          <cell r="G662">
            <v>0</v>
          </cell>
          <cell r="I662">
            <v>1</v>
          </cell>
          <cell r="N662">
            <v>28</v>
          </cell>
          <cell r="P662">
            <v>5</v>
          </cell>
        </row>
        <row r="663">
          <cell r="A663">
            <v>11006</v>
          </cell>
          <cell r="C663" t="str">
            <v>Tablero Aglomerados 4x7x19</v>
          </cell>
          <cell r="E663" t="str">
            <v>u</v>
          </cell>
          <cell r="F663">
            <v>8.1199999999999992</v>
          </cell>
          <cell r="G663">
            <v>0</v>
          </cell>
          <cell r="I663">
            <v>1</v>
          </cell>
          <cell r="N663">
            <v>102</v>
          </cell>
          <cell r="P663">
            <v>10</v>
          </cell>
        </row>
        <row r="664">
          <cell r="A664">
            <v>11010</v>
          </cell>
          <cell r="C664" t="str">
            <v>Tablero Aglomerados 4x8x4 A</v>
          </cell>
          <cell r="E664" t="str">
            <v>u</v>
          </cell>
          <cell r="F664">
            <v>9.86</v>
          </cell>
          <cell r="G664">
            <v>0</v>
          </cell>
          <cell r="I664">
            <v>1</v>
          </cell>
          <cell r="P664">
            <v>13.125</v>
          </cell>
        </row>
        <row r="665">
          <cell r="A665">
            <v>11020</v>
          </cell>
          <cell r="C665" t="str">
            <v>Tablero Aglomerados 4x8x4 B</v>
          </cell>
          <cell r="E665" t="str">
            <v>u</v>
          </cell>
          <cell r="F665">
            <v>9.1300000000000008</v>
          </cell>
          <cell r="G665">
            <v>0</v>
          </cell>
          <cell r="I665">
            <v>1</v>
          </cell>
          <cell r="P665">
            <v>28.125</v>
          </cell>
        </row>
        <row r="666">
          <cell r="A666">
            <v>11030</v>
          </cell>
          <cell r="C666" t="str">
            <v>Tablero Aglomerados 4x8x4 C</v>
          </cell>
          <cell r="E666" t="str">
            <v>u</v>
          </cell>
          <cell r="F666">
            <v>8.25</v>
          </cell>
          <cell r="G666">
            <v>0</v>
          </cell>
          <cell r="I666">
            <v>1</v>
          </cell>
        </row>
        <row r="667">
          <cell r="A667">
            <v>11040</v>
          </cell>
          <cell r="C667" t="str">
            <v>Tablero Aglomerados 4x8x9 A</v>
          </cell>
          <cell r="E667" t="str">
            <v>u</v>
          </cell>
          <cell r="F667">
            <v>16.54</v>
          </cell>
          <cell r="G667">
            <v>0</v>
          </cell>
          <cell r="I667">
            <v>1</v>
          </cell>
        </row>
        <row r="668">
          <cell r="A668">
            <v>11050</v>
          </cell>
          <cell r="C668" t="str">
            <v>Tablero Aglomerados 4x8x9 B</v>
          </cell>
          <cell r="E668" t="str">
            <v>u</v>
          </cell>
          <cell r="F668">
            <v>15.32</v>
          </cell>
          <cell r="G668">
            <v>0</v>
          </cell>
          <cell r="I668">
            <v>1</v>
          </cell>
          <cell r="O668">
            <v>180</v>
          </cell>
        </row>
        <row r="669">
          <cell r="A669">
            <v>11060</v>
          </cell>
          <cell r="C669" t="str">
            <v>Tablero Aglomerados 4x8x9 C</v>
          </cell>
          <cell r="E669" t="str">
            <v>u</v>
          </cell>
          <cell r="F669">
            <v>14.09</v>
          </cell>
          <cell r="I669">
            <v>1</v>
          </cell>
          <cell r="N669" t="str">
            <v>CAMENTO</v>
          </cell>
          <cell r="O669">
            <v>6.8</v>
          </cell>
          <cell r="P669">
            <v>6.56</v>
          </cell>
          <cell r="Q669">
            <v>44.607999999999997</v>
          </cell>
          <cell r="R669">
            <v>1.4759999999999998</v>
          </cell>
        </row>
        <row r="670">
          <cell r="A670">
            <v>11070</v>
          </cell>
          <cell r="C670" t="str">
            <v>Tablero Aglomerados 4x8x12 A</v>
          </cell>
          <cell r="E670" t="str">
            <v>u</v>
          </cell>
          <cell r="F670">
            <v>20.74</v>
          </cell>
          <cell r="I670">
            <v>1</v>
          </cell>
          <cell r="N670" t="str">
            <v>PIED 3/4</v>
          </cell>
          <cell r="O670">
            <v>0.2</v>
          </cell>
          <cell r="P670">
            <v>8</v>
          </cell>
          <cell r="Q670">
            <v>1.6</v>
          </cell>
          <cell r="R670">
            <v>4.8000000000000007</v>
          </cell>
        </row>
        <row r="671">
          <cell r="A671">
            <v>11080</v>
          </cell>
          <cell r="C671" t="str">
            <v>Tablero Aglomerados 4x8x12 B</v>
          </cell>
          <cell r="E671" t="str">
            <v>u</v>
          </cell>
          <cell r="F671">
            <v>19.21</v>
          </cell>
          <cell r="I671">
            <v>1</v>
          </cell>
          <cell r="N671" t="str">
            <v>PIED 1</v>
          </cell>
          <cell r="O671">
            <v>0.43</v>
          </cell>
          <cell r="P671">
            <v>8</v>
          </cell>
          <cell r="Q671">
            <v>3.44</v>
          </cell>
          <cell r="R671">
            <v>10.32</v>
          </cell>
        </row>
        <row r="672">
          <cell r="A672">
            <v>11090</v>
          </cell>
          <cell r="C672" t="str">
            <v>Tablero Aglomerados 4x8x12 C</v>
          </cell>
          <cell r="E672" t="str">
            <v>u</v>
          </cell>
          <cell r="F672">
            <v>17.670000000000002</v>
          </cell>
          <cell r="I672">
            <v>1</v>
          </cell>
          <cell r="N672" t="str">
            <v>ARENA</v>
          </cell>
          <cell r="O672">
            <v>0.5</v>
          </cell>
          <cell r="P672">
            <v>12</v>
          </cell>
          <cell r="Q672">
            <v>6</v>
          </cell>
          <cell r="R672">
            <v>18</v>
          </cell>
        </row>
        <row r="673">
          <cell r="A673">
            <v>11100</v>
          </cell>
          <cell r="C673" t="str">
            <v>Tablero Aglomerados 4x8x15 A</v>
          </cell>
          <cell r="E673" t="str">
            <v>u</v>
          </cell>
          <cell r="F673">
            <v>25.94</v>
          </cell>
          <cell r="I673">
            <v>1</v>
          </cell>
          <cell r="N673" t="str">
            <v>AGUA</v>
          </cell>
          <cell r="O673">
            <v>0.2</v>
          </cell>
          <cell r="P673">
            <v>1.25</v>
          </cell>
          <cell r="Q673">
            <v>0.25</v>
          </cell>
        </row>
        <row r="674">
          <cell r="A674">
            <v>11110</v>
          </cell>
          <cell r="C674" t="str">
            <v>Tablero Aglomerados 4x8x15 B</v>
          </cell>
          <cell r="E674" t="str">
            <v>u</v>
          </cell>
          <cell r="F674">
            <v>24.01</v>
          </cell>
          <cell r="I674">
            <v>1</v>
          </cell>
          <cell r="N674" t="str">
            <v>ADIT</v>
          </cell>
          <cell r="P674">
            <v>1.63</v>
          </cell>
          <cell r="Q674">
            <v>0</v>
          </cell>
        </row>
        <row r="675">
          <cell r="A675">
            <v>11120</v>
          </cell>
          <cell r="C675" t="str">
            <v>Tablero Aglomerados 4x8x15 C</v>
          </cell>
          <cell r="E675" t="str">
            <v>u</v>
          </cell>
          <cell r="F675">
            <v>22.09</v>
          </cell>
          <cell r="I675">
            <v>1</v>
          </cell>
          <cell r="Q675">
            <v>55.897999999999996</v>
          </cell>
          <cell r="R675">
            <v>34.596000000000004</v>
          </cell>
        </row>
        <row r="676">
          <cell r="A676">
            <v>11130</v>
          </cell>
          <cell r="C676" t="str">
            <v>Tablero Aglomerados  4x8x18 A</v>
          </cell>
          <cell r="E676" t="str">
            <v>u</v>
          </cell>
          <cell r="F676">
            <v>29.19</v>
          </cell>
          <cell r="I676">
            <v>1</v>
          </cell>
          <cell r="R676">
            <v>90.494</v>
          </cell>
        </row>
        <row r="677">
          <cell r="A677">
            <v>11140</v>
          </cell>
          <cell r="C677" t="str">
            <v>Tablero Aglomerados 4x8x18 B</v>
          </cell>
          <cell r="E677" t="str">
            <v>u</v>
          </cell>
          <cell r="F677">
            <v>27.03</v>
          </cell>
          <cell r="I677">
            <v>1</v>
          </cell>
        </row>
        <row r="678">
          <cell r="A678">
            <v>11150</v>
          </cell>
          <cell r="C678" t="str">
            <v>Tablero Aglomerados 4x8x18 C</v>
          </cell>
          <cell r="E678" t="str">
            <v>u</v>
          </cell>
          <cell r="F678">
            <v>24.86</v>
          </cell>
          <cell r="I678">
            <v>1</v>
          </cell>
        </row>
        <row r="679">
          <cell r="A679">
            <v>11151</v>
          </cell>
          <cell r="C679" t="str">
            <v>Tablero Aglomerados 7x8x15 2 caras</v>
          </cell>
          <cell r="E679" t="str">
            <v>u</v>
          </cell>
          <cell r="F679">
            <v>12.18</v>
          </cell>
          <cell r="G679">
            <v>0</v>
          </cell>
          <cell r="I679">
            <v>1</v>
          </cell>
        </row>
        <row r="680">
          <cell r="A680">
            <v>11152</v>
          </cell>
          <cell r="C680" t="str">
            <v>Tablero Aglomerados 7x8x19 2 caras</v>
          </cell>
          <cell r="E680" t="str">
            <v>u</v>
          </cell>
          <cell r="F680">
            <v>10.25</v>
          </cell>
          <cell r="G680">
            <v>0</v>
          </cell>
          <cell r="I680">
            <v>1</v>
          </cell>
          <cell r="O680">
            <v>210</v>
          </cell>
        </row>
        <row r="681">
          <cell r="A681">
            <v>11153</v>
          </cell>
          <cell r="C681" t="str">
            <v>Plywood corriente 4x8x3.6 A</v>
          </cell>
          <cell r="E681" t="str">
            <v>u</v>
          </cell>
          <cell r="F681">
            <v>7.7</v>
          </cell>
          <cell r="G681">
            <v>0</v>
          </cell>
          <cell r="I681">
            <v>1</v>
          </cell>
          <cell r="N681" t="str">
            <v>CAMENTO</v>
          </cell>
          <cell r="O681">
            <v>7.2</v>
          </cell>
          <cell r="P681">
            <v>6.56</v>
          </cell>
          <cell r="Q681">
            <v>47.231999999999999</v>
          </cell>
          <cell r="R681">
            <v>1.4759999999999998</v>
          </cell>
        </row>
        <row r="682">
          <cell r="A682">
            <v>11154</v>
          </cell>
          <cell r="C682" t="str">
            <v>Plywood corriente 4x8x3.6 B</v>
          </cell>
          <cell r="E682" t="str">
            <v>u</v>
          </cell>
          <cell r="F682">
            <v>7.3</v>
          </cell>
          <cell r="G682">
            <v>0</v>
          </cell>
          <cell r="I682">
            <v>1</v>
          </cell>
          <cell r="N682" t="str">
            <v>PIED 3/4</v>
          </cell>
          <cell r="O682">
            <v>0.2</v>
          </cell>
          <cell r="P682">
            <v>8</v>
          </cell>
          <cell r="Q682">
            <v>1.6</v>
          </cell>
          <cell r="R682">
            <v>4.8000000000000007</v>
          </cell>
        </row>
        <row r="683">
          <cell r="A683">
            <v>11155</v>
          </cell>
          <cell r="C683" t="str">
            <v>Plywood corriente 4x8x3.6 C</v>
          </cell>
          <cell r="E683" t="str">
            <v>u</v>
          </cell>
          <cell r="F683">
            <v>6.6</v>
          </cell>
          <cell r="G683">
            <v>0</v>
          </cell>
          <cell r="I683">
            <v>1</v>
          </cell>
          <cell r="N683" t="str">
            <v>PIED 1</v>
          </cell>
          <cell r="O683">
            <v>0.47</v>
          </cell>
          <cell r="P683">
            <v>8</v>
          </cell>
          <cell r="Q683">
            <v>3.76</v>
          </cell>
          <cell r="R683">
            <v>11.280000000000001</v>
          </cell>
        </row>
        <row r="684">
          <cell r="A684">
            <v>11156</v>
          </cell>
          <cell r="C684" t="str">
            <v>Plywood corriente 4x8x5,2 A</v>
          </cell>
          <cell r="E684" t="str">
            <v>u</v>
          </cell>
          <cell r="F684">
            <v>8.6999999999999993</v>
          </cell>
          <cell r="G684">
            <v>0</v>
          </cell>
          <cell r="I684">
            <v>1</v>
          </cell>
          <cell r="N684" t="str">
            <v>ARENA</v>
          </cell>
          <cell r="O684">
            <v>0.54</v>
          </cell>
          <cell r="P684">
            <v>12</v>
          </cell>
          <cell r="Q684">
            <v>6.48</v>
          </cell>
          <cell r="R684">
            <v>19.440000000000001</v>
          </cell>
        </row>
        <row r="685">
          <cell r="A685">
            <v>11157</v>
          </cell>
          <cell r="C685" t="str">
            <v>Plywood corriente 4x8x5,2 B</v>
          </cell>
          <cell r="E685" t="str">
            <v>u</v>
          </cell>
          <cell r="F685">
            <v>8.1999999999999993</v>
          </cell>
          <cell r="G685">
            <v>0</v>
          </cell>
          <cell r="I685">
            <v>1</v>
          </cell>
          <cell r="N685" t="str">
            <v>AGUA</v>
          </cell>
          <cell r="O685">
            <v>0.2</v>
          </cell>
          <cell r="P685">
            <v>1.25</v>
          </cell>
          <cell r="Q685">
            <v>0.25</v>
          </cell>
        </row>
        <row r="686">
          <cell r="A686">
            <v>11156</v>
          </cell>
          <cell r="C686" t="str">
            <v>Plywood corriente 4x8x5,2 C</v>
          </cell>
          <cell r="E686" t="str">
            <v>u</v>
          </cell>
          <cell r="F686">
            <v>7.4</v>
          </cell>
          <cell r="G686">
            <v>0</v>
          </cell>
          <cell r="I686">
            <v>1</v>
          </cell>
          <cell r="N686" t="str">
            <v>ADIT</v>
          </cell>
          <cell r="O686">
            <v>3.6</v>
          </cell>
          <cell r="P686">
            <v>1.63</v>
          </cell>
          <cell r="Q686">
            <v>5.8679999999999994</v>
          </cell>
        </row>
        <row r="687">
          <cell r="A687">
            <v>11157</v>
          </cell>
          <cell r="C687" t="str">
            <v>Plywood corriente 4x8x9 A</v>
          </cell>
          <cell r="E687" t="str">
            <v>u</v>
          </cell>
          <cell r="F687">
            <v>12.8</v>
          </cell>
          <cell r="G687">
            <v>0</v>
          </cell>
          <cell r="I687">
            <v>1</v>
          </cell>
          <cell r="Q687">
            <v>65.19</v>
          </cell>
          <cell r="R687">
            <v>36.996000000000002</v>
          </cell>
        </row>
        <row r="688">
          <cell r="A688">
            <v>11158</v>
          </cell>
          <cell r="C688" t="str">
            <v>Plywood corriente 4x8x9 B</v>
          </cell>
          <cell r="E688" t="str">
            <v>u</v>
          </cell>
          <cell r="F688">
            <v>12.1</v>
          </cell>
          <cell r="G688">
            <v>0</v>
          </cell>
          <cell r="I688">
            <v>1</v>
          </cell>
          <cell r="R688">
            <v>102.18600000000001</v>
          </cell>
        </row>
        <row r="689">
          <cell r="A689">
            <v>11159</v>
          </cell>
          <cell r="C689" t="str">
            <v>Plywood corriente 4x8x9 C</v>
          </cell>
          <cell r="E689" t="str">
            <v>u</v>
          </cell>
          <cell r="F689">
            <v>11.2</v>
          </cell>
          <cell r="G689">
            <v>0</v>
          </cell>
          <cell r="I689">
            <v>1</v>
          </cell>
        </row>
        <row r="690">
          <cell r="A690">
            <v>11160</v>
          </cell>
          <cell r="C690" t="str">
            <v xml:space="preserve">Plywood corriente 4x8x12 </v>
          </cell>
          <cell r="E690" t="str">
            <v>u</v>
          </cell>
          <cell r="F690">
            <v>35</v>
          </cell>
          <cell r="G690">
            <v>0</v>
          </cell>
          <cell r="I690">
            <v>1</v>
          </cell>
        </row>
        <row r="691">
          <cell r="A691">
            <v>11161</v>
          </cell>
          <cell r="C691" t="str">
            <v>Plywood corriente 4x8x12 B</v>
          </cell>
          <cell r="E691" t="str">
            <v>u</v>
          </cell>
          <cell r="F691">
            <v>15.3</v>
          </cell>
          <cell r="G691">
            <v>0</v>
          </cell>
          <cell r="I691">
            <v>1</v>
          </cell>
        </row>
        <row r="692">
          <cell r="A692">
            <v>11162</v>
          </cell>
          <cell r="C692" t="str">
            <v>Plywood corriente 4x8x12 C</v>
          </cell>
          <cell r="E692" t="str">
            <v>u</v>
          </cell>
          <cell r="F692">
            <v>35</v>
          </cell>
          <cell r="G692">
            <v>321131912</v>
          </cell>
          <cell r="I692">
            <v>1</v>
          </cell>
          <cell r="O692">
            <v>240</v>
          </cell>
        </row>
        <row r="693">
          <cell r="A693">
            <v>11163</v>
          </cell>
          <cell r="C693" t="str">
            <v>Plywood corriente 4x8x15 A</v>
          </cell>
          <cell r="E693" t="str">
            <v>u</v>
          </cell>
          <cell r="F693">
            <v>20.100000000000001</v>
          </cell>
          <cell r="G693">
            <v>0</v>
          </cell>
          <cell r="I693">
            <v>1</v>
          </cell>
          <cell r="N693" t="str">
            <v>CAMENTO</v>
          </cell>
          <cell r="O693">
            <v>8.1999999999999993</v>
          </cell>
          <cell r="P693">
            <v>6.56</v>
          </cell>
          <cell r="Q693">
            <v>53.791999999999994</v>
          </cell>
          <cell r="R693">
            <v>1.4759999999999998</v>
          </cell>
        </row>
        <row r="694">
          <cell r="A694">
            <v>11164</v>
          </cell>
          <cell r="C694" t="str">
            <v>Plywood corriente 4x8x15 B</v>
          </cell>
          <cell r="E694" t="str">
            <v>u</v>
          </cell>
          <cell r="F694">
            <v>19</v>
          </cell>
          <cell r="G694">
            <v>0</v>
          </cell>
          <cell r="I694">
            <v>1</v>
          </cell>
          <cell r="N694" t="str">
            <v>PIED 3/4</v>
          </cell>
          <cell r="O694">
            <v>0.19</v>
          </cell>
          <cell r="P694">
            <v>8</v>
          </cell>
          <cell r="Q694">
            <v>1.52</v>
          </cell>
          <cell r="R694">
            <v>4.5600000000000005</v>
          </cell>
        </row>
        <row r="695">
          <cell r="A695">
            <v>11165</v>
          </cell>
          <cell r="C695" t="str">
            <v>Plywood corriente 4x8x15 C</v>
          </cell>
          <cell r="E695" t="str">
            <v>u</v>
          </cell>
          <cell r="F695">
            <v>17.5</v>
          </cell>
          <cell r="G695">
            <v>0</v>
          </cell>
          <cell r="I695">
            <v>1</v>
          </cell>
          <cell r="N695" t="str">
            <v>PIED 1</v>
          </cell>
          <cell r="O695">
            <v>0.45</v>
          </cell>
          <cell r="P695">
            <v>8</v>
          </cell>
          <cell r="Q695">
            <v>3.6</v>
          </cell>
          <cell r="R695">
            <v>10.8</v>
          </cell>
        </row>
        <row r="696">
          <cell r="A696">
            <v>11166</v>
          </cell>
          <cell r="C696" t="str">
            <v>Plywood corriente 4x8x18 A</v>
          </cell>
          <cell r="E696" t="str">
            <v>u</v>
          </cell>
          <cell r="F696">
            <v>22.6</v>
          </cell>
          <cell r="G696">
            <v>0</v>
          </cell>
          <cell r="I696">
            <v>1</v>
          </cell>
          <cell r="N696" t="str">
            <v>ARENA</v>
          </cell>
          <cell r="O696">
            <v>0.48</v>
          </cell>
          <cell r="P696">
            <v>12</v>
          </cell>
          <cell r="Q696">
            <v>5.76</v>
          </cell>
          <cell r="R696">
            <v>17.279999999999998</v>
          </cell>
        </row>
        <row r="697">
          <cell r="A697">
            <v>111661</v>
          </cell>
          <cell r="C697" t="str">
            <v>Plancha Plywood (1220x2440x1) mm</v>
          </cell>
          <cell r="E697" t="str">
            <v>u</v>
          </cell>
          <cell r="F697">
            <v>35</v>
          </cell>
          <cell r="G697">
            <v>316000311</v>
          </cell>
          <cell r="I697">
            <v>29.45</v>
          </cell>
        </row>
        <row r="698">
          <cell r="A698">
            <v>11167</v>
          </cell>
          <cell r="C698" t="str">
            <v>Plywood corriente 4x8x18 B</v>
          </cell>
          <cell r="E698" t="str">
            <v>u</v>
          </cell>
          <cell r="F698">
            <v>21.4</v>
          </cell>
          <cell r="G698">
            <v>0</v>
          </cell>
          <cell r="I698">
            <v>1</v>
          </cell>
          <cell r="N698" t="str">
            <v>AGUA</v>
          </cell>
          <cell r="O698">
            <v>0.2</v>
          </cell>
          <cell r="P698">
            <v>1.25</v>
          </cell>
          <cell r="Q698">
            <v>0.25</v>
          </cell>
        </row>
        <row r="699">
          <cell r="A699">
            <v>11168</v>
          </cell>
          <cell r="C699" t="str">
            <v>Plywood corriente 4x8x18 C</v>
          </cell>
          <cell r="E699" t="str">
            <v>u</v>
          </cell>
          <cell r="F699">
            <v>19.8</v>
          </cell>
          <cell r="G699">
            <v>0</v>
          </cell>
          <cell r="I699">
            <v>1</v>
          </cell>
          <cell r="N699" t="str">
            <v>ADIT</v>
          </cell>
          <cell r="O699">
            <v>4.4000000000000004</v>
          </cell>
          <cell r="P699">
            <v>1.63</v>
          </cell>
          <cell r="Q699">
            <v>7.1719999999999997</v>
          </cell>
        </row>
        <row r="700">
          <cell r="A700">
            <v>11170</v>
          </cell>
          <cell r="C700" t="str">
            <v>Plywood corriente 4x8x15 C</v>
          </cell>
          <cell r="E700" t="str">
            <v>u</v>
          </cell>
          <cell r="F700">
            <v>17.5</v>
          </cell>
          <cell r="G700">
            <v>0</v>
          </cell>
          <cell r="I700">
            <v>1</v>
          </cell>
          <cell r="Q700">
            <v>72.093999999999994</v>
          </cell>
          <cell r="R700">
            <v>34.116</v>
          </cell>
        </row>
        <row r="701">
          <cell r="A701">
            <v>11170</v>
          </cell>
          <cell r="C701" t="str">
            <v>Puerta alistonada corr. 3x7x37</v>
          </cell>
          <cell r="E701" t="str">
            <v>u</v>
          </cell>
          <cell r="F701">
            <v>4.0379680000000002</v>
          </cell>
          <cell r="G701">
            <v>0</v>
          </cell>
          <cell r="I701">
            <v>1</v>
          </cell>
          <cell r="R701">
            <v>106.21</v>
          </cell>
        </row>
        <row r="702">
          <cell r="A702">
            <v>11171</v>
          </cell>
          <cell r="C702" t="str">
            <v>Puert. alist. corr. Preserv. 3x7x37</v>
          </cell>
          <cell r="E702" t="str">
            <v>u</v>
          </cell>
          <cell r="F702">
            <v>5.7924680000000004</v>
          </cell>
          <cell r="G702">
            <v>0</v>
          </cell>
          <cell r="I702">
            <v>1</v>
          </cell>
        </row>
        <row r="703">
          <cell r="A703">
            <v>11172</v>
          </cell>
          <cell r="C703" t="str">
            <v>Puerta alist. decorativa 3x7x38</v>
          </cell>
          <cell r="E703" t="str">
            <v>u</v>
          </cell>
          <cell r="F703">
            <v>6.4751279999999998</v>
          </cell>
          <cell r="G703">
            <v>0</v>
          </cell>
          <cell r="I703">
            <v>1</v>
          </cell>
        </row>
        <row r="704">
          <cell r="A704">
            <v>11173</v>
          </cell>
          <cell r="C704" t="str">
            <v>Puerta alist. dec. Preserv. 3x7x38</v>
          </cell>
          <cell r="E704" t="str">
            <v>u</v>
          </cell>
          <cell r="F704">
            <v>7.807976</v>
          </cell>
          <cell r="G704">
            <v>0</v>
          </cell>
          <cell r="I704">
            <v>1</v>
          </cell>
        </row>
        <row r="705">
          <cell r="A705">
            <v>11174</v>
          </cell>
          <cell r="C705" t="str">
            <v>Puert. Embut. Colorad. 2,05x0,60</v>
          </cell>
          <cell r="E705" t="str">
            <v>u</v>
          </cell>
          <cell r="F705">
            <v>6.4240000000000004</v>
          </cell>
          <cell r="G705">
            <v>0</v>
          </cell>
          <cell r="I705">
            <v>1</v>
          </cell>
          <cell r="O705">
            <v>280</v>
          </cell>
        </row>
        <row r="706">
          <cell r="A706">
            <v>11175</v>
          </cell>
          <cell r="C706" t="str">
            <v>Puert. Embut. Colorad. 2,05x0,70</v>
          </cell>
          <cell r="E706" t="str">
            <v>u</v>
          </cell>
          <cell r="F706">
            <v>6.82</v>
          </cell>
          <cell r="G706">
            <v>0</v>
          </cell>
          <cell r="I706">
            <v>1</v>
          </cell>
          <cell r="N706" t="str">
            <v>CAMENTO</v>
          </cell>
          <cell r="O706">
            <v>8.8000000000000007</v>
          </cell>
          <cell r="P706">
            <v>6.56</v>
          </cell>
          <cell r="Q706">
            <v>57.728000000000002</v>
          </cell>
          <cell r="R706">
            <v>1.4759999999999998</v>
          </cell>
        </row>
        <row r="707">
          <cell r="A707">
            <v>11176</v>
          </cell>
          <cell r="C707" t="str">
            <v>Puert. Embut. Colorad. 2,05x0,80</v>
          </cell>
          <cell r="E707" t="str">
            <v>u</v>
          </cell>
          <cell r="F707">
            <v>7.8319999999999999</v>
          </cell>
          <cell r="G707">
            <v>0</v>
          </cell>
          <cell r="I707">
            <v>1</v>
          </cell>
          <cell r="N707" t="str">
            <v>PIED 3/4</v>
          </cell>
          <cell r="O707">
            <v>0.19</v>
          </cell>
          <cell r="P707">
            <v>8</v>
          </cell>
          <cell r="Q707">
            <v>1.52</v>
          </cell>
          <cell r="R707">
            <v>4.5600000000000005</v>
          </cell>
        </row>
        <row r="708">
          <cell r="A708">
            <v>11177</v>
          </cell>
          <cell r="C708" t="str">
            <v>Puert. Embut. Colorad. 2,05x0,90</v>
          </cell>
          <cell r="E708" t="str">
            <v>u</v>
          </cell>
          <cell r="F708">
            <v>8.4039999999999999</v>
          </cell>
          <cell r="G708">
            <v>0</v>
          </cell>
          <cell r="I708">
            <v>1</v>
          </cell>
          <cell r="N708" t="str">
            <v>PIED 1</v>
          </cell>
          <cell r="O708">
            <v>0.45</v>
          </cell>
          <cell r="P708">
            <v>8</v>
          </cell>
          <cell r="Q708">
            <v>3.6</v>
          </cell>
          <cell r="R708">
            <v>10.8</v>
          </cell>
        </row>
        <row r="709">
          <cell r="A709">
            <v>11178</v>
          </cell>
          <cell r="C709" t="str">
            <v>Puert. Embut. Seike. 2,05x0,60</v>
          </cell>
          <cell r="E709" t="str">
            <v>u</v>
          </cell>
          <cell r="F709">
            <v>5.8079999999999998</v>
          </cell>
          <cell r="G709">
            <v>0</v>
          </cell>
          <cell r="I709">
            <v>1</v>
          </cell>
          <cell r="N709" t="str">
            <v>ARENA</v>
          </cell>
          <cell r="O709">
            <v>0.48</v>
          </cell>
          <cell r="P709">
            <v>12</v>
          </cell>
          <cell r="Q709">
            <v>5.76</v>
          </cell>
          <cell r="R709">
            <v>17.279999999999998</v>
          </cell>
        </row>
        <row r="710">
          <cell r="A710">
            <v>11179</v>
          </cell>
          <cell r="C710" t="str">
            <v>Puert. Embut. Seike. 2,05x0,70</v>
          </cell>
          <cell r="E710" t="str">
            <v>u</v>
          </cell>
          <cell r="F710">
            <v>6.16</v>
          </cell>
          <cell r="G710">
            <v>0</v>
          </cell>
          <cell r="I710">
            <v>1</v>
          </cell>
          <cell r="N710" t="str">
            <v>AGUA</v>
          </cell>
          <cell r="O710">
            <v>0.2</v>
          </cell>
          <cell r="P710">
            <v>1.25</v>
          </cell>
          <cell r="Q710">
            <v>0.25</v>
          </cell>
        </row>
        <row r="711">
          <cell r="A711">
            <v>11180</v>
          </cell>
          <cell r="C711" t="str">
            <v>Puert. Embut. Seike. 2,05x0,80</v>
          </cell>
          <cell r="E711" t="str">
            <v>u</v>
          </cell>
          <cell r="F711">
            <v>7.04</v>
          </cell>
          <cell r="G711">
            <v>0</v>
          </cell>
          <cell r="I711">
            <v>1</v>
          </cell>
          <cell r="N711" t="str">
            <v>ADIT</v>
          </cell>
          <cell r="O711">
            <v>4.4000000000000004</v>
          </cell>
          <cell r="P711">
            <v>1.63</v>
          </cell>
          <cell r="Q711">
            <v>7.1719999999999997</v>
          </cell>
        </row>
        <row r="712">
          <cell r="A712">
            <v>11181</v>
          </cell>
          <cell r="C712" t="str">
            <v>Puert. Embut. Seike. 2,05x0,90</v>
          </cell>
          <cell r="E712" t="str">
            <v>u</v>
          </cell>
          <cell r="F712">
            <v>7.6120000000000001</v>
          </cell>
          <cell r="G712">
            <v>0</v>
          </cell>
          <cell r="I712">
            <v>1</v>
          </cell>
          <cell r="Q712">
            <v>76.03</v>
          </cell>
          <cell r="R712">
            <v>34.116</v>
          </cell>
        </row>
        <row r="713">
          <cell r="A713">
            <v>11182</v>
          </cell>
          <cell r="C713" t="str">
            <v>Puert. Embut. MDF 2,05x0,60</v>
          </cell>
          <cell r="E713" t="str">
            <v>u</v>
          </cell>
          <cell r="F713">
            <v>6.5823999999999998</v>
          </cell>
          <cell r="G713">
            <v>0</v>
          </cell>
          <cell r="I713">
            <v>1</v>
          </cell>
          <cell r="R713">
            <v>110.146</v>
          </cell>
        </row>
        <row r="714">
          <cell r="A714">
            <v>11183</v>
          </cell>
          <cell r="C714" t="str">
            <v>Puert. Embut. MDF 2,05x0,70</v>
          </cell>
          <cell r="E714" t="str">
            <v>u</v>
          </cell>
          <cell r="F714">
            <v>7.2115999999999998</v>
          </cell>
          <cell r="G714">
            <v>0</v>
          </cell>
          <cell r="I714">
            <v>1</v>
          </cell>
        </row>
        <row r="715">
          <cell r="A715">
            <v>11184</v>
          </cell>
          <cell r="C715" t="str">
            <v>Puert. Embut. MDF 2,05x0,80</v>
          </cell>
          <cell r="E715" t="str">
            <v>u</v>
          </cell>
          <cell r="F715">
            <v>8.2279999999999998</v>
          </cell>
          <cell r="G715">
            <v>0</v>
          </cell>
          <cell r="I715">
            <v>1</v>
          </cell>
        </row>
        <row r="716">
          <cell r="A716">
            <v>11185</v>
          </cell>
          <cell r="C716" t="str">
            <v>Puert. Embut. MDF 2,05x0,90</v>
          </cell>
          <cell r="E716" t="str">
            <v>u</v>
          </cell>
          <cell r="F716">
            <v>9.0023999999999997</v>
          </cell>
          <cell r="G716">
            <v>0</v>
          </cell>
          <cell r="I716">
            <v>1</v>
          </cell>
          <cell r="O716">
            <v>350</v>
          </cell>
        </row>
        <row r="717">
          <cell r="A717">
            <v>11186</v>
          </cell>
          <cell r="C717" t="str">
            <v>Puert. 2 Paneles Seike 2,05x0,60</v>
          </cell>
          <cell r="E717" t="str">
            <v>u</v>
          </cell>
          <cell r="F717">
            <v>35.6</v>
          </cell>
          <cell r="G717">
            <v>0</v>
          </cell>
          <cell r="I717">
            <v>1</v>
          </cell>
          <cell r="N717" t="str">
            <v>CAMENTO</v>
          </cell>
          <cell r="O717">
            <v>10</v>
          </cell>
          <cell r="P717">
            <v>6.56</v>
          </cell>
          <cell r="Q717">
            <v>65.599999999999994</v>
          </cell>
          <cell r="R717">
            <v>1.4759999999999998</v>
          </cell>
        </row>
        <row r="718">
          <cell r="A718">
            <v>11187</v>
          </cell>
          <cell r="C718" t="str">
            <v>Puert. 2 Paneles Seike 2,05x0,70</v>
          </cell>
          <cell r="E718" t="str">
            <v>u</v>
          </cell>
          <cell r="F718">
            <v>36.4</v>
          </cell>
          <cell r="G718">
            <v>0</v>
          </cell>
          <cell r="I718">
            <v>1</v>
          </cell>
          <cell r="N718" t="str">
            <v>PIED 3/4</v>
          </cell>
          <cell r="O718">
            <v>0.18</v>
          </cell>
          <cell r="P718">
            <v>8</v>
          </cell>
          <cell r="Q718">
            <v>1.44</v>
          </cell>
          <cell r="R718">
            <v>4.3199999999999994</v>
          </cell>
        </row>
        <row r="719">
          <cell r="A719">
            <v>11188</v>
          </cell>
          <cell r="C719" t="str">
            <v>Puert. 2 Paneles Seike 2,05x0,80</v>
          </cell>
          <cell r="E719" t="str">
            <v>u</v>
          </cell>
          <cell r="F719">
            <v>37</v>
          </cell>
          <cell r="G719">
            <v>0</v>
          </cell>
          <cell r="I719">
            <v>1</v>
          </cell>
          <cell r="N719" t="str">
            <v>PIED 1</v>
          </cell>
          <cell r="O719">
            <v>0.41</v>
          </cell>
          <cell r="P719">
            <v>8</v>
          </cell>
          <cell r="Q719">
            <v>3.28</v>
          </cell>
          <cell r="R719">
            <v>9.84</v>
          </cell>
        </row>
        <row r="720">
          <cell r="A720">
            <v>11189</v>
          </cell>
          <cell r="C720" t="str">
            <v>Puert. 2 Paneles Seike 2,05x0,90</v>
          </cell>
          <cell r="E720" t="str">
            <v>u</v>
          </cell>
          <cell r="F720">
            <v>37.6</v>
          </cell>
          <cell r="G720">
            <v>0</v>
          </cell>
          <cell r="I720">
            <v>1</v>
          </cell>
          <cell r="N720" t="str">
            <v>ARENA</v>
          </cell>
          <cell r="O720">
            <v>0.48</v>
          </cell>
          <cell r="P720">
            <v>12</v>
          </cell>
          <cell r="Q720">
            <v>5.76</v>
          </cell>
          <cell r="R720">
            <v>17.279999999999998</v>
          </cell>
        </row>
        <row r="721">
          <cell r="A721">
            <v>11190</v>
          </cell>
          <cell r="C721" t="str">
            <v>Puert. 2 Paneles Cedro 2,05x0,60</v>
          </cell>
          <cell r="E721" t="str">
            <v>u</v>
          </cell>
          <cell r="F721">
            <v>39.200000000000003</v>
          </cell>
          <cell r="G721">
            <v>0</v>
          </cell>
          <cell r="I721">
            <v>1</v>
          </cell>
          <cell r="N721" t="str">
            <v>AGUA</v>
          </cell>
          <cell r="O721">
            <v>0.2</v>
          </cell>
          <cell r="P721">
            <v>1.25</v>
          </cell>
          <cell r="Q721">
            <v>0.25</v>
          </cell>
        </row>
        <row r="722">
          <cell r="A722">
            <v>11191</v>
          </cell>
          <cell r="C722" t="str">
            <v>Puert. 2 Paneles Cedro 2,05x0,70</v>
          </cell>
          <cell r="E722" t="str">
            <v>u</v>
          </cell>
          <cell r="F722">
            <v>41</v>
          </cell>
          <cell r="G722">
            <v>0</v>
          </cell>
          <cell r="I722">
            <v>1</v>
          </cell>
          <cell r="N722" t="str">
            <v>ADIT</v>
          </cell>
          <cell r="O722">
            <v>5.1100000000000003</v>
          </cell>
          <cell r="P722">
            <v>1.63</v>
          </cell>
          <cell r="Q722">
            <v>8.3292999999999999</v>
          </cell>
        </row>
        <row r="723">
          <cell r="A723">
            <v>11192</v>
          </cell>
          <cell r="C723" t="str">
            <v>Puert. 2 Paneles Cedro 2,05x0,80</v>
          </cell>
          <cell r="E723" t="str">
            <v>u</v>
          </cell>
          <cell r="F723">
            <v>50</v>
          </cell>
          <cell r="G723">
            <v>0</v>
          </cell>
          <cell r="I723">
            <v>1</v>
          </cell>
          <cell r="Q723">
            <v>84.659300000000002</v>
          </cell>
          <cell r="R723">
            <v>32.915999999999997</v>
          </cell>
        </row>
        <row r="724">
          <cell r="A724">
            <v>11193</v>
          </cell>
          <cell r="C724" t="str">
            <v>Puert. 2 Paneles Cedro 2,05x0,90</v>
          </cell>
          <cell r="E724" t="str">
            <v>u</v>
          </cell>
          <cell r="F724">
            <v>52</v>
          </cell>
          <cell r="G724">
            <v>0</v>
          </cell>
          <cell r="I724">
            <v>1</v>
          </cell>
          <cell r="R724">
            <v>117.5753</v>
          </cell>
        </row>
        <row r="725">
          <cell r="A725">
            <v>11190</v>
          </cell>
          <cell r="C725" t="str">
            <v>Puerta de plywood int. 2x0.60</v>
          </cell>
          <cell r="E725" t="str">
            <v>u</v>
          </cell>
          <cell r="F725">
            <v>30</v>
          </cell>
          <cell r="G725">
            <v>0</v>
          </cell>
          <cell r="I725">
            <v>1</v>
          </cell>
        </row>
        <row r="726">
          <cell r="A726">
            <v>11200</v>
          </cell>
          <cell r="C726" t="str">
            <v>Puerta de plywood int. 2x0.70</v>
          </cell>
          <cell r="E726" t="str">
            <v>u</v>
          </cell>
          <cell r="F726">
            <v>30</v>
          </cell>
          <cell r="G726">
            <v>0</v>
          </cell>
          <cell r="I726">
            <v>1</v>
          </cell>
        </row>
        <row r="727">
          <cell r="A727">
            <v>11210</v>
          </cell>
          <cell r="C727" t="str">
            <v>Puerta de plywood int. 2X0.80</v>
          </cell>
          <cell r="E727" t="str">
            <v>u</v>
          </cell>
          <cell r="F727">
            <v>30</v>
          </cell>
          <cell r="G727">
            <v>0</v>
          </cell>
          <cell r="I727">
            <v>1</v>
          </cell>
        </row>
        <row r="728">
          <cell r="A728">
            <v>11220</v>
          </cell>
          <cell r="C728" t="str">
            <v>Puerta de plywood int. 2x0.90</v>
          </cell>
          <cell r="E728" t="str">
            <v>u</v>
          </cell>
          <cell r="F728">
            <v>35</v>
          </cell>
          <cell r="G728">
            <v>0</v>
          </cell>
          <cell r="I728">
            <v>1</v>
          </cell>
          <cell r="O728">
            <v>450</v>
          </cell>
        </row>
        <row r="729">
          <cell r="A729">
            <v>11230</v>
          </cell>
          <cell r="C729" t="str">
            <v>Puerta de plywood int. 2x1.0</v>
          </cell>
          <cell r="E729" t="str">
            <v>u</v>
          </cell>
          <cell r="F729">
            <v>40</v>
          </cell>
          <cell r="G729">
            <v>0</v>
          </cell>
          <cell r="I729">
            <v>1</v>
          </cell>
          <cell r="N729" t="str">
            <v>CAMENTO</v>
          </cell>
          <cell r="O729">
            <v>9.5</v>
          </cell>
          <cell r="P729">
            <v>6.56</v>
          </cell>
          <cell r="Q729">
            <v>62.319999999999993</v>
          </cell>
          <cell r="R729">
            <v>1.4759999999999998</v>
          </cell>
        </row>
        <row r="730">
          <cell r="A730">
            <v>11240</v>
          </cell>
          <cell r="C730" t="str">
            <v>Puerta laurel de Duelas2.0x0.60ext.</v>
          </cell>
          <cell r="E730" t="str">
            <v>u</v>
          </cell>
          <cell r="F730">
            <v>56</v>
          </cell>
          <cell r="G730">
            <v>0</v>
          </cell>
          <cell r="I730">
            <v>1</v>
          </cell>
          <cell r="N730" t="str">
            <v>PIED 3/4</v>
          </cell>
          <cell r="O730">
            <v>0.19</v>
          </cell>
          <cell r="P730">
            <v>8</v>
          </cell>
          <cell r="Q730">
            <v>1.52</v>
          </cell>
          <cell r="R730">
            <v>4.5600000000000005</v>
          </cell>
        </row>
        <row r="731">
          <cell r="A731">
            <v>11250</v>
          </cell>
          <cell r="C731" t="str">
            <v>Puerta laurel de Duelas2.0x0.70ext.</v>
          </cell>
          <cell r="E731" t="str">
            <v>u</v>
          </cell>
          <cell r="F731">
            <v>60</v>
          </cell>
          <cell r="G731">
            <v>0</v>
          </cell>
          <cell r="I731">
            <v>1</v>
          </cell>
          <cell r="N731" t="str">
            <v>PIED 1</v>
          </cell>
          <cell r="O731">
            <v>0.45</v>
          </cell>
          <cell r="P731">
            <v>8</v>
          </cell>
          <cell r="Q731">
            <v>3.6</v>
          </cell>
          <cell r="R731">
            <v>10.8</v>
          </cell>
        </row>
        <row r="732">
          <cell r="A732">
            <v>11260</v>
          </cell>
          <cell r="C732" t="str">
            <v>Puerta de laurel de Duelas2.0x0.80ext.</v>
          </cell>
          <cell r="E732" t="str">
            <v>u</v>
          </cell>
          <cell r="F732">
            <v>64</v>
          </cell>
          <cell r="G732">
            <v>0</v>
          </cell>
          <cell r="I732">
            <v>1</v>
          </cell>
          <cell r="N732" t="str">
            <v>ARENA</v>
          </cell>
          <cell r="O732">
            <v>0.48</v>
          </cell>
          <cell r="P732">
            <v>12</v>
          </cell>
          <cell r="Q732">
            <v>5.76</v>
          </cell>
          <cell r="R732">
            <v>17.279999999999998</v>
          </cell>
        </row>
        <row r="733">
          <cell r="A733">
            <v>11270</v>
          </cell>
          <cell r="C733" t="str">
            <v>Puerta laurel de Duelas2.0x0.9ext.</v>
          </cell>
          <cell r="E733" t="str">
            <v>u</v>
          </cell>
          <cell r="F733">
            <v>68</v>
          </cell>
          <cell r="G733">
            <v>0</v>
          </cell>
          <cell r="I733">
            <v>1</v>
          </cell>
          <cell r="N733" t="str">
            <v>AGUA</v>
          </cell>
          <cell r="O733">
            <v>0.2</v>
          </cell>
          <cell r="P733">
            <v>1.25</v>
          </cell>
          <cell r="Q733">
            <v>0.25</v>
          </cell>
        </row>
        <row r="734">
          <cell r="A734">
            <v>11280</v>
          </cell>
          <cell r="C734" t="str">
            <v>Puerta laurel de Duelas2.0x1.0ext.</v>
          </cell>
          <cell r="E734" t="str">
            <v>u</v>
          </cell>
          <cell r="F734">
            <v>72</v>
          </cell>
          <cell r="G734">
            <v>0</v>
          </cell>
          <cell r="I734">
            <v>1</v>
          </cell>
          <cell r="N734" t="str">
            <v>ADIT</v>
          </cell>
          <cell r="O734">
            <v>4.5999999999999996</v>
          </cell>
          <cell r="P734">
            <v>1.63</v>
          </cell>
          <cell r="Q734">
            <v>7.4979999999999993</v>
          </cell>
        </row>
        <row r="735">
          <cell r="A735">
            <v>11290</v>
          </cell>
          <cell r="C735" t="str">
            <v>Puerta guayac. Mod. Marquise2.0x0.60bat.</v>
          </cell>
          <cell r="E735" t="str">
            <v>u         2</v>
          </cell>
          <cell r="F735">
            <v>112</v>
          </cell>
          <cell r="G735">
            <v>0</v>
          </cell>
          <cell r="I735">
            <v>1</v>
          </cell>
          <cell r="Q735">
            <v>80.948000000000008</v>
          </cell>
          <cell r="R735">
            <v>34.116</v>
          </cell>
        </row>
        <row r="736">
          <cell r="A736">
            <v>11300</v>
          </cell>
          <cell r="C736" t="str">
            <v>Puerta guayac.Mod. Marquise2.0x0.70bat.</v>
          </cell>
          <cell r="E736" t="str">
            <v>u         2</v>
          </cell>
          <cell r="F736">
            <v>114.4</v>
          </cell>
          <cell r="G736">
            <v>0</v>
          </cell>
          <cell r="I736">
            <v>1</v>
          </cell>
          <cell r="R736">
            <v>115.06400000000001</v>
          </cell>
        </row>
        <row r="737">
          <cell r="A737">
            <v>11310</v>
          </cell>
          <cell r="C737" t="str">
            <v>Puerta guayac. Mod. Marquise2.0x0.80bat.</v>
          </cell>
          <cell r="E737" t="str">
            <v>u         2</v>
          </cell>
          <cell r="F737">
            <v>116</v>
          </cell>
          <cell r="G737">
            <v>0</v>
          </cell>
          <cell r="I737">
            <v>1</v>
          </cell>
        </row>
        <row r="738">
          <cell r="A738">
            <v>11320</v>
          </cell>
          <cell r="C738" t="str">
            <v>Puerta guayac.Mod. Marquise2.0x0.90bat.</v>
          </cell>
          <cell r="E738" t="str">
            <v>u         3</v>
          </cell>
          <cell r="F738">
            <v>118.24</v>
          </cell>
          <cell r="G738">
            <v>0</v>
          </cell>
          <cell r="I738">
            <v>1</v>
          </cell>
        </row>
        <row r="739">
          <cell r="A739">
            <v>11330</v>
          </cell>
          <cell r="C739" t="str">
            <v>Puerta guayac.Mod.Marquise2.0x1.0bat.</v>
          </cell>
          <cell r="E739" t="str">
            <v>u         3</v>
          </cell>
          <cell r="F739">
            <v>120</v>
          </cell>
          <cell r="G739">
            <v>0</v>
          </cell>
          <cell r="I739">
            <v>1</v>
          </cell>
        </row>
        <row r="740">
          <cell r="A740">
            <v>11335</v>
          </cell>
          <cell r="C740" t="str">
            <v>Puerta principal-Labrada (guayacan)</v>
          </cell>
          <cell r="E740" t="str">
            <v>u         2</v>
          </cell>
          <cell r="F740">
            <v>180</v>
          </cell>
          <cell r="G740">
            <v>0</v>
          </cell>
          <cell r="I740">
            <v>1</v>
          </cell>
        </row>
        <row r="741">
          <cell r="A741">
            <v>11340</v>
          </cell>
          <cell r="C741" t="str">
            <v>Puerta enroll.(min 3.5m2)instal.metal pleg.</v>
          </cell>
          <cell r="E741" t="str">
            <v>m2</v>
          </cell>
          <cell r="F741">
            <v>148</v>
          </cell>
          <cell r="G741">
            <v>0</v>
          </cell>
          <cell r="I741">
            <v>1</v>
          </cell>
        </row>
        <row r="742">
          <cell r="A742">
            <v>11341</v>
          </cell>
          <cell r="C742" t="str">
            <v>Cerradura KWIKSET principal</v>
          </cell>
          <cell r="E742" t="str">
            <v>u.</v>
          </cell>
          <cell r="F742">
            <v>28</v>
          </cell>
          <cell r="G742">
            <v>0</v>
          </cell>
          <cell r="I742">
            <v>1</v>
          </cell>
        </row>
        <row r="743">
          <cell r="A743">
            <v>11342</v>
          </cell>
          <cell r="C743" t="str">
            <v>Cerradura KWIKSET secundaria</v>
          </cell>
          <cell r="E743" t="str">
            <v>u</v>
          </cell>
          <cell r="F743">
            <v>22.2</v>
          </cell>
          <cell r="G743">
            <v>0</v>
          </cell>
          <cell r="I743">
            <v>1</v>
          </cell>
        </row>
        <row r="744">
          <cell r="A744">
            <v>11343</v>
          </cell>
          <cell r="C744" t="str">
            <v>Cerradura KWIKSET baño</v>
          </cell>
          <cell r="E744" t="str">
            <v>u</v>
          </cell>
          <cell r="F744">
            <v>16</v>
          </cell>
          <cell r="G744">
            <v>0</v>
          </cell>
          <cell r="I744">
            <v>1</v>
          </cell>
        </row>
        <row r="745">
          <cell r="A745">
            <v>11344</v>
          </cell>
          <cell r="C745" t="str">
            <v>Cerradura YALE (engrampe)</v>
          </cell>
          <cell r="E745" t="str">
            <v>u</v>
          </cell>
          <cell r="F745">
            <v>22.28</v>
          </cell>
          <cell r="G745">
            <v>0</v>
          </cell>
          <cell r="I745">
            <v>1</v>
          </cell>
        </row>
        <row r="746">
          <cell r="A746">
            <v>11350</v>
          </cell>
          <cell r="C746" t="str">
            <v>Cerradura principal (cromada)</v>
          </cell>
          <cell r="E746" t="str">
            <v>u</v>
          </cell>
          <cell r="F746">
            <v>13.17</v>
          </cell>
          <cell r="G746">
            <v>0</v>
          </cell>
          <cell r="I746">
            <v>1</v>
          </cell>
        </row>
        <row r="747">
          <cell r="A747">
            <v>11360</v>
          </cell>
          <cell r="C747" t="str">
            <v>Cerradura principal(satinada) FECSA</v>
          </cell>
          <cell r="E747" t="str">
            <v>u</v>
          </cell>
          <cell r="F747">
            <v>13.76</v>
          </cell>
          <cell r="G747">
            <v>0</v>
          </cell>
          <cell r="I747">
            <v>1</v>
          </cell>
        </row>
        <row r="748">
          <cell r="A748">
            <v>11370</v>
          </cell>
          <cell r="C748" t="str">
            <v>Cerradura dormitorio (satinada) FECSA</v>
          </cell>
          <cell r="E748" t="str">
            <v>u</v>
          </cell>
          <cell r="F748">
            <v>10.58</v>
          </cell>
          <cell r="G748">
            <v>0</v>
          </cell>
          <cell r="I748">
            <v>1</v>
          </cell>
        </row>
        <row r="749">
          <cell r="A749">
            <v>11375</v>
          </cell>
          <cell r="C749" t="str">
            <v>Rudón de bálsamo</v>
          </cell>
          <cell r="E749" t="str">
            <v>ml</v>
          </cell>
          <cell r="F749">
            <v>0.14000000000000001</v>
          </cell>
          <cell r="G749">
            <v>0</v>
          </cell>
          <cell r="I749">
            <v>1</v>
          </cell>
        </row>
        <row r="750">
          <cell r="A750">
            <v>11378</v>
          </cell>
          <cell r="C750" t="str">
            <v>Rastreras de bálsamo 12x240</v>
          </cell>
          <cell r="E750" t="str">
            <v>u</v>
          </cell>
          <cell r="F750">
            <v>2.2000000000000002</v>
          </cell>
          <cell r="G750">
            <v>0</v>
          </cell>
          <cell r="I750">
            <v>1</v>
          </cell>
        </row>
        <row r="751">
          <cell r="A751">
            <v>11380</v>
          </cell>
          <cell r="C751" t="str">
            <v>Pasamano de teca</v>
          </cell>
          <cell r="E751" t="str">
            <v>ml</v>
          </cell>
          <cell r="F751">
            <v>3.22</v>
          </cell>
          <cell r="G751">
            <v>0</v>
          </cell>
          <cell r="I751">
            <v>1</v>
          </cell>
        </row>
        <row r="752">
          <cell r="A752">
            <v>11390</v>
          </cell>
          <cell r="C752" t="str">
            <v>Cerradura baño (satinada) FECSA</v>
          </cell>
          <cell r="E752" t="str">
            <v>u</v>
          </cell>
          <cell r="F752">
            <v>7.76</v>
          </cell>
          <cell r="G752">
            <v>0</v>
          </cell>
          <cell r="I752">
            <v>1</v>
          </cell>
        </row>
        <row r="753">
          <cell r="A753">
            <v>11395</v>
          </cell>
          <cell r="C753" t="str">
            <v>Cerradura baño Schlage americana</v>
          </cell>
          <cell r="E753" t="str">
            <v>u</v>
          </cell>
          <cell r="F753">
            <v>12.84</v>
          </cell>
          <cell r="G753">
            <v>0</v>
          </cell>
          <cell r="I753">
            <v>1</v>
          </cell>
        </row>
        <row r="754">
          <cell r="A754">
            <v>11400</v>
          </cell>
          <cell r="C754" t="str">
            <v>Cerradura dormitorio Schlage americana</v>
          </cell>
          <cell r="E754" t="str">
            <v>u</v>
          </cell>
          <cell r="F754">
            <v>12.6</v>
          </cell>
          <cell r="G754">
            <v>0</v>
          </cell>
          <cell r="I754">
            <v>1</v>
          </cell>
        </row>
        <row r="755">
          <cell r="A755">
            <v>11405</v>
          </cell>
          <cell r="C755" t="str">
            <v>Cerradura entrada Schlage americana</v>
          </cell>
          <cell r="E755" t="str">
            <v>u</v>
          </cell>
          <cell r="F755">
            <v>12.6</v>
          </cell>
          <cell r="G755">
            <v>0</v>
          </cell>
          <cell r="I755">
            <v>1</v>
          </cell>
        </row>
        <row r="756">
          <cell r="A756">
            <v>11420</v>
          </cell>
          <cell r="C756" t="str">
            <v>Cerradura terraza (satinada) FECSA</v>
          </cell>
          <cell r="E756" t="str">
            <v>u</v>
          </cell>
          <cell r="F756">
            <v>6.5</v>
          </cell>
          <cell r="G756">
            <v>0</v>
          </cell>
          <cell r="I756">
            <v>1</v>
          </cell>
        </row>
        <row r="757">
          <cell r="A757">
            <v>11430</v>
          </cell>
          <cell r="C757" t="str">
            <v>Cerradura pasillo (cromada)</v>
          </cell>
          <cell r="E757" t="str">
            <v>u</v>
          </cell>
          <cell r="F757">
            <v>6.35</v>
          </cell>
          <cell r="G757">
            <v>0</v>
          </cell>
          <cell r="I757">
            <v>1</v>
          </cell>
        </row>
        <row r="758">
          <cell r="A758">
            <v>11440</v>
          </cell>
          <cell r="C758" t="str">
            <v>Cerradura pasillo (satinada) FECSA</v>
          </cell>
          <cell r="E758" t="str">
            <v>u</v>
          </cell>
          <cell r="F758">
            <v>6.94</v>
          </cell>
          <cell r="G758">
            <v>0</v>
          </cell>
          <cell r="I758">
            <v>1</v>
          </cell>
        </row>
        <row r="759">
          <cell r="A759">
            <v>11450</v>
          </cell>
          <cell r="C759" t="str">
            <v>Cerradura vaivén (cromada)</v>
          </cell>
          <cell r="E759" t="str">
            <v>u</v>
          </cell>
          <cell r="F759">
            <v>4.84</v>
          </cell>
          <cell r="G759">
            <v>0</v>
          </cell>
          <cell r="I759">
            <v>1</v>
          </cell>
        </row>
        <row r="760">
          <cell r="A760">
            <v>11460</v>
          </cell>
          <cell r="C760" t="str">
            <v>Cerradura vaivén (satinada) FECSA</v>
          </cell>
          <cell r="E760" t="str">
            <v>u</v>
          </cell>
          <cell r="F760">
            <v>5.68</v>
          </cell>
          <cell r="G760">
            <v>0</v>
          </cell>
          <cell r="I760">
            <v>1</v>
          </cell>
        </row>
        <row r="761">
          <cell r="A761">
            <v>11465</v>
          </cell>
          <cell r="C761" t="str">
            <v>Cerradura closet (satinada) pomos</v>
          </cell>
          <cell r="E761" t="str">
            <v>u</v>
          </cell>
          <cell r="F761">
            <v>4.5599999999999996</v>
          </cell>
          <cell r="G761">
            <v>0</v>
          </cell>
          <cell r="I761">
            <v>1</v>
          </cell>
        </row>
        <row r="762">
          <cell r="A762">
            <v>11467</v>
          </cell>
          <cell r="C762" t="str">
            <v>Bisagra dor.1/2"x1 5/16",con tornillos</v>
          </cell>
          <cell r="E762" t="str">
            <v>par</v>
          </cell>
          <cell r="F762">
            <v>0.75</v>
          </cell>
          <cell r="G762">
            <v>0</v>
          </cell>
          <cell r="I762">
            <v>1</v>
          </cell>
        </row>
        <row r="763">
          <cell r="A763">
            <v>11469</v>
          </cell>
          <cell r="C763" t="str">
            <v>Bisagra de Bronce Satinado STANLEY 3 1/2"</v>
          </cell>
          <cell r="E763" t="str">
            <v>u.</v>
          </cell>
          <cell r="F763">
            <v>2.8</v>
          </cell>
          <cell r="G763">
            <v>0</v>
          </cell>
          <cell r="I763">
            <v>1</v>
          </cell>
        </row>
        <row r="764">
          <cell r="A764">
            <v>11480</v>
          </cell>
          <cell r="C764" t="str">
            <v>Bisagra cromada de 3.5"x3.5"inc.torn.</v>
          </cell>
          <cell r="E764" t="str">
            <v>par</v>
          </cell>
          <cell r="F764">
            <v>0.21176</v>
          </cell>
          <cell r="G764">
            <v>0</v>
          </cell>
          <cell r="I764">
            <v>1</v>
          </cell>
        </row>
        <row r="765">
          <cell r="A765">
            <v>11484</v>
          </cell>
          <cell r="C765" t="str">
            <v xml:space="preserve">Bisagra satinado americanas 3x3 </v>
          </cell>
          <cell r="E765" t="str">
            <v>par</v>
          </cell>
          <cell r="F765">
            <v>0.30359999999999998</v>
          </cell>
          <cell r="G765">
            <v>0</v>
          </cell>
          <cell r="I765">
            <v>1</v>
          </cell>
        </row>
        <row r="766">
          <cell r="A766">
            <v>11486</v>
          </cell>
          <cell r="C766" t="str">
            <v>Bisagra satinado americanas 3 1/2 x 3</v>
          </cell>
          <cell r="E766" t="str">
            <v>par</v>
          </cell>
          <cell r="F766">
            <v>0.2288</v>
          </cell>
          <cell r="G766">
            <v>0</v>
          </cell>
          <cell r="I766">
            <v>1</v>
          </cell>
        </row>
        <row r="767">
          <cell r="A767">
            <v>11488</v>
          </cell>
          <cell r="C767" t="str">
            <v>Bisagra antiguo americanas 3 1/2 x 3</v>
          </cell>
          <cell r="E767" t="str">
            <v>par</v>
          </cell>
          <cell r="F767">
            <v>0.63800000000000001</v>
          </cell>
          <cell r="G767">
            <v>0</v>
          </cell>
          <cell r="I767">
            <v>1</v>
          </cell>
        </row>
        <row r="768">
          <cell r="A768">
            <v>11489</v>
          </cell>
          <cell r="C768" t="str">
            <v>Bisagra Bommer vaiven americ. doradas</v>
          </cell>
          <cell r="E768" t="str">
            <v>par</v>
          </cell>
          <cell r="F768">
            <v>6.7539999999999996</v>
          </cell>
          <cell r="G768">
            <v>0</v>
          </cell>
          <cell r="I768">
            <v>1</v>
          </cell>
        </row>
        <row r="769">
          <cell r="A769">
            <v>11490</v>
          </cell>
          <cell r="C769" t="str">
            <v>Batiente guayacán(juego) 0 cm.anchox4cm.</v>
          </cell>
          <cell r="E769" t="str">
            <v>u</v>
          </cell>
          <cell r="F769">
            <v>3</v>
          </cell>
          <cell r="G769">
            <v>0</v>
          </cell>
          <cell r="I769">
            <v>1</v>
          </cell>
        </row>
        <row r="770">
          <cell r="A770">
            <v>11495</v>
          </cell>
          <cell r="C770" t="str">
            <v>Batiente de bálsamo (juego)</v>
          </cell>
          <cell r="E770" t="str">
            <v>u</v>
          </cell>
          <cell r="F770">
            <v>3</v>
          </cell>
          <cell r="G770">
            <v>0</v>
          </cell>
          <cell r="I770">
            <v>1</v>
          </cell>
        </row>
        <row r="771">
          <cell r="A771">
            <v>11500</v>
          </cell>
          <cell r="C771" t="str">
            <v>Batiente de laurel (juego)</v>
          </cell>
          <cell r="E771" t="str">
            <v>u</v>
          </cell>
          <cell r="F771">
            <v>4.8</v>
          </cell>
          <cell r="G771">
            <v>0</v>
          </cell>
          <cell r="I771">
            <v>1</v>
          </cell>
        </row>
        <row r="772">
          <cell r="A772">
            <v>11510</v>
          </cell>
          <cell r="C772" t="str">
            <v>Jambas de guayacán (juego)</v>
          </cell>
          <cell r="E772" t="str">
            <v>u</v>
          </cell>
          <cell r="F772">
            <v>0.88880000000000003</v>
          </cell>
          <cell r="G772">
            <v>0</v>
          </cell>
          <cell r="I772">
            <v>1</v>
          </cell>
        </row>
        <row r="773">
          <cell r="A773">
            <v>11551</v>
          </cell>
          <cell r="C773" t="str">
            <v>Pasamano de Guayacán</v>
          </cell>
          <cell r="E773" t="str">
            <v>ml</v>
          </cell>
          <cell r="F773">
            <v>1.5664</v>
          </cell>
          <cell r="G773">
            <v>0</v>
          </cell>
          <cell r="I773">
            <v>1</v>
          </cell>
        </row>
        <row r="774">
          <cell r="A774">
            <v>11560</v>
          </cell>
          <cell r="C774" t="str">
            <v>Paredes Estilox/Prepintado/0.45 mm.</v>
          </cell>
          <cell r="E774" t="str">
            <v>m2</v>
          </cell>
          <cell r="F774">
            <v>11.1</v>
          </cell>
          <cell r="G774">
            <v>0</v>
          </cell>
          <cell r="I774">
            <v>1</v>
          </cell>
        </row>
        <row r="775">
          <cell r="A775">
            <v>11562</v>
          </cell>
          <cell r="C775" t="str">
            <v>Estilpanel AR2000L/Galvalume/0.35mm.</v>
          </cell>
          <cell r="E775" t="str">
            <v>m2</v>
          </cell>
          <cell r="F775">
            <v>2.226</v>
          </cell>
          <cell r="G775">
            <v>0</v>
          </cell>
          <cell r="I775">
            <v>1</v>
          </cell>
        </row>
        <row r="776">
          <cell r="A776">
            <v>11564</v>
          </cell>
          <cell r="C776" t="str">
            <v>Estilpanel AR2000L/Galvalume/0.40mm.</v>
          </cell>
          <cell r="E776" t="str">
            <v>m2</v>
          </cell>
          <cell r="F776">
            <v>2.4359999999999999</v>
          </cell>
          <cell r="G776">
            <v>0</v>
          </cell>
          <cell r="I776">
            <v>1</v>
          </cell>
        </row>
        <row r="777">
          <cell r="A777">
            <v>11566</v>
          </cell>
          <cell r="C777" t="str">
            <v>Estilpanel AR2000L/Galvalume/0.45mm.</v>
          </cell>
          <cell r="E777" t="str">
            <v>m2</v>
          </cell>
          <cell r="F777">
            <v>2.73</v>
          </cell>
          <cell r="G777">
            <v>0</v>
          </cell>
          <cell r="I777">
            <v>1</v>
          </cell>
        </row>
        <row r="778">
          <cell r="A778">
            <v>11568</v>
          </cell>
          <cell r="C778" t="str">
            <v>Estilpanel AR2000L/Galvalume/0.50mm.</v>
          </cell>
          <cell r="E778" t="str">
            <v>m2</v>
          </cell>
          <cell r="F778">
            <v>3.024</v>
          </cell>
          <cell r="G778">
            <v>0</v>
          </cell>
          <cell r="I778">
            <v>1</v>
          </cell>
        </row>
        <row r="779">
          <cell r="A779">
            <v>11515</v>
          </cell>
          <cell r="C779" t="str">
            <v>Jambas de bálsamo (juego)</v>
          </cell>
          <cell r="E779" t="str">
            <v>u</v>
          </cell>
          <cell r="F779">
            <v>1.2</v>
          </cell>
          <cell r="G779">
            <v>0</v>
          </cell>
          <cell r="I779">
            <v>1</v>
          </cell>
        </row>
        <row r="780">
          <cell r="A780">
            <v>11520</v>
          </cell>
          <cell r="C780" t="str">
            <v>Jambas de laurel (juego)</v>
          </cell>
          <cell r="E780" t="str">
            <v>u</v>
          </cell>
          <cell r="F780">
            <v>1.2</v>
          </cell>
          <cell r="G780">
            <v>0</v>
          </cell>
          <cell r="I780">
            <v>1</v>
          </cell>
        </row>
        <row r="781">
          <cell r="A781">
            <v>11521</v>
          </cell>
          <cell r="C781" t="str">
            <v>Jambas Cedro 6cm. juegos</v>
          </cell>
          <cell r="E781" t="str">
            <v>u</v>
          </cell>
          <cell r="F781">
            <v>0.72432799999999997</v>
          </cell>
          <cell r="G781">
            <v>0</v>
          </cell>
          <cell r="I781">
            <v>1</v>
          </cell>
        </row>
        <row r="782">
          <cell r="A782">
            <v>11522</v>
          </cell>
          <cell r="C782" t="str">
            <v>Jambas Seike 6cm. juegos</v>
          </cell>
          <cell r="E782" t="str">
            <v>u</v>
          </cell>
          <cell r="F782">
            <v>0.60077599999999998</v>
          </cell>
          <cell r="G782">
            <v>0</v>
          </cell>
          <cell r="I782">
            <v>1</v>
          </cell>
        </row>
        <row r="783">
          <cell r="A783">
            <v>11523</v>
          </cell>
          <cell r="C783" t="str">
            <v>Jambas Cedro 9cm. juegos</v>
          </cell>
          <cell r="E783" t="str">
            <v>u</v>
          </cell>
          <cell r="F783">
            <v>1.1884399999999999</v>
          </cell>
          <cell r="G783">
            <v>0</v>
          </cell>
          <cell r="I783">
            <v>1</v>
          </cell>
        </row>
        <row r="784">
          <cell r="A784">
            <v>11524</v>
          </cell>
          <cell r="C784" t="str">
            <v>Jambas Seike 9cm. juegos</v>
          </cell>
          <cell r="E784" t="str">
            <v>u</v>
          </cell>
          <cell r="F784">
            <v>0.979572</v>
          </cell>
          <cell r="G784">
            <v>0</v>
          </cell>
          <cell r="I784">
            <v>1</v>
          </cell>
        </row>
        <row r="785">
          <cell r="A785">
            <v>11526</v>
          </cell>
          <cell r="C785" t="str">
            <v>Duela chanul 12 cm. piso</v>
          </cell>
          <cell r="E785" t="str">
            <v>m2</v>
          </cell>
          <cell r="F785">
            <v>2.3574320000000002</v>
          </cell>
          <cell r="G785">
            <v>0</v>
          </cell>
          <cell r="I785">
            <v>1</v>
          </cell>
        </row>
        <row r="786">
          <cell r="A786">
            <v>11526</v>
          </cell>
          <cell r="C786" t="str">
            <v>Duela chanul 9 cm. pared y tumbado</v>
          </cell>
          <cell r="E786" t="str">
            <v>m2</v>
          </cell>
          <cell r="F786">
            <v>2.539504</v>
          </cell>
          <cell r="G786">
            <v>0</v>
          </cell>
          <cell r="I786">
            <v>1</v>
          </cell>
        </row>
        <row r="787">
          <cell r="A787">
            <v>11527</v>
          </cell>
          <cell r="C787" t="str">
            <v>Duela cedrol 9 cm. pared y tumbado</v>
          </cell>
          <cell r="E787" t="str">
            <v>m2</v>
          </cell>
          <cell r="F787">
            <v>2.2373120000000002</v>
          </cell>
          <cell r="G787">
            <v>0</v>
          </cell>
          <cell r="I787">
            <v>1</v>
          </cell>
        </row>
        <row r="788">
          <cell r="A788">
            <v>11530</v>
          </cell>
          <cell r="C788" t="str">
            <v>Duela de teca</v>
          </cell>
          <cell r="E788" t="str">
            <v>m2</v>
          </cell>
          <cell r="F788">
            <v>16</v>
          </cell>
          <cell r="G788">
            <v>0</v>
          </cell>
          <cell r="I788">
            <v>1</v>
          </cell>
        </row>
        <row r="789">
          <cell r="A789">
            <v>11531</v>
          </cell>
          <cell r="C789" t="str">
            <v>Rastreras de laurel de 6x240</v>
          </cell>
          <cell r="E789" t="str">
            <v>u</v>
          </cell>
          <cell r="F789">
            <v>1.4</v>
          </cell>
          <cell r="G789">
            <v>0</v>
          </cell>
          <cell r="I789">
            <v>1</v>
          </cell>
        </row>
        <row r="790">
          <cell r="A790">
            <v>11535</v>
          </cell>
          <cell r="C790" t="str">
            <v>Rastreras cedro 6 cm.</v>
          </cell>
          <cell r="E790" t="str">
            <v>u</v>
          </cell>
          <cell r="F790">
            <v>0.11426799999999999</v>
          </cell>
          <cell r="G790">
            <v>0</v>
          </cell>
          <cell r="I790">
            <v>1</v>
          </cell>
        </row>
        <row r="791">
          <cell r="A791">
            <v>11540</v>
          </cell>
          <cell r="C791" t="str">
            <v>Rastreras Seike 6 cm.</v>
          </cell>
          <cell r="E791" t="str">
            <v>u</v>
          </cell>
          <cell r="F791">
            <v>9.4775999999999999E-2</v>
          </cell>
          <cell r="G791">
            <v>0</v>
          </cell>
          <cell r="I791">
            <v>1</v>
          </cell>
        </row>
        <row r="792">
          <cell r="A792">
            <v>11545</v>
          </cell>
          <cell r="C792" t="str">
            <v>Rastreras cedro 9 cm.</v>
          </cell>
          <cell r="E792" t="str">
            <v>u</v>
          </cell>
          <cell r="F792">
            <v>0.18748400000000001</v>
          </cell>
          <cell r="G792">
            <v>0</v>
          </cell>
          <cell r="I792">
            <v>1</v>
          </cell>
        </row>
        <row r="793">
          <cell r="A793">
            <v>11548</v>
          </cell>
          <cell r="C793" t="str">
            <v>Rastreras Seike 9 cm.</v>
          </cell>
          <cell r="E793" t="str">
            <v>u</v>
          </cell>
          <cell r="F793">
            <v>0.154528</v>
          </cell>
          <cell r="G793">
            <v>0</v>
          </cell>
          <cell r="I793">
            <v>1</v>
          </cell>
        </row>
        <row r="794">
          <cell r="C794" t="str">
            <v>MATERIAL PARA ENCOFRADO</v>
          </cell>
        </row>
        <row r="795">
          <cell r="A795">
            <v>12010</v>
          </cell>
          <cell r="C795" t="str">
            <v>Alambre galv. #18</v>
          </cell>
          <cell r="E795" t="str">
            <v>Kg</v>
          </cell>
          <cell r="F795">
            <v>3.9285714285714284</v>
          </cell>
          <cell r="G795">
            <v>412440011</v>
          </cell>
          <cell r="I795">
            <v>1</v>
          </cell>
        </row>
        <row r="796">
          <cell r="A796">
            <v>12020</v>
          </cell>
          <cell r="C796" t="str">
            <v>Alambre recocido #18</v>
          </cell>
          <cell r="E796" t="str">
            <v>Kg</v>
          </cell>
          <cell r="F796">
            <v>1.95</v>
          </cell>
          <cell r="G796">
            <v>412660012</v>
          </cell>
          <cell r="I796">
            <v>29.66</v>
          </cell>
          <cell r="J796">
            <v>0.4</v>
          </cell>
          <cell r="M796">
            <v>1.583</v>
          </cell>
          <cell r="N796" t="str">
            <v>REAL</v>
          </cell>
        </row>
        <row r="797">
          <cell r="A797">
            <v>12021</v>
          </cell>
          <cell r="C797" t="str">
            <v>Alambre recocido #18 (20 kg)</v>
          </cell>
          <cell r="E797" t="str">
            <v>Kg</v>
          </cell>
          <cell r="F797">
            <v>20.535714285714285</v>
          </cell>
          <cell r="G797">
            <v>412440011</v>
          </cell>
          <cell r="I797">
            <v>1</v>
          </cell>
          <cell r="J797">
            <v>0.4</v>
          </cell>
        </row>
        <row r="798">
          <cell r="A798">
            <v>12030</v>
          </cell>
          <cell r="C798" t="str">
            <v>Soga</v>
          </cell>
          <cell r="E798" t="str">
            <v>u</v>
          </cell>
          <cell r="F798">
            <v>0.6</v>
          </cell>
          <cell r="G798">
            <v>273100011</v>
          </cell>
          <cell r="I798">
            <v>1</v>
          </cell>
        </row>
        <row r="799">
          <cell r="A799">
            <v>12040</v>
          </cell>
          <cell r="C799" t="str">
            <v>Caña rolliza inc. Pintura reflectiva</v>
          </cell>
          <cell r="E799" t="str">
            <v>u</v>
          </cell>
          <cell r="F799">
            <v>1.7857142857142856</v>
          </cell>
          <cell r="G799">
            <v>321131912</v>
          </cell>
          <cell r="I799">
            <v>1</v>
          </cell>
        </row>
        <row r="800">
          <cell r="A800">
            <v>120401</v>
          </cell>
          <cell r="C800" t="str">
            <v>Caña rolliza 6 mts.</v>
          </cell>
          <cell r="E800" t="str">
            <v>u</v>
          </cell>
          <cell r="F800">
            <v>2.25</v>
          </cell>
          <cell r="G800">
            <v>321131912</v>
          </cell>
          <cell r="I800">
            <v>37.57</v>
          </cell>
        </row>
        <row r="801">
          <cell r="A801">
            <v>12042</v>
          </cell>
          <cell r="C801" t="str">
            <v>Caña Picada</v>
          </cell>
          <cell r="E801" t="str">
            <v>u.</v>
          </cell>
          <cell r="F801">
            <v>3</v>
          </cell>
          <cell r="G801">
            <v>321131912</v>
          </cell>
          <cell r="I801">
            <v>1</v>
          </cell>
        </row>
        <row r="802">
          <cell r="A802">
            <v>12045</v>
          </cell>
          <cell r="C802" t="str">
            <v>Clavos de acero 1" (finos negros)</v>
          </cell>
          <cell r="E802" t="str">
            <v>kg</v>
          </cell>
          <cell r="F802">
            <v>0.6</v>
          </cell>
          <cell r="G802">
            <v>412440011</v>
          </cell>
          <cell r="I802">
            <v>1</v>
          </cell>
        </row>
        <row r="803">
          <cell r="A803">
            <v>12047</v>
          </cell>
          <cell r="C803" t="str">
            <v>Clavos de acero 1 1/2" (finos negros)</v>
          </cell>
          <cell r="E803" t="str">
            <v>Kg</v>
          </cell>
          <cell r="F803">
            <v>1.2432799999999999</v>
          </cell>
          <cell r="G803">
            <v>412440011</v>
          </cell>
          <cell r="I803">
            <v>1</v>
          </cell>
        </row>
        <row r="804">
          <cell r="A804">
            <v>12050</v>
          </cell>
          <cell r="C804" t="str">
            <v>Clavos  2 1/2 "</v>
          </cell>
          <cell r="E804" t="str">
            <v>Kg</v>
          </cell>
          <cell r="F804">
            <v>1.6</v>
          </cell>
          <cell r="G804">
            <v>429993125</v>
          </cell>
          <cell r="I804">
            <v>40</v>
          </cell>
        </row>
        <row r="805">
          <cell r="A805">
            <v>12051</v>
          </cell>
          <cell r="C805" t="str">
            <v>Clavos  de 1/2 a 1 1/2"</v>
          </cell>
          <cell r="E805" t="str">
            <v>Kg</v>
          </cell>
          <cell r="F805">
            <v>1.9</v>
          </cell>
          <cell r="G805">
            <v>429993125</v>
          </cell>
          <cell r="I805">
            <v>40</v>
          </cell>
        </row>
        <row r="806">
          <cell r="A806">
            <v>12052</v>
          </cell>
          <cell r="C806" t="str">
            <v>Clavos  2 1/2 " de Techo</v>
          </cell>
          <cell r="E806" t="str">
            <v>Kg</v>
          </cell>
          <cell r="F806">
            <v>2.5</v>
          </cell>
          <cell r="G806">
            <v>412440011</v>
          </cell>
          <cell r="I806">
            <v>1</v>
          </cell>
        </row>
        <row r="807">
          <cell r="A807">
            <v>12060</v>
          </cell>
          <cell r="C807" t="str">
            <v>Cuartones de encofrado</v>
          </cell>
          <cell r="E807" t="str">
            <v>u</v>
          </cell>
          <cell r="F807">
            <v>2.1428571428571428</v>
          </cell>
          <cell r="G807">
            <v>316000311</v>
          </cell>
          <cell r="I807">
            <v>29.45</v>
          </cell>
        </row>
        <row r="808">
          <cell r="A808">
            <v>12061</v>
          </cell>
          <cell r="C808" t="str">
            <v>Cuartones de Madera semidura 2"x2" L = 4m.</v>
          </cell>
          <cell r="E808" t="str">
            <v>u</v>
          </cell>
          <cell r="F808">
            <v>3.5</v>
          </cell>
          <cell r="G808">
            <v>316000311</v>
          </cell>
          <cell r="I808">
            <v>29.45</v>
          </cell>
        </row>
        <row r="809">
          <cell r="A809">
            <v>12062</v>
          </cell>
          <cell r="C809" t="str">
            <v>Tira de Madera semidura  L = 4m.</v>
          </cell>
          <cell r="E809" t="str">
            <v>u</v>
          </cell>
          <cell r="F809">
            <v>2</v>
          </cell>
          <cell r="G809">
            <v>316000311</v>
          </cell>
          <cell r="I809">
            <v>29.45</v>
          </cell>
        </row>
        <row r="810">
          <cell r="A810">
            <v>12070</v>
          </cell>
          <cell r="C810" t="str">
            <v>Tablas de encofrado de 1"x 4m.</v>
          </cell>
          <cell r="E810" t="str">
            <v>u</v>
          </cell>
          <cell r="F810">
            <v>4.5</v>
          </cell>
          <cell r="G810">
            <v>316000311</v>
          </cell>
          <cell r="I810">
            <v>29.45</v>
          </cell>
        </row>
        <row r="811">
          <cell r="A811">
            <v>12080</v>
          </cell>
          <cell r="C811" t="str">
            <v>Tiras de encofrado de 1"x 4m.</v>
          </cell>
          <cell r="E811" t="str">
            <v>u</v>
          </cell>
          <cell r="F811">
            <v>2</v>
          </cell>
          <cell r="G811">
            <v>316000311</v>
          </cell>
          <cell r="I811">
            <v>29.45</v>
          </cell>
        </row>
        <row r="812">
          <cell r="A812">
            <v>12090</v>
          </cell>
          <cell r="C812" t="str">
            <v>Clavos de 2 " a 31/2"</v>
          </cell>
          <cell r="E812" t="str">
            <v>Kg</v>
          </cell>
          <cell r="F812">
            <v>1.6</v>
          </cell>
          <cell r="G812">
            <v>412440011</v>
          </cell>
          <cell r="I812">
            <v>1</v>
          </cell>
        </row>
        <row r="813">
          <cell r="A813">
            <v>12091</v>
          </cell>
          <cell r="C813" t="str">
            <v>Cuarton 2 " x 1,5 "</v>
          </cell>
          <cell r="E813" t="str">
            <v>un</v>
          </cell>
          <cell r="F813">
            <v>3.6</v>
          </cell>
          <cell r="G813">
            <v>321131912</v>
          </cell>
          <cell r="I813">
            <v>1</v>
          </cell>
        </row>
        <row r="814">
          <cell r="A814">
            <v>12092</v>
          </cell>
          <cell r="C814" t="str">
            <v>Tiras</v>
          </cell>
          <cell r="E814" t="str">
            <v>un</v>
          </cell>
          <cell r="F814">
            <v>2</v>
          </cell>
          <cell r="G814">
            <v>321131912</v>
          </cell>
          <cell r="I814">
            <v>1</v>
          </cell>
        </row>
        <row r="815">
          <cell r="A815">
            <v>12110</v>
          </cell>
          <cell r="C815" t="str">
            <v>Cuartones 2x3x4 chanul</v>
          </cell>
          <cell r="E815" t="str">
            <v>u</v>
          </cell>
          <cell r="F815">
            <v>3.5</v>
          </cell>
          <cell r="G815">
            <v>321131912</v>
          </cell>
          <cell r="I815">
            <v>1</v>
          </cell>
        </row>
        <row r="816">
          <cell r="A816">
            <v>12120</v>
          </cell>
          <cell r="C816" t="str">
            <v>Cuartones 2x3x5 chanul</v>
          </cell>
          <cell r="E816" t="str">
            <v>u</v>
          </cell>
          <cell r="F816">
            <v>5</v>
          </cell>
          <cell r="G816">
            <v>321131912</v>
          </cell>
          <cell r="I816">
            <v>1</v>
          </cell>
        </row>
        <row r="817">
          <cell r="A817">
            <v>12130</v>
          </cell>
          <cell r="C817" t="str">
            <v>Cuartones 2x4x4 chanul</v>
          </cell>
          <cell r="E817" t="str">
            <v>u</v>
          </cell>
          <cell r="F817">
            <v>4.5</v>
          </cell>
          <cell r="G817">
            <v>321131912</v>
          </cell>
          <cell r="I817">
            <v>1</v>
          </cell>
        </row>
        <row r="818">
          <cell r="A818">
            <v>12140</v>
          </cell>
          <cell r="C818" t="str">
            <v>Cuartones 2x4x5 chanul</v>
          </cell>
          <cell r="E818" t="str">
            <v>u</v>
          </cell>
          <cell r="F818">
            <v>6</v>
          </cell>
          <cell r="G818">
            <v>321131912</v>
          </cell>
          <cell r="I818">
            <v>1</v>
          </cell>
        </row>
        <row r="819">
          <cell r="A819">
            <v>12150</v>
          </cell>
          <cell r="C819" t="str">
            <v>Cuartones 2x5x4 chanul</v>
          </cell>
          <cell r="E819" t="str">
            <v>u</v>
          </cell>
          <cell r="F819">
            <v>6.5</v>
          </cell>
          <cell r="G819">
            <v>321131912</v>
          </cell>
          <cell r="I819">
            <v>1</v>
          </cell>
        </row>
        <row r="820">
          <cell r="A820">
            <v>12151</v>
          </cell>
          <cell r="C820" t="str">
            <v>Cuartones 3"x6"x4m. chanul</v>
          </cell>
          <cell r="E820" t="str">
            <v>u</v>
          </cell>
          <cell r="F820">
            <v>27.5</v>
          </cell>
          <cell r="G820">
            <v>321131912</v>
          </cell>
          <cell r="I820">
            <v>1</v>
          </cell>
        </row>
        <row r="821">
          <cell r="A821">
            <v>12152</v>
          </cell>
          <cell r="C821" t="str">
            <v>Cuartones 3"x4"x4m. chanul  h= 1,20 m.</v>
          </cell>
          <cell r="E821" t="str">
            <v>u</v>
          </cell>
          <cell r="F821">
            <v>4.3</v>
          </cell>
          <cell r="G821">
            <v>321131912</v>
          </cell>
          <cell r="I821">
            <v>1</v>
          </cell>
        </row>
        <row r="822">
          <cell r="A822">
            <v>12153</v>
          </cell>
          <cell r="C822" t="str">
            <v xml:space="preserve">Cuartones 4"x6"x4m. chanul </v>
          </cell>
          <cell r="E822" t="str">
            <v>u</v>
          </cell>
          <cell r="F822">
            <v>27.5</v>
          </cell>
          <cell r="G822">
            <v>321131912</v>
          </cell>
          <cell r="I822">
            <v>1</v>
          </cell>
        </row>
        <row r="823">
          <cell r="A823">
            <v>12154</v>
          </cell>
          <cell r="C823" t="str">
            <v>Cuartones 3"x4"x4m. chanul  h= 1,40 m.</v>
          </cell>
          <cell r="E823" t="str">
            <v>u</v>
          </cell>
          <cell r="F823">
            <v>4.9800000000000004</v>
          </cell>
          <cell r="G823">
            <v>321131912</v>
          </cell>
          <cell r="I823">
            <v>1</v>
          </cell>
        </row>
        <row r="824">
          <cell r="A824">
            <v>12155</v>
          </cell>
          <cell r="C824" t="str">
            <v xml:space="preserve">Tablas 8"x1"x4m. chanul </v>
          </cell>
          <cell r="E824" t="str">
            <v>u</v>
          </cell>
          <cell r="F824">
            <v>11.25</v>
          </cell>
          <cell r="G824">
            <v>321131912</v>
          </cell>
          <cell r="I824">
            <v>1</v>
          </cell>
        </row>
        <row r="825">
          <cell r="A825">
            <v>12156</v>
          </cell>
          <cell r="C825" t="str">
            <v>Letreros de Señalización</v>
          </cell>
          <cell r="E825" t="str">
            <v>u</v>
          </cell>
          <cell r="F825">
            <v>25.56</v>
          </cell>
          <cell r="G825">
            <v>321131912</v>
          </cell>
          <cell r="I825">
            <v>1</v>
          </cell>
        </row>
        <row r="826">
          <cell r="A826">
            <v>12157</v>
          </cell>
          <cell r="C826" t="str">
            <v>Cuartones 3"x4"x4m. chanul  h= 1,10 m.</v>
          </cell>
          <cell r="E826" t="str">
            <v>u</v>
          </cell>
          <cell r="F826">
            <v>4.3</v>
          </cell>
          <cell r="G826">
            <v>321131912</v>
          </cell>
          <cell r="I826">
            <v>1</v>
          </cell>
        </row>
        <row r="827">
          <cell r="A827">
            <v>12158</v>
          </cell>
          <cell r="C827" t="str">
            <v>Let. Señ. Vert. Inc. cuart., plywood, pint.,clavos,etc.</v>
          </cell>
          <cell r="E827" t="str">
            <v>u</v>
          </cell>
          <cell r="F827">
            <v>22.42</v>
          </cell>
          <cell r="G827">
            <v>321131912</v>
          </cell>
          <cell r="I827">
            <v>1</v>
          </cell>
        </row>
        <row r="828">
          <cell r="A828">
            <v>12159</v>
          </cell>
          <cell r="C828" t="str">
            <v xml:space="preserve">Cuartones 3"x4"x4m. chanul </v>
          </cell>
          <cell r="E828" t="str">
            <v>u</v>
          </cell>
          <cell r="F828">
            <v>11</v>
          </cell>
          <cell r="G828">
            <v>321131912</v>
          </cell>
          <cell r="I828">
            <v>1</v>
          </cell>
        </row>
        <row r="829">
          <cell r="A829">
            <v>12160</v>
          </cell>
          <cell r="C829" t="str">
            <v xml:space="preserve">Cuarton de madera Dura 4"x4"x4m. </v>
          </cell>
          <cell r="E829" t="str">
            <v>u</v>
          </cell>
          <cell r="F829">
            <v>12</v>
          </cell>
          <cell r="G829">
            <v>321131912</v>
          </cell>
          <cell r="I829">
            <v>1</v>
          </cell>
        </row>
        <row r="830">
          <cell r="A830">
            <v>12161</v>
          </cell>
          <cell r="C830" t="str">
            <v>Tablero de Pleywood de 12 mm.</v>
          </cell>
          <cell r="E830" t="str">
            <v>u</v>
          </cell>
          <cell r="F830">
            <v>30.133928571428569</v>
          </cell>
          <cell r="G830">
            <v>321131912</v>
          </cell>
          <cell r="I830">
            <v>1</v>
          </cell>
        </row>
        <row r="831">
          <cell r="A831">
            <v>12162</v>
          </cell>
          <cell r="C831" t="str">
            <v>Cuartones 4x6x4 p/puente prov. Doble</v>
          </cell>
          <cell r="E831" t="str">
            <v>u</v>
          </cell>
          <cell r="F831">
            <v>15</v>
          </cell>
          <cell r="G831">
            <v>321131912</v>
          </cell>
          <cell r="I831">
            <v>1</v>
          </cell>
        </row>
        <row r="832">
          <cell r="A832">
            <v>12163</v>
          </cell>
          <cell r="C832" t="str">
            <v>Cuartones 3x4x4 p/puente prov. Doble</v>
          </cell>
          <cell r="E832" t="str">
            <v>u</v>
          </cell>
          <cell r="F832">
            <v>7.1428571428571423</v>
          </cell>
          <cell r="G832">
            <v>321131912</v>
          </cell>
          <cell r="I832">
            <v>1</v>
          </cell>
        </row>
        <row r="833">
          <cell r="A833">
            <v>12164</v>
          </cell>
          <cell r="C833" t="str">
            <v>Cuartones 6x3x4 p/puente prov. Doble</v>
          </cell>
          <cell r="E833" t="str">
            <v>u</v>
          </cell>
          <cell r="F833">
            <v>10.714285714285714</v>
          </cell>
          <cell r="G833">
            <v>321131912</v>
          </cell>
          <cell r="I833">
            <v>1</v>
          </cell>
        </row>
        <row r="834">
          <cell r="A834">
            <v>12165</v>
          </cell>
          <cell r="C834" t="str">
            <v>Tabla 8x1x4</v>
          </cell>
          <cell r="E834" t="str">
            <v>u</v>
          </cell>
          <cell r="F834">
            <v>6</v>
          </cell>
          <cell r="G834">
            <v>321131912</v>
          </cell>
          <cell r="I834">
            <v>1</v>
          </cell>
        </row>
        <row r="835">
          <cell r="A835">
            <v>12166</v>
          </cell>
          <cell r="C835" t="str">
            <v>Cuartones 3x4 L = 2.90m</v>
          </cell>
          <cell r="E835" t="str">
            <v>u</v>
          </cell>
          <cell r="F835">
            <v>5.1785714285714279</v>
          </cell>
          <cell r="G835">
            <v>321131912</v>
          </cell>
          <cell r="I835">
            <v>1</v>
          </cell>
          <cell r="M835">
            <v>4</v>
          </cell>
          <cell r="N835">
            <v>2.54</v>
          </cell>
          <cell r="O835">
            <v>10.16</v>
          </cell>
          <cell r="P835">
            <v>0.1016</v>
          </cell>
        </row>
        <row r="836">
          <cell r="A836">
            <v>12167</v>
          </cell>
          <cell r="C836" t="str">
            <v>Cuartones 3x4 L = 3.00m</v>
          </cell>
          <cell r="E836" t="str">
            <v>u</v>
          </cell>
          <cell r="F836">
            <v>5.3571428571428568</v>
          </cell>
          <cell r="G836">
            <v>321131912</v>
          </cell>
          <cell r="I836">
            <v>1</v>
          </cell>
          <cell r="M836">
            <v>6</v>
          </cell>
          <cell r="N836">
            <v>2.54</v>
          </cell>
          <cell r="O836">
            <v>15.24</v>
          </cell>
          <cell r="P836">
            <v>0.15240000000000001</v>
          </cell>
          <cell r="Q836">
            <v>1.548384E-2</v>
          </cell>
        </row>
        <row r="837">
          <cell r="A837">
            <v>12168</v>
          </cell>
          <cell r="C837" t="str">
            <v>Cuartones 3x4 L = 1.40m</v>
          </cell>
          <cell r="E837" t="str">
            <v>u</v>
          </cell>
          <cell r="F837">
            <v>2.8</v>
          </cell>
          <cell r="G837">
            <v>321131912</v>
          </cell>
          <cell r="I837">
            <v>1</v>
          </cell>
        </row>
        <row r="838">
          <cell r="A838">
            <v>12169</v>
          </cell>
          <cell r="C838" t="str">
            <v>Cuartones 3x4 L = 2.50m</v>
          </cell>
          <cell r="E838" t="str">
            <v>u</v>
          </cell>
          <cell r="F838">
            <v>5</v>
          </cell>
          <cell r="G838">
            <v>321131912</v>
          </cell>
          <cell r="I838">
            <v>1</v>
          </cell>
        </row>
        <row r="839">
          <cell r="A839">
            <v>12170</v>
          </cell>
          <cell r="C839" t="str">
            <v>Cuartones 3x4 L = 1.30m</v>
          </cell>
          <cell r="E839" t="str">
            <v>u</v>
          </cell>
          <cell r="F839">
            <v>2.6</v>
          </cell>
          <cell r="G839">
            <v>321131912</v>
          </cell>
          <cell r="I839">
            <v>1</v>
          </cell>
        </row>
        <row r="840">
          <cell r="A840">
            <v>12171</v>
          </cell>
          <cell r="C840" t="str">
            <v>Cuartones 3x4 L = 1.30m</v>
          </cell>
          <cell r="E840" t="str">
            <v>u</v>
          </cell>
          <cell r="F840">
            <v>2.6</v>
          </cell>
          <cell r="G840">
            <v>321131912</v>
          </cell>
          <cell r="I840">
            <v>1</v>
          </cell>
        </row>
        <row r="841">
          <cell r="A841">
            <v>121711</v>
          </cell>
          <cell r="C841" t="str">
            <v>Cuarton Cepillado 1 1/2" x 1"</v>
          </cell>
          <cell r="E841" t="str">
            <v>m</v>
          </cell>
          <cell r="F841">
            <v>1.1200000000000001</v>
          </cell>
          <cell r="G841">
            <v>316000311</v>
          </cell>
          <cell r="I841">
            <v>29.45</v>
          </cell>
        </row>
        <row r="842">
          <cell r="A842">
            <v>12172</v>
          </cell>
          <cell r="C842" t="str">
            <v>Piola</v>
          </cell>
          <cell r="E842" t="str">
            <v>m</v>
          </cell>
          <cell r="F842">
            <v>0.1</v>
          </cell>
          <cell r="I842">
            <v>1</v>
          </cell>
        </row>
        <row r="843">
          <cell r="C843" t="str">
            <v>MATERIALES PARA CUBIERTA Y TUMBADO</v>
          </cell>
        </row>
        <row r="844">
          <cell r="A844">
            <v>13010</v>
          </cell>
          <cell r="C844" t="str">
            <v>Plancha de zinc de 6'(liviano)</v>
          </cell>
          <cell r="E844" t="str">
            <v>u</v>
          </cell>
          <cell r="F844">
            <v>4.5</v>
          </cell>
          <cell r="G844">
            <v>0</v>
          </cell>
          <cell r="I844">
            <v>1</v>
          </cell>
        </row>
        <row r="845">
          <cell r="A845">
            <v>13020</v>
          </cell>
          <cell r="C845" t="str">
            <v>Plancha de zinc de 7'</v>
          </cell>
          <cell r="E845" t="str">
            <v>u</v>
          </cell>
          <cell r="F845">
            <v>4.16</v>
          </cell>
          <cell r="G845">
            <v>0</v>
          </cell>
          <cell r="I845">
            <v>1</v>
          </cell>
        </row>
        <row r="846">
          <cell r="A846">
            <v>13030</v>
          </cell>
          <cell r="C846" t="str">
            <v>Plancha de zinc de 8'</v>
          </cell>
          <cell r="E846" t="str">
            <v>u</v>
          </cell>
          <cell r="F846">
            <v>8.5</v>
          </cell>
          <cell r="G846">
            <v>0</v>
          </cell>
          <cell r="I846">
            <v>1</v>
          </cell>
        </row>
        <row r="847">
          <cell r="A847">
            <v>13040</v>
          </cell>
          <cell r="C847" t="str">
            <v>Plancha de zinc de 10'</v>
          </cell>
          <cell r="E847" t="str">
            <v>u</v>
          </cell>
          <cell r="F847">
            <v>6.2</v>
          </cell>
          <cell r="G847">
            <v>0</v>
          </cell>
          <cell r="I847">
            <v>1</v>
          </cell>
        </row>
        <row r="848">
          <cell r="A848">
            <v>13050</v>
          </cell>
          <cell r="C848" t="str">
            <v>Plancha ondulada 10(6p)</v>
          </cell>
          <cell r="E848" t="str">
            <v>u</v>
          </cell>
          <cell r="F848">
            <v>7</v>
          </cell>
          <cell r="G848">
            <v>0</v>
          </cell>
          <cell r="I848">
            <v>1</v>
          </cell>
        </row>
        <row r="849">
          <cell r="C849" t="str">
            <v>Placa Ondulada 7</v>
          </cell>
        </row>
        <row r="850">
          <cell r="A850">
            <v>13052</v>
          </cell>
          <cell r="C850" t="str">
            <v>Placa  0,61 mt. (2')</v>
          </cell>
          <cell r="E850" t="str">
            <v>u</v>
          </cell>
          <cell r="F850" t="str">
            <v>*</v>
          </cell>
          <cell r="G850">
            <v>0</v>
          </cell>
          <cell r="I850">
            <v>1</v>
          </cell>
        </row>
        <row r="851">
          <cell r="A851">
            <v>13054</v>
          </cell>
          <cell r="C851" t="str">
            <v>Placa 0,91 mt. (3')</v>
          </cell>
          <cell r="E851" t="str">
            <v>u</v>
          </cell>
          <cell r="F851" t="str">
            <v>*</v>
          </cell>
          <cell r="G851">
            <v>0</v>
          </cell>
          <cell r="I851">
            <v>1</v>
          </cell>
        </row>
        <row r="852">
          <cell r="A852">
            <v>13055</v>
          </cell>
          <cell r="C852" t="str">
            <v>Placa 1,22 mt. (4')</v>
          </cell>
          <cell r="E852" t="str">
            <v>u</v>
          </cell>
          <cell r="F852" t="str">
            <v>*</v>
          </cell>
          <cell r="G852">
            <v>0</v>
          </cell>
          <cell r="I852">
            <v>1</v>
          </cell>
        </row>
        <row r="853">
          <cell r="A853">
            <v>13056</v>
          </cell>
          <cell r="C853" t="str">
            <v>Placa 2,44 mt. (8')</v>
          </cell>
          <cell r="E853" t="str">
            <v>u</v>
          </cell>
          <cell r="F853" t="str">
            <v>*</v>
          </cell>
          <cell r="G853">
            <v>0</v>
          </cell>
          <cell r="I853">
            <v>1</v>
          </cell>
        </row>
        <row r="854">
          <cell r="C854" t="str">
            <v>Accesorios:</v>
          </cell>
        </row>
        <row r="855">
          <cell r="A855">
            <v>13057</v>
          </cell>
          <cell r="C855" t="str">
            <v>Caballete Económico 1,83 mt.</v>
          </cell>
          <cell r="E855" t="str">
            <v>u</v>
          </cell>
          <cell r="F855" t="str">
            <v>*</v>
          </cell>
          <cell r="G855">
            <v>0</v>
          </cell>
          <cell r="I855">
            <v>1</v>
          </cell>
        </row>
        <row r="856">
          <cell r="A856">
            <v>13058</v>
          </cell>
          <cell r="C856" t="str">
            <v>Caballete Universal  0,98 mt.</v>
          </cell>
          <cell r="E856" t="str">
            <v>u</v>
          </cell>
          <cell r="F856" t="str">
            <v>*</v>
          </cell>
          <cell r="G856">
            <v>0</v>
          </cell>
          <cell r="I856">
            <v>1</v>
          </cell>
        </row>
        <row r="857">
          <cell r="A857">
            <v>13059</v>
          </cell>
          <cell r="C857" t="str">
            <v>Caballete Terminal Universal</v>
          </cell>
          <cell r="E857" t="str">
            <v>u</v>
          </cell>
          <cell r="F857" t="str">
            <v>*</v>
          </cell>
          <cell r="G857">
            <v>0</v>
          </cell>
          <cell r="I857">
            <v>1</v>
          </cell>
        </row>
        <row r="858">
          <cell r="A858">
            <v>13060</v>
          </cell>
          <cell r="C858" t="str">
            <v>Cenefa Económica 0,20 mt.</v>
          </cell>
          <cell r="E858" t="str">
            <v>u</v>
          </cell>
          <cell r="F858" t="str">
            <v>*</v>
          </cell>
          <cell r="G858">
            <v>0</v>
          </cell>
          <cell r="I858">
            <v>1</v>
          </cell>
        </row>
        <row r="859">
          <cell r="C859" t="str">
            <v>Placa Ondulada 10</v>
          </cell>
        </row>
        <row r="860">
          <cell r="A860">
            <v>13061</v>
          </cell>
          <cell r="C860" t="str">
            <v>Placa  0,61 mt. (2') Eterteja</v>
          </cell>
          <cell r="E860" t="str">
            <v>u</v>
          </cell>
          <cell r="F860" t="str">
            <v>*</v>
          </cell>
          <cell r="G860">
            <v>0</v>
          </cell>
          <cell r="I860">
            <v>1</v>
          </cell>
        </row>
        <row r="861">
          <cell r="A861">
            <v>13063</v>
          </cell>
          <cell r="C861" t="str">
            <v>Placa 0,91 mt. (3')</v>
          </cell>
          <cell r="E861" t="str">
            <v>u</v>
          </cell>
          <cell r="F861" t="str">
            <v>*</v>
          </cell>
          <cell r="G861">
            <v>0</v>
          </cell>
          <cell r="I861">
            <v>1</v>
          </cell>
        </row>
        <row r="862">
          <cell r="A862">
            <v>13064</v>
          </cell>
          <cell r="C862" t="str">
            <v>Placa 1,22 mt. (4')</v>
          </cell>
          <cell r="E862" t="str">
            <v>u</v>
          </cell>
          <cell r="F862" t="str">
            <v>*</v>
          </cell>
          <cell r="G862">
            <v>0</v>
          </cell>
          <cell r="I862">
            <v>1</v>
          </cell>
        </row>
        <row r="863">
          <cell r="A863">
            <v>13065</v>
          </cell>
          <cell r="C863" t="str">
            <v>Placa 1,83 mt. (6')</v>
          </cell>
          <cell r="E863" t="str">
            <v>u</v>
          </cell>
          <cell r="F863" t="str">
            <v>*</v>
          </cell>
          <cell r="G863">
            <v>0</v>
          </cell>
          <cell r="I863">
            <v>1</v>
          </cell>
        </row>
        <row r="864">
          <cell r="A864">
            <v>13066</v>
          </cell>
          <cell r="C864" t="str">
            <v>Placa 2,44 mt. (8')</v>
          </cell>
          <cell r="E864" t="str">
            <v>u</v>
          </cell>
          <cell r="F864" t="str">
            <v>*</v>
          </cell>
          <cell r="G864">
            <v>0</v>
          </cell>
          <cell r="I864">
            <v>1</v>
          </cell>
        </row>
        <row r="865">
          <cell r="C865" t="str">
            <v>Accesorios:</v>
          </cell>
        </row>
        <row r="866">
          <cell r="A866">
            <v>13067</v>
          </cell>
          <cell r="C866" t="str">
            <v>Caballete Universal  1,22 mt.</v>
          </cell>
          <cell r="E866" t="str">
            <v>u</v>
          </cell>
          <cell r="F866" t="str">
            <v>*</v>
          </cell>
          <cell r="G866">
            <v>0</v>
          </cell>
          <cell r="I866">
            <v>1</v>
          </cell>
        </row>
        <row r="867">
          <cell r="A867">
            <v>13068</v>
          </cell>
          <cell r="C867" t="str">
            <v>Caballete Terminal Universal</v>
          </cell>
          <cell r="E867" t="str">
            <v>u</v>
          </cell>
          <cell r="F867" t="str">
            <v>*</v>
          </cell>
          <cell r="G867">
            <v>0</v>
          </cell>
          <cell r="I867">
            <v>1</v>
          </cell>
        </row>
        <row r="868">
          <cell r="A868">
            <v>13069</v>
          </cell>
          <cell r="C868" t="str">
            <v>Limatón Universal</v>
          </cell>
          <cell r="E868" t="str">
            <v>u</v>
          </cell>
          <cell r="F868" t="str">
            <v>*</v>
          </cell>
          <cell r="G868">
            <v>0</v>
          </cell>
          <cell r="I868">
            <v>1</v>
          </cell>
        </row>
        <row r="869">
          <cell r="A869">
            <v>13070</v>
          </cell>
          <cell r="C869" t="str">
            <v>Cenefa P10 0,30 mt.</v>
          </cell>
          <cell r="E869" t="str">
            <v>u</v>
          </cell>
          <cell r="F869" t="str">
            <v>*</v>
          </cell>
          <cell r="G869">
            <v>0</v>
          </cell>
          <cell r="I869">
            <v>1</v>
          </cell>
        </row>
        <row r="870">
          <cell r="A870">
            <v>13071</v>
          </cell>
          <cell r="C870" t="str">
            <v>Super Ardex (P135) Placa 2,44 mt. (8')</v>
          </cell>
          <cell r="E870" t="str">
            <v>u</v>
          </cell>
          <cell r="F870" t="str">
            <v>*</v>
          </cell>
          <cell r="G870">
            <v>0</v>
          </cell>
          <cell r="I870">
            <v>1</v>
          </cell>
        </row>
        <row r="871">
          <cell r="C871" t="str">
            <v>Fibrolit</v>
          </cell>
        </row>
        <row r="872">
          <cell r="A872">
            <v>13072</v>
          </cell>
          <cell r="C872" t="str">
            <v>Paneles Plycem 605x605x5mm</v>
          </cell>
          <cell r="E872" t="str">
            <v>u</v>
          </cell>
          <cell r="F872">
            <v>3</v>
          </cell>
          <cell r="G872">
            <v>0</v>
          </cell>
          <cell r="I872">
            <v>1</v>
          </cell>
        </row>
        <row r="873">
          <cell r="A873">
            <v>13073</v>
          </cell>
          <cell r="C873" t="str">
            <v>Paneles Plycem 1210x605x5mm</v>
          </cell>
          <cell r="E873" t="str">
            <v>u</v>
          </cell>
          <cell r="F873">
            <v>5.24</v>
          </cell>
          <cell r="G873">
            <v>0</v>
          </cell>
          <cell r="I873">
            <v>1</v>
          </cell>
        </row>
        <row r="874">
          <cell r="A874">
            <v>13074</v>
          </cell>
          <cell r="C874" t="str">
            <v>Paneles Plycem 1220x1220x6mm</v>
          </cell>
          <cell r="E874" t="str">
            <v>u</v>
          </cell>
          <cell r="F874">
            <v>9.25</v>
          </cell>
          <cell r="G874">
            <v>0</v>
          </cell>
          <cell r="I874">
            <v>1</v>
          </cell>
        </row>
        <row r="875">
          <cell r="A875">
            <v>13075</v>
          </cell>
          <cell r="C875" t="str">
            <v>Paneles Plycem 1220x2440x6mm</v>
          </cell>
          <cell r="E875" t="str">
            <v>u</v>
          </cell>
          <cell r="F875">
            <v>15.48</v>
          </cell>
          <cell r="G875">
            <v>0</v>
          </cell>
          <cell r="I875">
            <v>1</v>
          </cell>
        </row>
        <row r="876">
          <cell r="A876">
            <v>13076</v>
          </cell>
          <cell r="C876" t="str">
            <v>Paneles Plycem 1220x2440x8mm</v>
          </cell>
          <cell r="E876" t="str">
            <v>u</v>
          </cell>
          <cell r="F876">
            <v>22.48</v>
          </cell>
          <cell r="G876">
            <v>0</v>
          </cell>
          <cell r="I876">
            <v>1</v>
          </cell>
        </row>
        <row r="877">
          <cell r="A877">
            <v>13080</v>
          </cell>
          <cell r="C877" t="str">
            <v>Paneles Plycem 1220x2440x11mm</v>
          </cell>
          <cell r="E877" t="str">
            <v>u</v>
          </cell>
          <cell r="F877">
            <v>26.47</v>
          </cell>
          <cell r="G877">
            <v>0</v>
          </cell>
          <cell r="I877">
            <v>1</v>
          </cell>
        </row>
        <row r="878">
          <cell r="A878">
            <v>13082</v>
          </cell>
          <cell r="C878" t="str">
            <v>Paneles Plycem 1220x2440x14mm</v>
          </cell>
          <cell r="E878" t="str">
            <v>u</v>
          </cell>
          <cell r="F878">
            <v>32</v>
          </cell>
          <cell r="G878">
            <v>0</v>
          </cell>
          <cell r="I878">
            <v>1</v>
          </cell>
        </row>
        <row r="879">
          <cell r="A879">
            <v>13084</v>
          </cell>
          <cell r="C879" t="str">
            <v>Paneles Plycem 1220x2440x17mm</v>
          </cell>
          <cell r="E879" t="str">
            <v>u</v>
          </cell>
          <cell r="F879">
            <v>12.3</v>
          </cell>
          <cell r="G879">
            <v>0</v>
          </cell>
          <cell r="I879">
            <v>1</v>
          </cell>
        </row>
        <row r="880">
          <cell r="A880">
            <v>13085</v>
          </cell>
          <cell r="C880" t="str">
            <v>Paneles Plycem 1220x2440x20mm</v>
          </cell>
          <cell r="E880" t="str">
            <v>u</v>
          </cell>
          <cell r="F880">
            <v>40</v>
          </cell>
          <cell r="G880">
            <v>0</v>
          </cell>
          <cell r="I880">
            <v>1</v>
          </cell>
        </row>
        <row r="881">
          <cell r="A881">
            <v>13088</v>
          </cell>
          <cell r="C881" t="str">
            <v>Paneles Plycem 1220x2440x22mm</v>
          </cell>
          <cell r="E881" t="str">
            <v>u</v>
          </cell>
          <cell r="F881">
            <v>55</v>
          </cell>
          <cell r="G881">
            <v>0</v>
          </cell>
          <cell r="I881">
            <v>1</v>
          </cell>
        </row>
        <row r="882">
          <cell r="A882">
            <v>13090</v>
          </cell>
          <cell r="C882" t="str">
            <v>Paneles Plycem 1220x3000x22mm</v>
          </cell>
          <cell r="E882" t="str">
            <v>u</v>
          </cell>
          <cell r="F882" t="str">
            <v>*</v>
          </cell>
          <cell r="G882">
            <v>0</v>
          </cell>
          <cell r="I882">
            <v>1</v>
          </cell>
        </row>
        <row r="883">
          <cell r="A883">
            <v>13092</v>
          </cell>
          <cell r="C883" t="str">
            <v>Decorit Romano 605x605x6mm</v>
          </cell>
          <cell r="E883" t="str">
            <v>u</v>
          </cell>
          <cell r="F883">
            <v>0.28000000000000003</v>
          </cell>
          <cell r="G883">
            <v>0</v>
          </cell>
          <cell r="I883">
            <v>1</v>
          </cell>
        </row>
        <row r="884">
          <cell r="A884">
            <v>13094</v>
          </cell>
          <cell r="C884" t="str">
            <v>Fibrocel Mediterraneo blanco 1210x605mm.</v>
          </cell>
          <cell r="E884" t="str">
            <v>u</v>
          </cell>
          <cell r="F884">
            <v>0.77200000000000002</v>
          </cell>
          <cell r="G884">
            <v>0</v>
          </cell>
          <cell r="I884">
            <v>1</v>
          </cell>
        </row>
        <row r="885">
          <cell r="A885">
            <v>13095</v>
          </cell>
          <cell r="C885" t="str">
            <v>Fibrocel Mediterraneo blanco 605x605mm.</v>
          </cell>
          <cell r="E885" t="str">
            <v>u</v>
          </cell>
          <cell r="F885">
            <v>0.38600000000000001</v>
          </cell>
          <cell r="G885">
            <v>0</v>
          </cell>
          <cell r="I885">
            <v>1</v>
          </cell>
        </row>
        <row r="886">
          <cell r="A886">
            <v>13096</v>
          </cell>
          <cell r="C886" t="str">
            <v>Romano blanco 605x605 mm.</v>
          </cell>
          <cell r="E886" t="str">
            <v>u</v>
          </cell>
          <cell r="F886">
            <v>0.38600000000000001</v>
          </cell>
          <cell r="G886">
            <v>0</v>
          </cell>
          <cell r="I886">
            <v>1</v>
          </cell>
        </row>
        <row r="887">
          <cell r="A887">
            <v>13097</v>
          </cell>
          <cell r="C887" t="str">
            <v>Duelas Plycem 1220x2440x11 mm.</v>
          </cell>
          <cell r="E887" t="str">
            <v>u</v>
          </cell>
          <cell r="F887">
            <v>9.5139999999999993</v>
          </cell>
          <cell r="G887">
            <v>0</v>
          </cell>
          <cell r="I887">
            <v>1</v>
          </cell>
        </row>
        <row r="888">
          <cell r="A888">
            <v>13098</v>
          </cell>
          <cell r="C888" t="str">
            <v>Duelas Plycem 1220x2440x14 mm.</v>
          </cell>
          <cell r="E888" t="str">
            <v>u</v>
          </cell>
          <cell r="F888">
            <v>12.098000000000001</v>
          </cell>
          <cell r="G888">
            <v>0</v>
          </cell>
          <cell r="I888">
            <v>1</v>
          </cell>
        </row>
        <row r="889">
          <cell r="A889">
            <v>13099</v>
          </cell>
          <cell r="C889" t="str">
            <v>Duelas Plycem 1220x2440x17 mm.</v>
          </cell>
          <cell r="E889" t="str">
            <v>u</v>
          </cell>
          <cell r="F889">
            <v>15.093999999999999</v>
          </cell>
          <cell r="G889">
            <v>0</v>
          </cell>
          <cell r="I889">
            <v>1</v>
          </cell>
        </row>
        <row r="890">
          <cell r="A890">
            <v>13100</v>
          </cell>
          <cell r="C890" t="str">
            <v>Duelas Plycem 1220x2440x22 mm.</v>
          </cell>
          <cell r="E890" t="str">
            <v>u</v>
          </cell>
          <cell r="F890">
            <v>18.806000000000001</v>
          </cell>
          <cell r="G890">
            <v>0</v>
          </cell>
          <cell r="I890">
            <v>1</v>
          </cell>
        </row>
        <row r="891">
          <cell r="A891">
            <v>13102</v>
          </cell>
          <cell r="C891" t="str">
            <v>Gancho J 125 mm (5.0 PG) conj.</v>
          </cell>
          <cell r="E891" t="str">
            <v>u</v>
          </cell>
          <cell r="F891">
            <v>0.02</v>
          </cell>
          <cell r="G891">
            <v>0</v>
          </cell>
          <cell r="I891">
            <v>1</v>
          </cell>
        </row>
        <row r="892">
          <cell r="A892">
            <v>13103</v>
          </cell>
          <cell r="C892" t="str">
            <v>Gancho J 140 mm (5.5 PG) conj.</v>
          </cell>
          <cell r="E892" t="str">
            <v>u</v>
          </cell>
          <cell r="F892">
            <v>2.1516E-2</v>
          </cell>
          <cell r="G892">
            <v>0</v>
          </cell>
          <cell r="I892">
            <v>1</v>
          </cell>
        </row>
        <row r="893">
          <cell r="A893">
            <v>13105</v>
          </cell>
          <cell r="C893" t="str">
            <v>Gancho J 180 mm (7.0 PG) conj.</v>
          </cell>
          <cell r="E893" t="str">
            <v>u</v>
          </cell>
          <cell r="F893">
            <v>2.2352E-2</v>
          </cell>
          <cell r="G893">
            <v>0</v>
          </cell>
          <cell r="I893">
            <v>1</v>
          </cell>
        </row>
        <row r="894">
          <cell r="A894">
            <v>13110</v>
          </cell>
          <cell r="C894" t="str">
            <v>Tanque para agua cónico de 250 Lts.</v>
          </cell>
          <cell r="E894" t="str">
            <v>u         1</v>
          </cell>
          <cell r="F894">
            <v>49.8</v>
          </cell>
          <cell r="G894">
            <v>0</v>
          </cell>
          <cell r="I894">
            <v>1</v>
          </cell>
        </row>
        <row r="895">
          <cell r="A895">
            <v>13112</v>
          </cell>
          <cell r="C895" t="str">
            <v>Tanque para agua cónico de 500 Lts.</v>
          </cell>
          <cell r="E895" t="str">
            <v>u         1</v>
          </cell>
          <cell r="F895">
            <v>80.19</v>
          </cell>
          <cell r="G895">
            <v>0</v>
          </cell>
          <cell r="I895">
            <v>1</v>
          </cell>
        </row>
        <row r="896">
          <cell r="A896">
            <v>13114</v>
          </cell>
          <cell r="C896" t="str">
            <v>Tanque para agua cónico de 1000 Lts.</v>
          </cell>
          <cell r="E896" t="str">
            <v>u         1</v>
          </cell>
          <cell r="F896">
            <v>198.69</v>
          </cell>
          <cell r="G896">
            <v>0</v>
          </cell>
          <cell r="I896">
            <v>1</v>
          </cell>
        </row>
        <row r="897">
          <cell r="A897">
            <v>13115</v>
          </cell>
          <cell r="C897" t="str">
            <v>Tanque para agua cónico de 2000 Lts.</v>
          </cell>
          <cell r="E897" t="str">
            <v>u         1</v>
          </cell>
          <cell r="F897">
            <v>293.3</v>
          </cell>
          <cell r="G897">
            <v>0</v>
          </cell>
          <cell r="I897">
            <v>1</v>
          </cell>
        </row>
        <row r="898">
          <cell r="A898">
            <v>13116</v>
          </cell>
          <cell r="C898" t="str">
            <v>Tanque para agua cilíndrico de 500 Lts.</v>
          </cell>
          <cell r="E898" t="str">
            <v>u         1</v>
          </cell>
          <cell r="F898">
            <v>99.3</v>
          </cell>
          <cell r="G898">
            <v>0</v>
          </cell>
          <cell r="I898">
            <v>1</v>
          </cell>
        </row>
        <row r="899">
          <cell r="A899">
            <v>13117</v>
          </cell>
          <cell r="C899" t="str">
            <v>Clavos Eterteja 140 mm.(5,5") conj.</v>
          </cell>
          <cell r="E899" t="str">
            <v>u</v>
          </cell>
          <cell r="F899">
            <v>8.6239999999999997E-3</v>
          </cell>
          <cell r="G899">
            <v>0</v>
          </cell>
          <cell r="I899">
            <v>1</v>
          </cell>
        </row>
        <row r="900">
          <cell r="A900">
            <v>13118</v>
          </cell>
          <cell r="C900" t="str">
            <v>Clavos P7 100 mm.(4") conj.</v>
          </cell>
          <cell r="E900" t="str">
            <v>u</v>
          </cell>
          <cell r="F900">
            <v>1.7204000000000001E-2</v>
          </cell>
          <cell r="G900">
            <v>0</v>
          </cell>
          <cell r="I900">
            <v>1</v>
          </cell>
        </row>
        <row r="901">
          <cell r="A901">
            <v>13119</v>
          </cell>
          <cell r="C901" t="str">
            <v>Tirafondo de 100mm (4") conjunto</v>
          </cell>
          <cell r="E901" t="str">
            <v>u</v>
          </cell>
          <cell r="F901">
            <v>0.02</v>
          </cell>
          <cell r="G901">
            <v>0</v>
          </cell>
          <cell r="I901">
            <v>1</v>
          </cell>
        </row>
        <row r="902">
          <cell r="A902">
            <v>13120</v>
          </cell>
          <cell r="C902" t="str">
            <v>Tirafondo de 100mm (5") conjunto</v>
          </cell>
          <cell r="E902" t="str">
            <v>u</v>
          </cell>
          <cell r="F902">
            <v>1.848E-2</v>
          </cell>
          <cell r="G902">
            <v>0</v>
          </cell>
          <cell r="I902">
            <v>1</v>
          </cell>
        </row>
        <row r="903">
          <cell r="A903">
            <v>13122</v>
          </cell>
          <cell r="C903" t="str">
            <v>Tornillo aleta 3.5x31mm hierro</v>
          </cell>
          <cell r="E903" t="str">
            <v>u</v>
          </cell>
          <cell r="F903">
            <v>1.328E-2</v>
          </cell>
          <cell r="G903">
            <v>0</v>
          </cell>
          <cell r="I903">
            <v>1</v>
          </cell>
        </row>
        <row r="904">
          <cell r="A904">
            <v>13124</v>
          </cell>
          <cell r="C904" t="str">
            <v>Tornillo aleta 3.9x35mm hierro</v>
          </cell>
          <cell r="E904" t="str">
            <v>u</v>
          </cell>
          <cell r="F904">
            <v>1.6E-2</v>
          </cell>
          <cell r="G904">
            <v>0</v>
          </cell>
          <cell r="I904">
            <v>1</v>
          </cell>
        </row>
        <row r="905">
          <cell r="A905">
            <v>13126</v>
          </cell>
          <cell r="C905" t="str">
            <v>Tumbado acústico fibra mineral planchas2'x4'(5/8")</v>
          </cell>
          <cell r="E905" t="str">
            <v>m2</v>
          </cell>
          <cell r="F905">
            <v>2.7320000000000002</v>
          </cell>
          <cell r="G905">
            <v>0</v>
          </cell>
          <cell r="I905">
            <v>1</v>
          </cell>
        </row>
        <row r="906">
          <cell r="A906">
            <v>13128</v>
          </cell>
          <cell r="C906" t="str">
            <v>Perfil de aluminio 1x1/2" (6,40m) 60x12</v>
          </cell>
          <cell r="E906" t="str">
            <v>u</v>
          </cell>
          <cell r="F906">
            <v>3.82</v>
          </cell>
          <cell r="G906">
            <v>0</v>
          </cell>
          <cell r="I906">
            <v>1</v>
          </cell>
        </row>
        <row r="907">
          <cell r="A907">
            <v>13130</v>
          </cell>
          <cell r="C907" t="str">
            <v>Perfil de aluminio 1x3/4" (6,40m)</v>
          </cell>
          <cell r="E907" t="str">
            <v>u</v>
          </cell>
          <cell r="F907">
            <v>3.23</v>
          </cell>
          <cell r="G907">
            <v>0</v>
          </cell>
          <cell r="I907">
            <v>1</v>
          </cell>
        </row>
        <row r="908">
          <cell r="A908">
            <v>13134</v>
          </cell>
          <cell r="C908" t="str">
            <v>Plancha de yeso 1x0.5 m</v>
          </cell>
          <cell r="E908" t="str">
            <v>u</v>
          </cell>
          <cell r="F908">
            <v>0.4</v>
          </cell>
          <cell r="G908">
            <v>0</v>
          </cell>
          <cell r="I908">
            <v>1</v>
          </cell>
        </row>
        <row r="909">
          <cell r="A909">
            <v>13140</v>
          </cell>
          <cell r="C909" t="str">
            <v>Tumbado  yeso y susp.metalica 2'x4'</v>
          </cell>
          <cell r="E909" t="str">
            <v>m2</v>
          </cell>
          <cell r="F909">
            <v>1.3026800000000001</v>
          </cell>
          <cell r="G909">
            <v>0</v>
          </cell>
          <cell r="I909">
            <v>1</v>
          </cell>
        </row>
        <row r="910">
          <cell r="A910">
            <v>13142</v>
          </cell>
          <cell r="C910" t="str">
            <v>Perfiles cielo raso T-2</v>
          </cell>
          <cell r="E910" t="str">
            <v>m2</v>
          </cell>
          <cell r="F910">
            <v>0.156</v>
          </cell>
          <cell r="G910">
            <v>0</v>
          </cell>
          <cell r="I910">
            <v>1</v>
          </cell>
        </row>
        <row r="911">
          <cell r="A911">
            <v>13144</v>
          </cell>
          <cell r="C911" t="str">
            <v>Perfiles cielo raso T-4</v>
          </cell>
          <cell r="E911" t="str">
            <v>m2</v>
          </cell>
          <cell r="F911">
            <v>0.31159999999999999</v>
          </cell>
          <cell r="G911">
            <v>0</v>
          </cell>
          <cell r="I911">
            <v>1</v>
          </cell>
        </row>
        <row r="912">
          <cell r="A912">
            <v>13150</v>
          </cell>
          <cell r="C912" t="str">
            <v>Perfiles cielo raso T-8</v>
          </cell>
          <cell r="E912" t="str">
            <v>m2</v>
          </cell>
          <cell r="F912">
            <v>0.5</v>
          </cell>
          <cell r="G912">
            <v>0</v>
          </cell>
          <cell r="I912">
            <v>1</v>
          </cell>
        </row>
        <row r="913">
          <cell r="A913">
            <v>13156</v>
          </cell>
          <cell r="C913" t="str">
            <v>Perfiles cielo raso T-12</v>
          </cell>
          <cell r="E913" t="str">
            <v>m2</v>
          </cell>
          <cell r="F913">
            <v>0.878</v>
          </cell>
          <cell r="G913">
            <v>0</v>
          </cell>
          <cell r="I913">
            <v>1</v>
          </cell>
        </row>
        <row r="914">
          <cell r="A914">
            <v>13158</v>
          </cell>
          <cell r="C914" t="str">
            <v>Perfiles cielo raso L-10</v>
          </cell>
          <cell r="E914" t="str">
            <v>m2</v>
          </cell>
          <cell r="F914">
            <v>0.42199999999999999</v>
          </cell>
          <cell r="G914">
            <v>0</v>
          </cell>
          <cell r="I914">
            <v>1</v>
          </cell>
        </row>
        <row r="915">
          <cell r="A915">
            <v>13160</v>
          </cell>
          <cell r="C915" t="str">
            <v>Perfiles cielo raso L-12</v>
          </cell>
          <cell r="E915" t="str">
            <v>m2</v>
          </cell>
          <cell r="F915">
            <v>0.51400000000000001</v>
          </cell>
          <cell r="G915">
            <v>0</v>
          </cell>
          <cell r="I915">
            <v>1</v>
          </cell>
        </row>
        <row r="916">
          <cell r="A916">
            <v>13162</v>
          </cell>
          <cell r="C916" t="str">
            <v>Despuntador de vidia</v>
          </cell>
          <cell r="E916" t="str">
            <v>m2</v>
          </cell>
          <cell r="F916">
            <v>0.47311999999999999</v>
          </cell>
          <cell r="G916">
            <v>0</v>
          </cell>
          <cell r="I916">
            <v>1</v>
          </cell>
        </row>
        <row r="917">
          <cell r="A917">
            <v>13164</v>
          </cell>
          <cell r="C917" t="str">
            <v>Hoja para despuntador</v>
          </cell>
          <cell r="E917" t="str">
            <v>m2</v>
          </cell>
          <cell r="F917">
            <v>0.37928000000000001</v>
          </cell>
          <cell r="G917">
            <v>0</v>
          </cell>
          <cell r="I917">
            <v>1</v>
          </cell>
        </row>
        <row r="918">
          <cell r="A918">
            <v>13168</v>
          </cell>
          <cell r="C918" t="str">
            <v>Cielo falso,E/Prepintado AR-5,0.45 mm.</v>
          </cell>
          <cell r="E918" t="str">
            <v>m2</v>
          </cell>
          <cell r="F918">
            <v>9.15</v>
          </cell>
          <cell r="G918">
            <v>0</v>
          </cell>
          <cell r="I918">
            <v>1</v>
          </cell>
        </row>
        <row r="919">
          <cell r="A919">
            <v>13172</v>
          </cell>
          <cell r="C919" t="str">
            <v>Tumbado de Yeso 2x2</v>
          </cell>
          <cell r="E919" t="str">
            <v>m2</v>
          </cell>
          <cell r="F919">
            <v>1.4437599999999999</v>
          </cell>
          <cell r="G919">
            <v>0</v>
          </cell>
          <cell r="I919">
            <v>1</v>
          </cell>
        </row>
        <row r="920">
          <cell r="A920">
            <v>13174</v>
          </cell>
          <cell r="C920" t="str">
            <v>Alfateja plana esmalt.tapa 10xm2</v>
          </cell>
          <cell r="E920" t="str">
            <v>u.</v>
          </cell>
          <cell r="F920">
            <v>0.24</v>
          </cell>
          <cell r="G920">
            <v>0</v>
          </cell>
          <cell r="I920">
            <v>1</v>
          </cell>
        </row>
        <row r="921">
          <cell r="A921">
            <v>13178</v>
          </cell>
          <cell r="C921" t="str">
            <v>Alfateja plana esmalt.canal 10xm2</v>
          </cell>
          <cell r="E921" t="str">
            <v>u.</v>
          </cell>
          <cell r="F921">
            <v>0.24</v>
          </cell>
          <cell r="G921">
            <v>0</v>
          </cell>
          <cell r="I921">
            <v>1</v>
          </cell>
        </row>
        <row r="922">
          <cell r="A922">
            <v>13180</v>
          </cell>
          <cell r="C922" t="str">
            <v>Teja curva 30cm.(15xm2)natural</v>
          </cell>
          <cell r="E922" t="str">
            <v>u</v>
          </cell>
          <cell r="F922">
            <v>0.24</v>
          </cell>
          <cell r="G922">
            <v>0</v>
          </cell>
          <cell r="I922">
            <v>1</v>
          </cell>
        </row>
        <row r="923">
          <cell r="A923">
            <v>13182</v>
          </cell>
          <cell r="C923" t="str">
            <v>Teja curva esmaltada canal 30cm.(15xm2)</v>
          </cell>
          <cell r="E923" t="str">
            <v>u</v>
          </cell>
          <cell r="F923">
            <v>0.24</v>
          </cell>
          <cell r="G923">
            <v>0</v>
          </cell>
          <cell r="I923">
            <v>1</v>
          </cell>
        </row>
        <row r="924">
          <cell r="A924">
            <v>13190</v>
          </cell>
          <cell r="C924" t="str">
            <v>Estilpanel AR2000T/Galvalume/0.40 mm.</v>
          </cell>
          <cell r="E924" t="str">
            <v>m2</v>
          </cell>
          <cell r="F924">
            <v>5.8</v>
          </cell>
          <cell r="G924">
            <v>0</v>
          </cell>
          <cell r="I924">
            <v>1</v>
          </cell>
        </row>
        <row r="925">
          <cell r="A925">
            <v>13192</v>
          </cell>
          <cell r="C925" t="str">
            <v>Estilpanel AR2000L/Prepintado/0.45 mm.</v>
          </cell>
          <cell r="E925" t="str">
            <v>m2</v>
          </cell>
          <cell r="F925">
            <v>9.6</v>
          </cell>
          <cell r="G925">
            <v>0</v>
          </cell>
          <cell r="I925">
            <v>1</v>
          </cell>
        </row>
        <row r="926">
          <cell r="A926">
            <v>13194</v>
          </cell>
          <cell r="C926" t="str">
            <v>Estilpanel AR2000T/Galvalume/0.35 mm.</v>
          </cell>
          <cell r="E926" t="str">
            <v>m2</v>
          </cell>
          <cell r="F926">
            <v>6.32</v>
          </cell>
          <cell r="G926">
            <v>0</v>
          </cell>
          <cell r="I926">
            <v>1</v>
          </cell>
        </row>
        <row r="927">
          <cell r="A927">
            <v>13196</v>
          </cell>
          <cell r="C927" t="str">
            <v>Estilpanel AR2000L/Galvalume/0.60 mm.</v>
          </cell>
          <cell r="E927" t="str">
            <v>m2</v>
          </cell>
          <cell r="F927">
            <v>8.5500000000000007</v>
          </cell>
          <cell r="G927">
            <v>0</v>
          </cell>
          <cell r="I927">
            <v>1</v>
          </cell>
        </row>
        <row r="928">
          <cell r="A928">
            <v>13198</v>
          </cell>
          <cell r="C928" t="str">
            <v>Estilpanel AR2000T/Prepintado/0.40 mm.</v>
          </cell>
          <cell r="E928" t="str">
            <v>m2</v>
          </cell>
          <cell r="F928">
            <v>6.04</v>
          </cell>
          <cell r="G928">
            <v>0</v>
          </cell>
          <cell r="I928">
            <v>1</v>
          </cell>
        </row>
        <row r="929">
          <cell r="A929">
            <v>13200</v>
          </cell>
          <cell r="C929" t="str">
            <v>Estilpanel Estilox/Galvalume/0.45 mm.</v>
          </cell>
          <cell r="E929" t="str">
            <v>m2</v>
          </cell>
          <cell r="F929">
            <v>7.65</v>
          </cell>
          <cell r="G929">
            <v>0</v>
          </cell>
          <cell r="I929">
            <v>1</v>
          </cell>
        </row>
        <row r="930">
          <cell r="A930">
            <v>13201</v>
          </cell>
          <cell r="C930" t="str">
            <v>Estilpanel Estilox/Galvalume/0.50 mm.</v>
          </cell>
          <cell r="E930" t="str">
            <v>m2</v>
          </cell>
          <cell r="F930">
            <v>8.4499999999999993</v>
          </cell>
          <cell r="G930">
            <v>0</v>
          </cell>
          <cell r="I930">
            <v>1</v>
          </cell>
        </row>
        <row r="931">
          <cell r="A931">
            <v>13202</v>
          </cell>
          <cell r="C931" t="str">
            <v>Estilpanel Estilox/Galvalume/0.60 mm.</v>
          </cell>
          <cell r="E931" t="str">
            <v>m2</v>
          </cell>
          <cell r="F931">
            <v>10.1</v>
          </cell>
          <cell r="G931">
            <v>0</v>
          </cell>
          <cell r="I931">
            <v>1</v>
          </cell>
        </row>
        <row r="932">
          <cell r="A932">
            <v>13203</v>
          </cell>
          <cell r="C932" t="str">
            <v>Estilpanel Panelux/Galvalume/0.50 mm.</v>
          </cell>
          <cell r="E932" t="str">
            <v>m2</v>
          </cell>
          <cell r="F932">
            <v>9.9</v>
          </cell>
          <cell r="G932">
            <v>0</v>
          </cell>
          <cell r="I932">
            <v>1</v>
          </cell>
        </row>
        <row r="933">
          <cell r="A933">
            <v>13204</v>
          </cell>
          <cell r="C933" t="str">
            <v>Estilpanel Panelux/Galvalume/0.60 mm.</v>
          </cell>
          <cell r="E933" t="str">
            <v>m2</v>
          </cell>
          <cell r="F933">
            <v>11.8</v>
          </cell>
          <cell r="G933">
            <v>0</v>
          </cell>
          <cell r="I933">
            <v>1</v>
          </cell>
        </row>
        <row r="934">
          <cell r="A934">
            <v>13205</v>
          </cell>
          <cell r="C934" t="str">
            <v>Panel Master 950/35 e=0,40 mm.</v>
          </cell>
          <cell r="E934" t="str">
            <v>m2</v>
          </cell>
          <cell r="F934" t="str">
            <v>*</v>
          </cell>
          <cell r="G934">
            <v>0</v>
          </cell>
          <cell r="I934">
            <v>1</v>
          </cell>
        </row>
        <row r="935">
          <cell r="A935">
            <v>13206</v>
          </cell>
          <cell r="C935" t="str">
            <v>Panel Master 950/35 e=0,45 mm.</v>
          </cell>
          <cell r="E935" t="str">
            <v>m2</v>
          </cell>
          <cell r="F935" t="str">
            <v>*</v>
          </cell>
          <cell r="G935">
            <v>0</v>
          </cell>
          <cell r="I935">
            <v>1</v>
          </cell>
        </row>
        <row r="936">
          <cell r="A936">
            <v>13207</v>
          </cell>
          <cell r="C936" t="str">
            <v>Panel Master 950/35 e=0,50 mm.</v>
          </cell>
          <cell r="E936" t="str">
            <v>m2</v>
          </cell>
          <cell r="F936" t="str">
            <v>*</v>
          </cell>
          <cell r="G936">
            <v>0</v>
          </cell>
          <cell r="I936">
            <v>1</v>
          </cell>
        </row>
        <row r="937">
          <cell r="A937">
            <v>13210</v>
          </cell>
          <cell r="C937" t="str">
            <v>Panel Master 950/35 e=0,45 mm. prepintado</v>
          </cell>
          <cell r="E937" t="str">
            <v>m2</v>
          </cell>
          <cell r="F937" t="str">
            <v>*</v>
          </cell>
          <cell r="G937">
            <v>0</v>
          </cell>
          <cell r="I937">
            <v>1</v>
          </cell>
        </row>
        <row r="938">
          <cell r="A938">
            <v>13212</v>
          </cell>
          <cell r="C938" t="str">
            <v>Panel Master 1000 e=0,40 mm.</v>
          </cell>
          <cell r="E938" t="str">
            <v>m2</v>
          </cell>
          <cell r="F938" t="str">
            <v>*</v>
          </cell>
          <cell r="G938">
            <v>0</v>
          </cell>
          <cell r="I938">
            <v>1</v>
          </cell>
        </row>
        <row r="939">
          <cell r="A939">
            <v>13215</v>
          </cell>
          <cell r="C939" t="str">
            <v>Panel Master 1000 e=0,45 mm.</v>
          </cell>
          <cell r="E939" t="str">
            <v>m2</v>
          </cell>
          <cell r="F939" t="str">
            <v>*</v>
          </cell>
          <cell r="G939">
            <v>0</v>
          </cell>
          <cell r="I939">
            <v>1</v>
          </cell>
        </row>
        <row r="940">
          <cell r="A940">
            <v>13218</v>
          </cell>
          <cell r="C940" t="str">
            <v>Panel Master 1000 e=0,50 mm.</v>
          </cell>
          <cell r="E940" t="str">
            <v>m2</v>
          </cell>
          <cell r="F940" t="str">
            <v>*</v>
          </cell>
          <cell r="G940">
            <v>0</v>
          </cell>
          <cell r="I940">
            <v>1</v>
          </cell>
        </row>
        <row r="941">
          <cell r="A941">
            <v>13220</v>
          </cell>
          <cell r="C941" t="str">
            <v>Panel Master 1000 e=0,45 mm. prepintado</v>
          </cell>
          <cell r="E941" t="str">
            <v>m2</v>
          </cell>
          <cell r="F941" t="str">
            <v>*</v>
          </cell>
          <cell r="G941">
            <v>0</v>
          </cell>
          <cell r="I941">
            <v>1</v>
          </cell>
        </row>
        <row r="942">
          <cell r="A942">
            <v>13222</v>
          </cell>
          <cell r="C942" t="str">
            <v>Panel Master 1000 e=0,40 mm. curvo</v>
          </cell>
          <cell r="E942" t="str">
            <v>m2</v>
          </cell>
          <cell r="F942" t="str">
            <v>*</v>
          </cell>
          <cell r="G942">
            <v>0</v>
          </cell>
          <cell r="I942">
            <v>1</v>
          </cell>
        </row>
        <row r="943">
          <cell r="A943">
            <v>13226</v>
          </cell>
          <cell r="C943" t="str">
            <v>Panel Master 1000 e=0,45 mm. curvo</v>
          </cell>
          <cell r="E943" t="str">
            <v>m2</v>
          </cell>
          <cell r="F943" t="str">
            <v>*</v>
          </cell>
          <cell r="G943">
            <v>0</v>
          </cell>
          <cell r="I943">
            <v>1</v>
          </cell>
        </row>
        <row r="944">
          <cell r="A944">
            <v>13228</v>
          </cell>
          <cell r="C944" t="str">
            <v>Panel Master 1000 e=0,50 mm. curvo</v>
          </cell>
          <cell r="E944" t="str">
            <v>m2</v>
          </cell>
          <cell r="F944" t="str">
            <v>*</v>
          </cell>
          <cell r="G944">
            <v>0</v>
          </cell>
          <cell r="I944">
            <v>1</v>
          </cell>
        </row>
        <row r="945">
          <cell r="A945">
            <v>13230</v>
          </cell>
          <cell r="C945" t="str">
            <v>Panel Master 1000 e=0,45 mm. prep. curvo</v>
          </cell>
          <cell r="E945" t="str">
            <v>m2</v>
          </cell>
          <cell r="F945" t="str">
            <v>*</v>
          </cell>
          <cell r="G945">
            <v>0</v>
          </cell>
          <cell r="I945">
            <v>1</v>
          </cell>
        </row>
        <row r="946">
          <cell r="A946">
            <v>13232</v>
          </cell>
          <cell r="C946" t="str">
            <v xml:space="preserve">Panel Master pro e=0,45 mm. </v>
          </cell>
          <cell r="E946" t="str">
            <v>m2</v>
          </cell>
          <cell r="F946" t="str">
            <v>*</v>
          </cell>
          <cell r="G946">
            <v>0</v>
          </cell>
          <cell r="I946">
            <v>1</v>
          </cell>
        </row>
        <row r="947">
          <cell r="A947">
            <v>13236</v>
          </cell>
          <cell r="C947" t="str">
            <v>Panel Master pro e=0,45 mm. prepintado</v>
          </cell>
          <cell r="E947" t="str">
            <v>m2</v>
          </cell>
          <cell r="F947" t="str">
            <v>*</v>
          </cell>
          <cell r="G947">
            <v>0</v>
          </cell>
          <cell r="I947">
            <v>1</v>
          </cell>
        </row>
        <row r="948">
          <cell r="A948">
            <v>13240</v>
          </cell>
          <cell r="C948" t="str">
            <v xml:space="preserve">Panel Master T e=0,45 mm. </v>
          </cell>
          <cell r="E948" t="str">
            <v>m2</v>
          </cell>
          <cell r="F948" t="str">
            <v>*</v>
          </cell>
          <cell r="G948">
            <v>0</v>
          </cell>
          <cell r="I948">
            <v>1</v>
          </cell>
        </row>
        <row r="949">
          <cell r="A949">
            <v>13242</v>
          </cell>
          <cell r="C949" t="str">
            <v>Panel Master T e=0,45 mm. prepintado</v>
          </cell>
          <cell r="E949" t="str">
            <v>m2</v>
          </cell>
          <cell r="F949" t="str">
            <v>*</v>
          </cell>
          <cell r="G949">
            <v>0</v>
          </cell>
          <cell r="I949">
            <v>1</v>
          </cell>
        </row>
        <row r="950">
          <cell r="A950">
            <v>13244</v>
          </cell>
          <cell r="C950" t="str">
            <v xml:space="preserve">Panel SPT 850/18 e=0,31 mm. </v>
          </cell>
          <cell r="E950" t="str">
            <v>m2</v>
          </cell>
          <cell r="F950" t="str">
            <v>*</v>
          </cell>
          <cell r="G950">
            <v>0</v>
          </cell>
          <cell r="I950">
            <v>1</v>
          </cell>
        </row>
        <row r="951">
          <cell r="A951">
            <v>13246</v>
          </cell>
          <cell r="C951" t="str">
            <v>Panel SPT 850/18 e=0,40 mm. prepintado</v>
          </cell>
          <cell r="E951" t="str">
            <v>m2</v>
          </cell>
          <cell r="F951" t="str">
            <v>*</v>
          </cell>
          <cell r="G951">
            <v>0</v>
          </cell>
          <cell r="I951">
            <v>1</v>
          </cell>
        </row>
        <row r="952">
          <cell r="A952">
            <v>13248</v>
          </cell>
          <cell r="C952" t="str">
            <v>Caballetes Master e=0,45 mm. d=407mm.</v>
          </cell>
          <cell r="E952" t="str">
            <v>m</v>
          </cell>
          <cell r="F952" t="str">
            <v>*</v>
          </cell>
          <cell r="G952">
            <v>0</v>
          </cell>
          <cell r="I952">
            <v>1</v>
          </cell>
        </row>
        <row r="953">
          <cell r="A953">
            <v>13250</v>
          </cell>
          <cell r="C953" t="str">
            <v>Caballetes Master e=0,45 mm. d=610mm.</v>
          </cell>
          <cell r="E953" t="str">
            <v>m</v>
          </cell>
          <cell r="F953" t="str">
            <v>*</v>
          </cell>
          <cell r="G953">
            <v>0</v>
          </cell>
          <cell r="I953">
            <v>1</v>
          </cell>
        </row>
        <row r="954">
          <cell r="A954">
            <v>13252</v>
          </cell>
          <cell r="C954" t="str">
            <v>Flashing e=0,45 mm. d=122mm.</v>
          </cell>
          <cell r="E954" t="str">
            <v>m</v>
          </cell>
          <cell r="F954" t="str">
            <v>*</v>
          </cell>
          <cell r="G954">
            <v>0</v>
          </cell>
          <cell r="I954">
            <v>1</v>
          </cell>
        </row>
        <row r="955">
          <cell r="A955">
            <v>13256</v>
          </cell>
          <cell r="C955" t="str">
            <v>Flashing e=0,45 mm. d=305mm.</v>
          </cell>
          <cell r="E955" t="str">
            <v>m</v>
          </cell>
          <cell r="F955">
            <v>0.2024</v>
          </cell>
          <cell r="G955">
            <v>0</v>
          </cell>
          <cell r="I955">
            <v>1</v>
          </cell>
        </row>
        <row r="956">
          <cell r="A956">
            <v>13258</v>
          </cell>
          <cell r="C956" t="str">
            <v>Flashing e=0,45 mm. d=610mm.</v>
          </cell>
          <cell r="E956" t="str">
            <v>m</v>
          </cell>
          <cell r="F956">
            <v>0.40479999999999999</v>
          </cell>
          <cell r="G956">
            <v>0</v>
          </cell>
          <cell r="I956">
            <v>1</v>
          </cell>
        </row>
        <row r="957">
          <cell r="A957">
            <v>13260</v>
          </cell>
          <cell r="C957" t="str">
            <v>Traslucentes Master 1000 L= 2000 mm.</v>
          </cell>
          <cell r="E957" t="str">
            <v>u</v>
          </cell>
          <cell r="F957">
            <v>2.794</v>
          </cell>
          <cell r="G957">
            <v>0</v>
          </cell>
          <cell r="I957">
            <v>1</v>
          </cell>
        </row>
        <row r="958">
          <cell r="A958">
            <v>13262</v>
          </cell>
          <cell r="C958" t="str">
            <v>Traslucentes Master SPT 850/18 L= 2700 mm.</v>
          </cell>
          <cell r="E958" t="str">
            <v>u</v>
          </cell>
          <cell r="F958">
            <v>3.746</v>
          </cell>
          <cell r="G958">
            <v>0</v>
          </cell>
          <cell r="I958">
            <v>1</v>
          </cell>
        </row>
        <row r="959">
          <cell r="A959">
            <v>13264</v>
          </cell>
          <cell r="C959" t="str">
            <v>Pernos Autoperforantes A Zamak 5</v>
          </cell>
          <cell r="E959" t="str">
            <v>u</v>
          </cell>
          <cell r="F959">
            <v>1.72E-2</v>
          </cell>
          <cell r="G959">
            <v>0</v>
          </cell>
          <cell r="I959">
            <v>1</v>
          </cell>
        </row>
        <row r="960">
          <cell r="A960">
            <v>13266</v>
          </cell>
          <cell r="C960" t="str">
            <v>Pernos Autoperforantes B Zamak 5</v>
          </cell>
          <cell r="E960" t="str">
            <v>u</v>
          </cell>
          <cell r="F960">
            <v>1.7999999999999999E-2</v>
          </cell>
          <cell r="G960">
            <v>0</v>
          </cell>
          <cell r="I960">
            <v>1</v>
          </cell>
        </row>
        <row r="961">
          <cell r="A961">
            <v>13268</v>
          </cell>
          <cell r="C961" t="str">
            <v>Autoperforantes SPT</v>
          </cell>
          <cell r="E961" t="str">
            <v>u</v>
          </cell>
          <cell r="F961">
            <v>1.5599999999999999E-2</v>
          </cell>
          <cell r="G961">
            <v>0</v>
          </cell>
          <cell r="I961">
            <v>1</v>
          </cell>
        </row>
        <row r="962">
          <cell r="A962">
            <v>13270</v>
          </cell>
          <cell r="C962" t="str">
            <v>Colepato WF 1000-1,5</v>
          </cell>
          <cell r="E962" t="str">
            <v>u</v>
          </cell>
          <cell r="F962">
            <v>6.7200000000000003E-3</v>
          </cell>
          <cell r="G962">
            <v>0</v>
          </cell>
          <cell r="I962">
            <v>1</v>
          </cell>
        </row>
        <row r="963">
          <cell r="A963">
            <v>13272</v>
          </cell>
          <cell r="C963" t="str">
            <v>Autoperforantes WT 2000-2</v>
          </cell>
          <cell r="E963" t="str">
            <v>u</v>
          </cell>
          <cell r="F963">
            <v>0.01</v>
          </cell>
          <cell r="G963">
            <v>0</v>
          </cell>
          <cell r="I963">
            <v>1</v>
          </cell>
        </row>
        <row r="964">
          <cell r="A964">
            <v>13274</v>
          </cell>
          <cell r="C964" t="str">
            <v>Colepato</v>
          </cell>
          <cell r="E964" t="str">
            <v>u</v>
          </cell>
          <cell r="F964">
            <v>3.8E-3</v>
          </cell>
          <cell r="G964">
            <v>0</v>
          </cell>
          <cell r="I964">
            <v>1</v>
          </cell>
        </row>
        <row r="965">
          <cell r="A965">
            <v>13280</v>
          </cell>
          <cell r="C965" t="str">
            <v>Gancho J</v>
          </cell>
          <cell r="E965" t="str">
            <v>u</v>
          </cell>
          <cell r="F965">
            <v>1.584E-2</v>
          </cell>
          <cell r="G965">
            <v>0</v>
          </cell>
          <cell r="I965">
            <v>1</v>
          </cell>
        </row>
        <row r="966">
          <cell r="A966">
            <v>13282</v>
          </cell>
          <cell r="C966" t="str">
            <v>Pernos Americanos especiales</v>
          </cell>
          <cell r="E966" t="str">
            <v>m2</v>
          </cell>
          <cell r="F966">
            <v>8.7999999999999995E-2</v>
          </cell>
          <cell r="G966">
            <v>0</v>
          </cell>
          <cell r="I966">
            <v>1</v>
          </cell>
        </row>
        <row r="967">
          <cell r="C967" t="str">
            <v>MATERIAL PARA REDES DE AGUA POTABLE</v>
          </cell>
        </row>
        <row r="968">
          <cell r="C968" t="str">
            <v>TUBERIA AGUA/VAPOR ASTM II NEGRO</v>
          </cell>
        </row>
        <row r="969">
          <cell r="A969">
            <v>14000</v>
          </cell>
          <cell r="C969" t="str">
            <v>Tubo Ng. ASTM 1/2</v>
          </cell>
          <cell r="E969" t="str">
            <v>u.</v>
          </cell>
          <cell r="F969" t="str">
            <v>*</v>
          </cell>
          <cell r="G969">
            <v>0</v>
          </cell>
          <cell r="I969">
            <v>1</v>
          </cell>
        </row>
        <row r="970">
          <cell r="A970">
            <v>14001</v>
          </cell>
          <cell r="C970" t="str">
            <v>Tubo Ng. ASTM 3/4</v>
          </cell>
          <cell r="E970" t="str">
            <v>u.</v>
          </cell>
          <cell r="F970" t="str">
            <v>*</v>
          </cell>
          <cell r="G970">
            <v>0</v>
          </cell>
          <cell r="I970">
            <v>1</v>
          </cell>
        </row>
        <row r="971">
          <cell r="A971">
            <v>14002</v>
          </cell>
          <cell r="C971" t="str">
            <v>Tubo Ng. ASTM 1</v>
          </cell>
          <cell r="E971" t="str">
            <v>u.</v>
          </cell>
          <cell r="F971" t="str">
            <v>*</v>
          </cell>
          <cell r="G971">
            <v>0</v>
          </cell>
          <cell r="I971">
            <v>1</v>
          </cell>
        </row>
        <row r="972">
          <cell r="A972">
            <v>14003</v>
          </cell>
          <cell r="C972" t="str">
            <v>Tubo Ng. ASTM 1 1/2</v>
          </cell>
          <cell r="E972" t="str">
            <v>u.</v>
          </cell>
          <cell r="F972" t="str">
            <v>*</v>
          </cell>
          <cell r="G972">
            <v>0</v>
          </cell>
          <cell r="I972">
            <v>1</v>
          </cell>
        </row>
        <row r="973">
          <cell r="A973">
            <v>14004</v>
          </cell>
          <cell r="C973" t="str">
            <v>Tubo Ng. ASTM 2</v>
          </cell>
          <cell r="E973" t="str">
            <v>u.</v>
          </cell>
          <cell r="F973" t="str">
            <v>*</v>
          </cell>
          <cell r="G973">
            <v>0</v>
          </cell>
          <cell r="I973">
            <v>1</v>
          </cell>
        </row>
        <row r="974">
          <cell r="A974">
            <v>14005</v>
          </cell>
          <cell r="C974" t="str">
            <v>Tubo Ng. ASTM 2 1/2x6.4m.</v>
          </cell>
          <cell r="E974" t="str">
            <v>u.</v>
          </cell>
          <cell r="F974" t="str">
            <v>*</v>
          </cell>
          <cell r="G974">
            <v>0</v>
          </cell>
          <cell r="I974">
            <v>1</v>
          </cell>
        </row>
        <row r="975">
          <cell r="A975">
            <v>14006</v>
          </cell>
          <cell r="C975" t="str">
            <v>Tubo Ng. ASTM 3x6.4m.</v>
          </cell>
          <cell r="E975" t="str">
            <v>u.</v>
          </cell>
          <cell r="F975" t="str">
            <v>*</v>
          </cell>
          <cell r="G975">
            <v>0</v>
          </cell>
          <cell r="I975">
            <v>1</v>
          </cell>
        </row>
        <row r="976">
          <cell r="A976">
            <v>14007</v>
          </cell>
          <cell r="C976" t="str">
            <v>Tubo Ng. ASTM 4x6.4m.</v>
          </cell>
          <cell r="E976" t="str">
            <v>u.</v>
          </cell>
          <cell r="F976" t="str">
            <v>*</v>
          </cell>
          <cell r="G976">
            <v>0</v>
          </cell>
          <cell r="I976">
            <v>1</v>
          </cell>
        </row>
        <row r="977">
          <cell r="C977" t="str">
            <v>TUBERIA AGUA/VAPOR ISO II NEGRO</v>
          </cell>
        </row>
        <row r="978">
          <cell r="A978">
            <v>14009</v>
          </cell>
          <cell r="C978" t="str">
            <v>Tubo Ng. ISO II 1/2</v>
          </cell>
          <cell r="E978" t="str">
            <v>u.</v>
          </cell>
          <cell r="F978" t="str">
            <v>*</v>
          </cell>
          <cell r="G978">
            <v>0</v>
          </cell>
          <cell r="I978">
            <v>1</v>
          </cell>
        </row>
        <row r="979">
          <cell r="A979">
            <v>14010</v>
          </cell>
          <cell r="C979" t="str">
            <v>Tubo Ng. ISO II 3/4</v>
          </cell>
          <cell r="E979" t="str">
            <v>u.</v>
          </cell>
          <cell r="F979" t="str">
            <v>*</v>
          </cell>
          <cell r="G979">
            <v>0</v>
          </cell>
          <cell r="I979">
            <v>1</v>
          </cell>
        </row>
        <row r="980">
          <cell r="A980">
            <v>14011</v>
          </cell>
          <cell r="C980" t="str">
            <v>Tubo Ng. ISO II 1</v>
          </cell>
          <cell r="E980" t="str">
            <v>u.</v>
          </cell>
          <cell r="F980" t="str">
            <v>*</v>
          </cell>
          <cell r="G980">
            <v>0</v>
          </cell>
          <cell r="I980">
            <v>1</v>
          </cell>
        </row>
        <row r="981">
          <cell r="A981">
            <v>14012</v>
          </cell>
          <cell r="C981" t="str">
            <v>Tubo Ng. ISO II 1 1/4</v>
          </cell>
          <cell r="E981" t="str">
            <v>u.</v>
          </cell>
          <cell r="F981" t="str">
            <v>*</v>
          </cell>
          <cell r="G981">
            <v>0</v>
          </cell>
          <cell r="I981">
            <v>1</v>
          </cell>
        </row>
        <row r="982">
          <cell r="A982">
            <v>14013</v>
          </cell>
          <cell r="C982" t="str">
            <v>Tubo Ng. ISO II 1 1/2</v>
          </cell>
          <cell r="E982" t="str">
            <v>u.</v>
          </cell>
          <cell r="F982" t="str">
            <v>*</v>
          </cell>
          <cell r="G982">
            <v>0</v>
          </cell>
          <cell r="I982">
            <v>1</v>
          </cell>
        </row>
        <row r="983">
          <cell r="A983">
            <v>14014</v>
          </cell>
          <cell r="C983" t="str">
            <v>Tubo Ng. ISO II 2</v>
          </cell>
          <cell r="E983" t="str">
            <v>u.</v>
          </cell>
          <cell r="F983" t="str">
            <v>*</v>
          </cell>
          <cell r="G983">
            <v>0</v>
          </cell>
          <cell r="I983">
            <v>1</v>
          </cell>
        </row>
        <row r="984">
          <cell r="A984">
            <v>14015</v>
          </cell>
          <cell r="C984" t="str">
            <v>Tubo Ng. ISO II 2 1/2</v>
          </cell>
          <cell r="E984" t="str">
            <v>u.</v>
          </cell>
          <cell r="F984" t="str">
            <v>*</v>
          </cell>
          <cell r="G984">
            <v>0</v>
          </cell>
          <cell r="I984">
            <v>1</v>
          </cell>
        </row>
        <row r="985">
          <cell r="A985">
            <v>14016</v>
          </cell>
          <cell r="C985" t="str">
            <v>Tubo Ng. ISO II 3</v>
          </cell>
          <cell r="E985" t="str">
            <v>u.</v>
          </cell>
          <cell r="F985" t="str">
            <v>*</v>
          </cell>
          <cell r="G985">
            <v>0</v>
          </cell>
          <cell r="I985">
            <v>1</v>
          </cell>
        </row>
        <row r="986">
          <cell r="A986">
            <v>14017</v>
          </cell>
          <cell r="C986" t="str">
            <v>Tubo Ng. ISO II 4</v>
          </cell>
          <cell r="E986" t="str">
            <v>u.</v>
          </cell>
          <cell r="F986" t="str">
            <v>*</v>
          </cell>
          <cell r="G986">
            <v>0</v>
          </cell>
          <cell r="I986">
            <v>1</v>
          </cell>
        </row>
        <row r="987">
          <cell r="C987" t="str">
            <v>TUBERIA GALV. AGUA/VAPOR ASTM II</v>
          </cell>
        </row>
        <row r="988">
          <cell r="A988">
            <v>14019</v>
          </cell>
          <cell r="C988" t="str">
            <v>Tubo Gl. ASTM 1/2</v>
          </cell>
          <cell r="E988" t="str">
            <v>u.</v>
          </cell>
          <cell r="F988" t="str">
            <v>*</v>
          </cell>
          <cell r="G988">
            <v>0</v>
          </cell>
          <cell r="I988">
            <v>1</v>
          </cell>
        </row>
        <row r="989">
          <cell r="A989">
            <v>14020</v>
          </cell>
          <cell r="C989" t="str">
            <v>Tubo Gl. ASTM 3/4</v>
          </cell>
          <cell r="E989" t="str">
            <v>u.</v>
          </cell>
          <cell r="F989" t="str">
            <v>*</v>
          </cell>
          <cell r="G989">
            <v>0</v>
          </cell>
          <cell r="I989">
            <v>1</v>
          </cell>
        </row>
        <row r="990">
          <cell r="A990">
            <v>14021</v>
          </cell>
          <cell r="C990" t="str">
            <v>Tubo Gl. ASTM 1</v>
          </cell>
          <cell r="E990" t="str">
            <v>u.</v>
          </cell>
          <cell r="F990" t="str">
            <v>*</v>
          </cell>
          <cell r="G990">
            <v>0</v>
          </cell>
          <cell r="I990">
            <v>1</v>
          </cell>
        </row>
        <row r="991">
          <cell r="A991">
            <v>14022</v>
          </cell>
          <cell r="C991" t="str">
            <v>Tubo Gl. ASTM 1 1/4</v>
          </cell>
          <cell r="E991" t="str">
            <v>u.</v>
          </cell>
          <cell r="F991" t="str">
            <v>*</v>
          </cell>
          <cell r="G991">
            <v>0</v>
          </cell>
          <cell r="I991">
            <v>1</v>
          </cell>
        </row>
        <row r="992">
          <cell r="A992">
            <v>14023</v>
          </cell>
          <cell r="C992" t="str">
            <v>Tubo Gl. ASTM 1 1/2</v>
          </cell>
          <cell r="E992" t="str">
            <v>u.</v>
          </cell>
          <cell r="F992" t="str">
            <v>*</v>
          </cell>
          <cell r="G992">
            <v>0</v>
          </cell>
          <cell r="I992">
            <v>1</v>
          </cell>
        </row>
        <row r="993">
          <cell r="A993">
            <v>14024</v>
          </cell>
          <cell r="C993" t="str">
            <v>Tubo Gl. ASTM 2</v>
          </cell>
          <cell r="E993" t="str">
            <v>u.</v>
          </cell>
          <cell r="F993" t="str">
            <v>*</v>
          </cell>
          <cell r="G993">
            <v>0</v>
          </cell>
          <cell r="I993">
            <v>1</v>
          </cell>
        </row>
        <row r="994">
          <cell r="A994">
            <v>14025</v>
          </cell>
          <cell r="C994" t="str">
            <v>Tubo Gl. ASTM 2 1/2 x 6,4m.</v>
          </cell>
          <cell r="E994" t="str">
            <v>u.</v>
          </cell>
          <cell r="F994" t="str">
            <v>*</v>
          </cell>
          <cell r="G994">
            <v>0</v>
          </cell>
          <cell r="I994">
            <v>1</v>
          </cell>
        </row>
        <row r="995">
          <cell r="A995">
            <v>14026</v>
          </cell>
          <cell r="C995" t="str">
            <v>Tubo Gl. ASTM 3 x 6,4m.</v>
          </cell>
          <cell r="E995" t="str">
            <v>u.</v>
          </cell>
          <cell r="F995" t="str">
            <v>*</v>
          </cell>
          <cell r="G995">
            <v>0</v>
          </cell>
          <cell r="I995">
            <v>1</v>
          </cell>
        </row>
        <row r="996">
          <cell r="A996">
            <v>14027</v>
          </cell>
          <cell r="C996" t="str">
            <v>Tubo Gl. ASTM 4 x 6,4m.</v>
          </cell>
          <cell r="E996" t="str">
            <v>u.</v>
          </cell>
          <cell r="F996" t="str">
            <v>*</v>
          </cell>
          <cell r="G996">
            <v>0</v>
          </cell>
          <cell r="I996">
            <v>1</v>
          </cell>
        </row>
        <row r="997">
          <cell r="C997" t="str">
            <v>TUBERIA AGUA/VAPOR ISO II GALV.</v>
          </cell>
        </row>
        <row r="998">
          <cell r="A998">
            <v>14029</v>
          </cell>
          <cell r="C998" t="str">
            <v>Tubo Gl. ISO II 1/2</v>
          </cell>
          <cell r="E998" t="str">
            <v>u.</v>
          </cell>
          <cell r="F998">
            <v>3.48</v>
          </cell>
          <cell r="G998">
            <v>0</v>
          </cell>
          <cell r="I998">
            <v>1</v>
          </cell>
        </row>
        <row r="999">
          <cell r="A999">
            <v>14030</v>
          </cell>
          <cell r="C999" t="str">
            <v>Tubo Gl. ISO II 3/4</v>
          </cell>
          <cell r="E999" t="str">
            <v>u.</v>
          </cell>
          <cell r="F999">
            <v>5.04</v>
          </cell>
          <cell r="G999">
            <v>0</v>
          </cell>
          <cell r="I999">
            <v>1</v>
          </cell>
        </row>
        <row r="1000">
          <cell r="A1000">
            <v>14031</v>
          </cell>
          <cell r="C1000" t="str">
            <v>Tubo Gl. ISO II 1</v>
          </cell>
          <cell r="E1000" t="str">
            <v>u.</v>
          </cell>
          <cell r="F1000">
            <v>7.28</v>
          </cell>
          <cell r="G1000">
            <v>0</v>
          </cell>
          <cell r="I1000">
            <v>1</v>
          </cell>
        </row>
        <row r="1001">
          <cell r="A1001">
            <v>14032</v>
          </cell>
          <cell r="C1001" t="str">
            <v>Tubo Gl. ISO II 1 1/4</v>
          </cell>
          <cell r="E1001" t="str">
            <v>u.</v>
          </cell>
          <cell r="F1001">
            <v>9.24</v>
          </cell>
          <cell r="G1001">
            <v>0</v>
          </cell>
          <cell r="I1001">
            <v>1</v>
          </cell>
        </row>
        <row r="1002">
          <cell r="A1002">
            <v>14033</v>
          </cell>
          <cell r="C1002" t="str">
            <v>Tubo Gl. ISO II 1/2</v>
          </cell>
          <cell r="E1002" t="str">
            <v>u.</v>
          </cell>
          <cell r="F1002">
            <v>11.72</v>
          </cell>
          <cell r="G1002">
            <v>0</v>
          </cell>
          <cell r="I1002">
            <v>1</v>
          </cell>
        </row>
        <row r="1003">
          <cell r="A1003">
            <v>14034</v>
          </cell>
          <cell r="C1003" t="str">
            <v>Tubo Gl. ISO II 2</v>
          </cell>
          <cell r="E1003" t="str">
            <v>u.</v>
          </cell>
          <cell r="F1003">
            <v>14.4</v>
          </cell>
          <cell r="G1003">
            <v>0</v>
          </cell>
          <cell r="I1003">
            <v>1</v>
          </cell>
        </row>
        <row r="1004">
          <cell r="A1004">
            <v>14035</v>
          </cell>
          <cell r="C1004" t="str">
            <v>Tubo Gl. ISO II 2 1/2</v>
          </cell>
          <cell r="E1004" t="str">
            <v>u.</v>
          </cell>
          <cell r="F1004">
            <v>20.8</v>
          </cell>
          <cell r="G1004">
            <v>0</v>
          </cell>
          <cell r="I1004">
            <v>1</v>
          </cell>
        </row>
        <row r="1005">
          <cell r="A1005">
            <v>14036</v>
          </cell>
          <cell r="C1005" t="str">
            <v>Tubo Gl. ISO II 3</v>
          </cell>
          <cell r="E1005" t="str">
            <v>u.</v>
          </cell>
          <cell r="F1005">
            <v>31.8</v>
          </cell>
          <cell r="G1005">
            <v>0</v>
          </cell>
          <cell r="I1005">
            <v>1</v>
          </cell>
        </row>
        <row r="1006">
          <cell r="A1006">
            <v>14037</v>
          </cell>
          <cell r="C1006" t="str">
            <v>Tubo Gl. ISO II 4</v>
          </cell>
          <cell r="E1006" t="str">
            <v>u.</v>
          </cell>
          <cell r="F1006">
            <v>43.6</v>
          </cell>
          <cell r="G1006">
            <v>0</v>
          </cell>
          <cell r="I1006">
            <v>1</v>
          </cell>
        </row>
        <row r="1007">
          <cell r="C1007" t="str">
            <v>TUBERIA CERRAMIENTO GALVANIZADA</v>
          </cell>
        </row>
        <row r="1008">
          <cell r="A1008">
            <v>14039</v>
          </cell>
          <cell r="C1008" t="str">
            <v>Cerr. Gl. 25.0mm, 1, 180mm</v>
          </cell>
          <cell r="E1008" t="str">
            <v>u.</v>
          </cell>
          <cell r="F1008">
            <v>3.64</v>
          </cell>
          <cell r="G1008">
            <v>0</v>
          </cell>
          <cell r="I1008">
            <v>1</v>
          </cell>
        </row>
        <row r="1009">
          <cell r="A1009">
            <v>14040</v>
          </cell>
          <cell r="C1009" t="str">
            <v>Cerr. Gl. 31.8mm, 1 1/4, 180mm</v>
          </cell>
          <cell r="E1009" t="str">
            <v>u.</v>
          </cell>
          <cell r="F1009">
            <v>4.4800000000000004</v>
          </cell>
          <cell r="G1009">
            <v>0</v>
          </cell>
          <cell r="I1009">
            <v>1</v>
          </cell>
        </row>
        <row r="1010">
          <cell r="A1010">
            <v>14041</v>
          </cell>
          <cell r="C1010" t="str">
            <v>Cerr. Gl. 38.1mm, 1 1/2, 180mm</v>
          </cell>
          <cell r="E1010" t="str">
            <v>u.</v>
          </cell>
          <cell r="F1010">
            <v>5.64</v>
          </cell>
          <cell r="G1010">
            <v>0</v>
          </cell>
          <cell r="I1010">
            <v>1</v>
          </cell>
        </row>
        <row r="1011">
          <cell r="A1011">
            <v>14042</v>
          </cell>
          <cell r="C1011" t="str">
            <v>Cerr. Gl. 48.1mm, 1 7/8, 180mm</v>
          </cell>
          <cell r="E1011" t="str">
            <v>u.</v>
          </cell>
          <cell r="F1011" t="str">
            <v>*</v>
          </cell>
          <cell r="G1011">
            <v>0</v>
          </cell>
          <cell r="I1011">
            <v>1</v>
          </cell>
        </row>
        <row r="1012">
          <cell r="A1012">
            <v>14043</v>
          </cell>
          <cell r="C1012" t="str">
            <v>Cerr. Gl. 50.8mm, 2, 180mm</v>
          </cell>
          <cell r="E1012" t="str">
            <v>u.</v>
          </cell>
          <cell r="F1012">
            <v>7.44</v>
          </cell>
          <cell r="G1012">
            <v>0</v>
          </cell>
          <cell r="I1012">
            <v>1</v>
          </cell>
        </row>
        <row r="1013">
          <cell r="A1013">
            <v>14044</v>
          </cell>
          <cell r="C1013" t="str">
            <v>Cerr. Gl. 63.5mm, 2 1/2, 180mm</v>
          </cell>
          <cell r="E1013" t="str">
            <v>u.</v>
          </cell>
          <cell r="F1013">
            <v>10.6</v>
          </cell>
          <cell r="G1013">
            <v>0</v>
          </cell>
          <cell r="I1013">
            <v>1</v>
          </cell>
        </row>
        <row r="1014">
          <cell r="A1014">
            <v>14045</v>
          </cell>
          <cell r="C1014" t="str">
            <v>Cerr. Gl. 25.0mm, 1, 200mm</v>
          </cell>
          <cell r="E1014" t="str">
            <v>u.</v>
          </cell>
          <cell r="F1014" t="str">
            <v>*</v>
          </cell>
          <cell r="G1014">
            <v>0</v>
          </cell>
          <cell r="I1014">
            <v>1</v>
          </cell>
        </row>
        <row r="1015">
          <cell r="A1015">
            <v>14046</v>
          </cell>
          <cell r="C1015" t="str">
            <v>Cerr. Gl. 31.8mm, 1 1/4, 200mm</v>
          </cell>
          <cell r="E1015" t="str">
            <v>u.</v>
          </cell>
          <cell r="F1015" t="str">
            <v>*</v>
          </cell>
          <cell r="G1015">
            <v>0</v>
          </cell>
          <cell r="I1015">
            <v>1</v>
          </cell>
        </row>
        <row r="1016">
          <cell r="A1016">
            <v>14047</v>
          </cell>
          <cell r="C1016" t="str">
            <v>Cerr. Gl. 38.1mm, 1 1/2, 200mm</v>
          </cell>
          <cell r="E1016" t="str">
            <v>u.</v>
          </cell>
          <cell r="F1016" t="str">
            <v>*</v>
          </cell>
          <cell r="G1016">
            <v>0</v>
          </cell>
          <cell r="I1016">
            <v>1</v>
          </cell>
        </row>
        <row r="1017">
          <cell r="A1017">
            <v>14048</v>
          </cell>
          <cell r="C1017" t="str">
            <v>Cerr. Gl. 42.0mm, 200mm</v>
          </cell>
          <cell r="E1017" t="str">
            <v>u.</v>
          </cell>
          <cell r="F1017">
            <v>6.24</v>
          </cell>
          <cell r="G1017">
            <v>0</v>
          </cell>
          <cell r="I1017">
            <v>1</v>
          </cell>
        </row>
        <row r="1018">
          <cell r="A1018">
            <v>14049</v>
          </cell>
          <cell r="C1018" t="str">
            <v>Cerr. Gl. 45.0mm, 1 3/4, 200mm</v>
          </cell>
          <cell r="E1018" t="str">
            <v>u.</v>
          </cell>
          <cell r="F1018" t="str">
            <v>*</v>
          </cell>
          <cell r="G1018">
            <v>0</v>
          </cell>
          <cell r="I1018">
            <v>1</v>
          </cell>
        </row>
        <row r="1019">
          <cell r="A1019">
            <v>14050</v>
          </cell>
          <cell r="C1019" t="str">
            <v>Cerr. Gl. 48.1mm, 1 7/8, 200mm</v>
          </cell>
          <cell r="E1019" t="str">
            <v>u.</v>
          </cell>
          <cell r="F1019" t="str">
            <v>*</v>
          </cell>
          <cell r="G1019">
            <v>0</v>
          </cell>
          <cell r="I1019">
            <v>1</v>
          </cell>
        </row>
        <row r="1020">
          <cell r="A1020">
            <v>14051</v>
          </cell>
          <cell r="C1020" t="str">
            <v>Cerr. Gl. 50.8mm, 2, 200mm</v>
          </cell>
          <cell r="E1020" t="str">
            <v>u.</v>
          </cell>
          <cell r="F1020" t="str">
            <v>*</v>
          </cell>
          <cell r="G1020">
            <v>0</v>
          </cell>
          <cell r="I1020">
            <v>1</v>
          </cell>
        </row>
        <row r="1021">
          <cell r="A1021">
            <v>14052</v>
          </cell>
          <cell r="C1021" t="str">
            <v>Cerr. Gl. 60,3mm, 2 3/8, 200mm</v>
          </cell>
          <cell r="E1021" t="str">
            <v>u.</v>
          </cell>
          <cell r="F1021" t="str">
            <v>*</v>
          </cell>
          <cell r="G1021">
            <v>0</v>
          </cell>
          <cell r="I1021">
            <v>1</v>
          </cell>
        </row>
        <row r="1022">
          <cell r="A1022">
            <v>14053</v>
          </cell>
          <cell r="C1022" t="str">
            <v>Cerr. Gl. 63.5mm, 2 1/2, 200mm</v>
          </cell>
          <cell r="E1022" t="str">
            <v>u.</v>
          </cell>
          <cell r="F1022" t="str">
            <v>*</v>
          </cell>
          <cell r="G1022">
            <v>0</v>
          </cell>
          <cell r="I1022">
            <v>1</v>
          </cell>
        </row>
        <row r="1023">
          <cell r="A1023">
            <v>14054</v>
          </cell>
          <cell r="C1023" t="str">
            <v>Cerr. Gl. 73.0mm, 2 7/8, 200mm</v>
          </cell>
          <cell r="E1023" t="str">
            <v>u.</v>
          </cell>
          <cell r="F1023">
            <v>12.4</v>
          </cell>
          <cell r="G1023">
            <v>0</v>
          </cell>
          <cell r="I1023">
            <v>1</v>
          </cell>
        </row>
        <row r="1024">
          <cell r="A1024">
            <v>14055</v>
          </cell>
          <cell r="C1024" t="str">
            <v>Cerr. Gl. 89.0mm, 3, 200mm</v>
          </cell>
          <cell r="E1024" t="str">
            <v>u.</v>
          </cell>
          <cell r="F1024">
            <v>19.399999999999999</v>
          </cell>
          <cell r="G1024">
            <v>0</v>
          </cell>
          <cell r="I1024">
            <v>1</v>
          </cell>
        </row>
        <row r="1025">
          <cell r="A1025">
            <v>14056</v>
          </cell>
          <cell r="C1025" t="str">
            <v>Cerr. Gl. 114.0mm, 4, 200mm</v>
          </cell>
          <cell r="E1025" t="str">
            <v>u.</v>
          </cell>
          <cell r="F1025">
            <v>21.2</v>
          </cell>
          <cell r="G1025">
            <v>0</v>
          </cell>
          <cell r="I1025">
            <v>1</v>
          </cell>
        </row>
        <row r="1026">
          <cell r="A1026">
            <v>14057</v>
          </cell>
          <cell r="C1026" t="str">
            <v>Cerr. Gl. 42.0mm, 4, 225mm</v>
          </cell>
          <cell r="E1026" t="str">
            <v>u.</v>
          </cell>
          <cell r="F1026">
            <v>6.4</v>
          </cell>
          <cell r="G1026">
            <v>0</v>
          </cell>
          <cell r="I1026">
            <v>1</v>
          </cell>
        </row>
        <row r="1027">
          <cell r="A1027">
            <v>14058</v>
          </cell>
          <cell r="C1027" t="str">
            <v>Tub. galv. ref. nac. de 1/2"x6ml (sin unión)</v>
          </cell>
          <cell r="E1027" t="str">
            <v>u</v>
          </cell>
          <cell r="F1027">
            <v>10.75</v>
          </cell>
          <cell r="G1027">
            <v>0</v>
          </cell>
          <cell r="I1027">
            <v>1</v>
          </cell>
        </row>
        <row r="1028">
          <cell r="A1028">
            <v>14059</v>
          </cell>
          <cell r="C1028" t="str">
            <v>Tub. galv. ref. nac. de 3/4"x6ml (sin unión)</v>
          </cell>
          <cell r="E1028" t="str">
            <v>u</v>
          </cell>
          <cell r="F1028">
            <v>14.31</v>
          </cell>
          <cell r="G1028">
            <v>0</v>
          </cell>
          <cell r="I1028">
            <v>1</v>
          </cell>
        </row>
        <row r="1029">
          <cell r="A1029">
            <v>14060</v>
          </cell>
          <cell r="C1029" t="str">
            <v>Tub. galv. ref. nac. de 1"x6ml (sin unión)</v>
          </cell>
          <cell r="E1029" t="str">
            <v>u</v>
          </cell>
          <cell r="F1029">
            <v>20.85</v>
          </cell>
          <cell r="G1029">
            <v>0</v>
          </cell>
          <cell r="I1029">
            <v>1</v>
          </cell>
        </row>
        <row r="1030">
          <cell r="A1030">
            <v>14061</v>
          </cell>
          <cell r="C1030" t="str">
            <v>Tub. galv. ref. nac. de 1 1/4"x6ml (sin unión)</v>
          </cell>
          <cell r="E1030" t="str">
            <v>u</v>
          </cell>
          <cell r="F1030">
            <v>28.3</v>
          </cell>
          <cell r="G1030">
            <v>0</v>
          </cell>
          <cell r="I1030">
            <v>1</v>
          </cell>
        </row>
        <row r="1031">
          <cell r="A1031">
            <v>14062</v>
          </cell>
          <cell r="C1031" t="str">
            <v>Tub. galv. senc. nac. de 1 1/4"x6ml (sin unión)</v>
          </cell>
          <cell r="E1031" t="str">
            <v>u.</v>
          </cell>
          <cell r="F1031">
            <v>21.45</v>
          </cell>
          <cell r="G1031">
            <v>0</v>
          </cell>
          <cell r="I1031">
            <v>1</v>
          </cell>
        </row>
        <row r="1032">
          <cell r="A1032">
            <v>14063</v>
          </cell>
          <cell r="C1032" t="str">
            <v>Tub. galv. senc. nac. de 1"x6ml (sin unión)</v>
          </cell>
          <cell r="E1032" t="str">
            <v>u</v>
          </cell>
          <cell r="F1032">
            <v>16.75</v>
          </cell>
          <cell r="G1032">
            <v>0</v>
          </cell>
          <cell r="I1032">
            <v>1</v>
          </cell>
        </row>
        <row r="1033">
          <cell r="A1033">
            <v>14064</v>
          </cell>
          <cell r="C1033" t="str">
            <v>Tub. galv. senc. nac. de 3/4"x6ml (sin unión)</v>
          </cell>
          <cell r="E1033" t="str">
            <v>u</v>
          </cell>
          <cell r="F1033">
            <v>11.95</v>
          </cell>
          <cell r="G1033">
            <v>0</v>
          </cell>
          <cell r="I1033">
            <v>1</v>
          </cell>
        </row>
        <row r="1034">
          <cell r="A1034">
            <v>14065</v>
          </cell>
          <cell r="C1034" t="str">
            <v>Tub. galv. senc. nac. de 1/2"x6ml (sin unión)</v>
          </cell>
          <cell r="E1034" t="str">
            <v>u</v>
          </cell>
          <cell r="F1034">
            <v>8.15</v>
          </cell>
          <cell r="G1034">
            <v>0</v>
          </cell>
          <cell r="I1034">
            <v>1</v>
          </cell>
        </row>
        <row r="1035">
          <cell r="A1035">
            <v>14066</v>
          </cell>
          <cell r="C1035" t="str">
            <v>Nudo Galvanizado de 1/2"</v>
          </cell>
          <cell r="E1035" t="str">
            <v>u</v>
          </cell>
          <cell r="F1035">
            <v>1.75</v>
          </cell>
          <cell r="G1035">
            <v>0</v>
          </cell>
          <cell r="I1035">
            <v>1</v>
          </cell>
        </row>
        <row r="1036">
          <cell r="A1036">
            <v>14067</v>
          </cell>
          <cell r="C1036" t="str">
            <v>Nudo galvanizado de 3/4"</v>
          </cell>
          <cell r="E1036" t="str">
            <v>u</v>
          </cell>
          <cell r="F1036">
            <v>1.39</v>
          </cell>
          <cell r="G1036">
            <v>0</v>
          </cell>
          <cell r="I1036">
            <v>1</v>
          </cell>
        </row>
        <row r="1037">
          <cell r="A1037">
            <v>14068</v>
          </cell>
          <cell r="C1037" t="str">
            <v>Neplo galvanizado de 1/2 x2"</v>
          </cell>
          <cell r="E1037" t="str">
            <v>u</v>
          </cell>
          <cell r="F1037">
            <v>0.3</v>
          </cell>
          <cell r="G1037">
            <v>0</v>
          </cell>
          <cell r="I1037">
            <v>1</v>
          </cell>
        </row>
        <row r="1038">
          <cell r="A1038">
            <v>14069</v>
          </cell>
          <cell r="C1038" t="str">
            <v>Neplo galvanizado de 1/2"x4"</v>
          </cell>
          <cell r="E1038" t="str">
            <v>u</v>
          </cell>
          <cell r="F1038">
            <v>0.45</v>
          </cell>
          <cell r="G1038">
            <v>0</v>
          </cell>
          <cell r="I1038">
            <v>1</v>
          </cell>
        </row>
        <row r="1039">
          <cell r="A1039">
            <v>14070</v>
          </cell>
          <cell r="C1039" t="str">
            <v>Neplo galvanizado de 3/4"x3"</v>
          </cell>
          <cell r="E1039" t="str">
            <v>u</v>
          </cell>
          <cell r="F1039">
            <v>0.4</v>
          </cell>
          <cell r="G1039">
            <v>0</v>
          </cell>
          <cell r="I1039">
            <v>1</v>
          </cell>
        </row>
        <row r="1040">
          <cell r="A1040">
            <v>14071</v>
          </cell>
          <cell r="C1040" t="str">
            <v>Neplo galvanizado de 1/2 x3"</v>
          </cell>
          <cell r="E1040" t="str">
            <v>u</v>
          </cell>
          <cell r="F1040">
            <v>0.35</v>
          </cell>
          <cell r="G1040">
            <v>0</v>
          </cell>
          <cell r="I1040">
            <v>1</v>
          </cell>
        </row>
        <row r="1041">
          <cell r="A1041">
            <v>14072</v>
          </cell>
          <cell r="C1041" t="str">
            <v>Neplo galvanizado de 3/4"x2"</v>
          </cell>
          <cell r="E1041" t="str">
            <v>u</v>
          </cell>
          <cell r="F1041">
            <v>0.35</v>
          </cell>
          <cell r="G1041">
            <v>0</v>
          </cell>
          <cell r="I1041">
            <v>1</v>
          </cell>
        </row>
        <row r="1042">
          <cell r="A1042">
            <v>14073</v>
          </cell>
          <cell r="C1042" t="str">
            <v>Neplo galvanizado de 1/2 x6"</v>
          </cell>
          <cell r="E1042" t="str">
            <v>u</v>
          </cell>
          <cell r="F1042">
            <v>0.55000000000000004</v>
          </cell>
          <cell r="G1042">
            <v>0</v>
          </cell>
          <cell r="I1042">
            <v>1</v>
          </cell>
        </row>
        <row r="1043">
          <cell r="A1043">
            <v>14074</v>
          </cell>
          <cell r="C1043" t="str">
            <v>Tapón galvanizado de 3/4" (hembra)</v>
          </cell>
          <cell r="E1043" t="str">
            <v>u</v>
          </cell>
          <cell r="F1043">
            <v>0.23</v>
          </cell>
          <cell r="G1043">
            <v>0</v>
          </cell>
          <cell r="I1043">
            <v>1</v>
          </cell>
        </row>
        <row r="1044">
          <cell r="A1044">
            <v>14075</v>
          </cell>
          <cell r="C1044" t="str">
            <v>Tee galvanizada de 3/4"</v>
          </cell>
          <cell r="E1044" t="str">
            <v>u</v>
          </cell>
          <cell r="F1044">
            <v>0.41</v>
          </cell>
          <cell r="G1044">
            <v>0</v>
          </cell>
          <cell r="I1044">
            <v>1</v>
          </cell>
        </row>
        <row r="1045">
          <cell r="A1045">
            <v>14076</v>
          </cell>
          <cell r="C1045" t="str">
            <v>Tee galvanizada de 1/2"</v>
          </cell>
          <cell r="E1045" t="str">
            <v>u</v>
          </cell>
          <cell r="F1045">
            <v>0.26</v>
          </cell>
          <cell r="G1045">
            <v>0</v>
          </cell>
          <cell r="I1045">
            <v>1</v>
          </cell>
        </row>
        <row r="1046">
          <cell r="A1046">
            <v>14077</v>
          </cell>
          <cell r="C1046" t="str">
            <v>Codo galvanizado de 1/2"x90</v>
          </cell>
          <cell r="E1046" t="str">
            <v>u</v>
          </cell>
          <cell r="F1046">
            <v>0.18</v>
          </cell>
          <cell r="G1046">
            <v>0</v>
          </cell>
          <cell r="I1046">
            <v>1</v>
          </cell>
        </row>
        <row r="1047">
          <cell r="A1047">
            <v>14078</v>
          </cell>
          <cell r="C1047" t="str">
            <v>Codo galvanizado de 1/2"x45</v>
          </cell>
          <cell r="E1047" t="str">
            <v>u</v>
          </cell>
          <cell r="F1047">
            <v>0.3</v>
          </cell>
          <cell r="G1047">
            <v>0</v>
          </cell>
          <cell r="I1047">
            <v>1</v>
          </cell>
        </row>
        <row r="1048">
          <cell r="A1048">
            <v>14079</v>
          </cell>
          <cell r="C1048" t="str">
            <v>Codo galvanizado de 3/4"x90</v>
          </cell>
          <cell r="E1048" t="str">
            <v>u</v>
          </cell>
          <cell r="F1048">
            <v>0.35</v>
          </cell>
          <cell r="G1048">
            <v>0</v>
          </cell>
          <cell r="I1048">
            <v>1</v>
          </cell>
        </row>
        <row r="1049">
          <cell r="A1049">
            <v>14080</v>
          </cell>
          <cell r="C1049" t="str">
            <v>Codo galvanizado de 1"x90</v>
          </cell>
          <cell r="E1049" t="str">
            <v>u.</v>
          </cell>
          <cell r="F1049">
            <v>0.53</v>
          </cell>
          <cell r="G1049">
            <v>0</v>
          </cell>
          <cell r="I1049">
            <v>1</v>
          </cell>
        </row>
        <row r="1050">
          <cell r="A1050">
            <v>14081</v>
          </cell>
          <cell r="C1050" t="str">
            <v>Codo galvanizado de 1 1/2"x90</v>
          </cell>
          <cell r="E1050" t="str">
            <v>u.</v>
          </cell>
          <cell r="F1050">
            <v>0.9</v>
          </cell>
          <cell r="G1050">
            <v>0</v>
          </cell>
          <cell r="I1050">
            <v>1</v>
          </cell>
        </row>
        <row r="1051">
          <cell r="A1051">
            <v>14082</v>
          </cell>
          <cell r="C1051" t="str">
            <v>Tapón galvanizado 1/2" (hembra)</v>
          </cell>
          <cell r="E1051" t="str">
            <v>u.</v>
          </cell>
          <cell r="F1051">
            <v>0.14000000000000001</v>
          </cell>
          <cell r="G1051">
            <v>0</v>
          </cell>
          <cell r="I1051">
            <v>1</v>
          </cell>
        </row>
        <row r="1052">
          <cell r="A1052">
            <v>14083</v>
          </cell>
          <cell r="C1052" t="str">
            <v>Unión galvanizada de 1/2"</v>
          </cell>
          <cell r="E1052" t="str">
            <v>u.</v>
          </cell>
          <cell r="F1052">
            <v>0.45</v>
          </cell>
          <cell r="G1052">
            <v>421900311</v>
          </cell>
          <cell r="I1052">
            <v>1</v>
          </cell>
        </row>
        <row r="1053">
          <cell r="A1053">
            <v>14084</v>
          </cell>
          <cell r="C1053" t="str">
            <v>Unión galvanizada de 3/4"</v>
          </cell>
          <cell r="E1053" t="str">
            <v>u.</v>
          </cell>
          <cell r="F1053">
            <v>0.23</v>
          </cell>
          <cell r="G1053">
            <v>0</v>
          </cell>
          <cell r="I1053">
            <v>1</v>
          </cell>
        </row>
        <row r="1054">
          <cell r="A1054">
            <v>14085</v>
          </cell>
          <cell r="C1054" t="str">
            <v>Unión galvanizada de 1"</v>
          </cell>
          <cell r="E1054" t="str">
            <v>u.</v>
          </cell>
          <cell r="F1054">
            <v>0.37</v>
          </cell>
          <cell r="G1054">
            <v>0</v>
          </cell>
          <cell r="I1054">
            <v>1</v>
          </cell>
        </row>
        <row r="1055">
          <cell r="A1055">
            <v>14086</v>
          </cell>
          <cell r="C1055" t="str">
            <v>Unión galvanizada de 1 1/2"</v>
          </cell>
          <cell r="E1055" t="str">
            <v>u.</v>
          </cell>
          <cell r="F1055">
            <v>0.61</v>
          </cell>
          <cell r="G1055">
            <v>0</v>
          </cell>
          <cell r="I1055">
            <v>1</v>
          </cell>
        </row>
        <row r="1056">
          <cell r="C1056" t="str">
            <v>TUBERIA CERRAMIENTO NEGRA</v>
          </cell>
        </row>
        <row r="1057">
          <cell r="A1057">
            <v>14088</v>
          </cell>
          <cell r="C1057" t="str">
            <v>Cerr.Ng.50.8mm, 2,  180mm</v>
          </cell>
          <cell r="E1057" t="str">
            <v>u.</v>
          </cell>
          <cell r="F1057" t="str">
            <v>*</v>
          </cell>
          <cell r="G1057">
            <v>0</v>
          </cell>
          <cell r="I1057">
            <v>1</v>
          </cell>
        </row>
        <row r="1058">
          <cell r="A1058">
            <v>14089</v>
          </cell>
          <cell r="C1058" t="str">
            <v>Cerr.Ng.63.5mm, 2 1/2,  180mm</v>
          </cell>
          <cell r="E1058" t="str">
            <v>u.</v>
          </cell>
          <cell r="F1058" t="str">
            <v>*</v>
          </cell>
          <cell r="G1058">
            <v>0</v>
          </cell>
          <cell r="I1058">
            <v>1</v>
          </cell>
        </row>
        <row r="1059">
          <cell r="A1059">
            <v>14090</v>
          </cell>
          <cell r="C1059" t="str">
            <v>Cerr.Ng.25.0mm, 1,  200mm</v>
          </cell>
          <cell r="E1059" t="str">
            <v>u.</v>
          </cell>
          <cell r="F1059">
            <v>3</v>
          </cell>
          <cell r="G1059">
            <v>0</v>
          </cell>
          <cell r="I1059">
            <v>1</v>
          </cell>
        </row>
        <row r="1060">
          <cell r="A1060">
            <v>14091</v>
          </cell>
          <cell r="C1060" t="str">
            <v>Cerr.Ng.31.8mm, 1 1/4,  200mm</v>
          </cell>
          <cell r="E1060" t="str">
            <v>u.</v>
          </cell>
          <cell r="F1060">
            <v>3.8</v>
          </cell>
          <cell r="G1060">
            <v>0</v>
          </cell>
          <cell r="I1060">
            <v>1</v>
          </cell>
        </row>
        <row r="1061">
          <cell r="A1061">
            <v>14092</v>
          </cell>
          <cell r="C1061" t="str">
            <v>Cerr.Ng.38.1mm, 1 1/2,  200mm</v>
          </cell>
          <cell r="E1061" t="str">
            <v>u.</v>
          </cell>
          <cell r="F1061">
            <v>4.4400000000000004</v>
          </cell>
          <cell r="G1061">
            <v>0</v>
          </cell>
          <cell r="I1061">
            <v>1</v>
          </cell>
        </row>
        <row r="1062">
          <cell r="A1062">
            <v>14093</v>
          </cell>
          <cell r="C1062" t="str">
            <v>Cerr.Ng.42.0mm, 200mm</v>
          </cell>
          <cell r="E1062" t="str">
            <v>u.</v>
          </cell>
          <cell r="F1062">
            <v>5.8</v>
          </cell>
          <cell r="G1062">
            <v>0</v>
          </cell>
          <cell r="I1062">
            <v>1</v>
          </cell>
        </row>
        <row r="1063">
          <cell r="A1063">
            <v>14094</v>
          </cell>
          <cell r="C1063" t="str">
            <v>Cerr.Ng.45.0mm, 1 3/4,  200mm</v>
          </cell>
          <cell r="E1063" t="str">
            <v>u.</v>
          </cell>
          <cell r="F1063" t="str">
            <v>*</v>
          </cell>
          <cell r="G1063">
            <v>0</v>
          </cell>
          <cell r="I1063">
            <v>1</v>
          </cell>
        </row>
        <row r="1064">
          <cell r="A1064">
            <v>14095</v>
          </cell>
          <cell r="C1064" t="str">
            <v>Cerr.Ng.48.1mm, 1 7/8,  200mm</v>
          </cell>
          <cell r="E1064" t="str">
            <v>u.</v>
          </cell>
          <cell r="F1064" t="str">
            <v>*</v>
          </cell>
          <cell r="G1064">
            <v>0</v>
          </cell>
          <cell r="I1064">
            <v>1</v>
          </cell>
        </row>
        <row r="1065">
          <cell r="A1065">
            <v>14096</v>
          </cell>
          <cell r="C1065" t="str">
            <v>Cerr.Ng.50.8mm, 2,  200mm</v>
          </cell>
          <cell r="E1065" t="str">
            <v>u.</v>
          </cell>
          <cell r="F1065">
            <v>6</v>
          </cell>
          <cell r="G1065">
            <v>0</v>
          </cell>
          <cell r="I1065">
            <v>1</v>
          </cell>
        </row>
        <row r="1066">
          <cell r="A1066">
            <v>14097</v>
          </cell>
          <cell r="C1066" t="str">
            <v>Cerr.Ng.60.3mm, 2 3/8,  200mm</v>
          </cell>
          <cell r="E1066" t="str">
            <v>u.</v>
          </cell>
          <cell r="F1066" t="e">
            <v>#N/A</v>
          </cell>
          <cell r="G1066">
            <v>0</v>
          </cell>
          <cell r="I1066">
            <v>1</v>
          </cell>
        </row>
        <row r="1067">
          <cell r="A1067">
            <v>14098</v>
          </cell>
          <cell r="C1067" t="str">
            <v>Cerr.Ng.63.5mm, 2 1/2,  200mm</v>
          </cell>
          <cell r="E1067" t="str">
            <v>u.</v>
          </cell>
          <cell r="F1067">
            <v>8</v>
          </cell>
          <cell r="G1067">
            <v>0</v>
          </cell>
          <cell r="I1067">
            <v>1</v>
          </cell>
        </row>
        <row r="1068">
          <cell r="A1068">
            <v>14098</v>
          </cell>
          <cell r="C1068" t="str">
            <v>Cerr.Ng.63.5mm, 2 1/2 x 7.4m,  200mm</v>
          </cell>
          <cell r="E1068" t="str">
            <v>u.</v>
          </cell>
          <cell r="F1068" t="str">
            <v>*</v>
          </cell>
          <cell r="G1068">
            <v>0</v>
          </cell>
          <cell r="I1068">
            <v>1</v>
          </cell>
        </row>
        <row r="1069">
          <cell r="A1069">
            <v>14099</v>
          </cell>
          <cell r="C1069" t="str">
            <v>Cerr.Ng.73.0mm, 2 7/8,  200mm</v>
          </cell>
          <cell r="E1069" t="str">
            <v>u.</v>
          </cell>
          <cell r="F1069">
            <v>9.4</v>
          </cell>
          <cell r="G1069">
            <v>0</v>
          </cell>
          <cell r="I1069">
            <v>1</v>
          </cell>
        </row>
        <row r="1070">
          <cell r="A1070">
            <v>14100</v>
          </cell>
          <cell r="C1070" t="str">
            <v>Cerr.Ng.89.0mm, 3,  200mm</v>
          </cell>
          <cell r="E1070" t="str">
            <v>u.</v>
          </cell>
          <cell r="F1070">
            <v>11.4</v>
          </cell>
          <cell r="G1070">
            <v>0</v>
          </cell>
          <cell r="I1070">
            <v>1</v>
          </cell>
        </row>
        <row r="1071">
          <cell r="A1071">
            <v>14101</v>
          </cell>
          <cell r="C1071" t="str">
            <v>Cerr.Ng.114.0mm, 4,  200mm</v>
          </cell>
          <cell r="E1071" t="str">
            <v>u.</v>
          </cell>
          <cell r="F1071">
            <v>14.4</v>
          </cell>
          <cell r="G1071">
            <v>0</v>
          </cell>
          <cell r="I1071">
            <v>1</v>
          </cell>
        </row>
        <row r="1072">
          <cell r="C1072" t="str">
            <v>TUBERIA ELECTRICA EMT</v>
          </cell>
        </row>
        <row r="1073">
          <cell r="A1073">
            <v>14103</v>
          </cell>
          <cell r="C1073" t="str">
            <v>Tubo EMT 1/2 x 3m., 100mm</v>
          </cell>
          <cell r="E1073" t="str">
            <v>u.</v>
          </cell>
          <cell r="F1073" t="str">
            <v>*</v>
          </cell>
          <cell r="G1073">
            <v>0</v>
          </cell>
          <cell r="I1073">
            <v>1</v>
          </cell>
        </row>
        <row r="1074">
          <cell r="A1074">
            <v>14104</v>
          </cell>
          <cell r="C1074" t="str">
            <v>Tubo EMT 3/4 x 3m., 120mm</v>
          </cell>
          <cell r="E1074" t="str">
            <v>u.</v>
          </cell>
          <cell r="F1074" t="str">
            <v>*</v>
          </cell>
          <cell r="G1074">
            <v>0</v>
          </cell>
          <cell r="I1074">
            <v>1</v>
          </cell>
        </row>
        <row r="1075">
          <cell r="A1075">
            <v>14105</v>
          </cell>
          <cell r="C1075" t="str">
            <v>Tubo EMT 3/4 x 2,96m., 120mm</v>
          </cell>
          <cell r="E1075" t="str">
            <v>u.</v>
          </cell>
          <cell r="F1075" t="str">
            <v>*</v>
          </cell>
          <cell r="G1075">
            <v>0</v>
          </cell>
          <cell r="I1075">
            <v>1</v>
          </cell>
        </row>
        <row r="1076">
          <cell r="A1076">
            <v>14106</v>
          </cell>
          <cell r="C1076" t="str">
            <v>Tubo EMT 1 x 3m., 140mm</v>
          </cell>
          <cell r="E1076" t="str">
            <v>u.</v>
          </cell>
          <cell r="F1076" t="str">
            <v>*</v>
          </cell>
          <cell r="G1076">
            <v>0</v>
          </cell>
          <cell r="I1076">
            <v>1</v>
          </cell>
        </row>
        <row r="1077">
          <cell r="A1077">
            <v>14107</v>
          </cell>
          <cell r="C1077" t="str">
            <v>Tubo EMT 1 x 3m., 150mm</v>
          </cell>
          <cell r="E1077" t="str">
            <v>u.</v>
          </cell>
          <cell r="F1077" t="str">
            <v>*</v>
          </cell>
          <cell r="G1077">
            <v>0</v>
          </cell>
          <cell r="I1077">
            <v>1</v>
          </cell>
        </row>
        <row r="1078">
          <cell r="C1078" t="str">
            <v>TUBERIA CERRAMIENTO NEGRA</v>
          </cell>
        </row>
        <row r="1079">
          <cell r="A1079">
            <v>14109</v>
          </cell>
          <cell r="C1079" t="str">
            <v>Cerr.Ng.25.0mm, 1,  180mm</v>
          </cell>
          <cell r="E1079" t="str">
            <v>u.</v>
          </cell>
          <cell r="F1079" t="str">
            <v>*</v>
          </cell>
          <cell r="G1079">
            <v>0</v>
          </cell>
          <cell r="I1079">
            <v>1</v>
          </cell>
        </row>
        <row r="1080">
          <cell r="A1080">
            <v>14110</v>
          </cell>
          <cell r="C1080" t="str">
            <v>Cerr.Ng.31.8mm, 1 1/4,  180mm</v>
          </cell>
          <cell r="E1080" t="str">
            <v>u.</v>
          </cell>
          <cell r="F1080" t="str">
            <v>*</v>
          </cell>
          <cell r="G1080">
            <v>0</v>
          </cell>
          <cell r="I1080">
            <v>1</v>
          </cell>
        </row>
        <row r="1081">
          <cell r="A1081">
            <v>14111</v>
          </cell>
          <cell r="C1081" t="str">
            <v>Cerr.Ng.38.1mm, 1 1/2,  180mm</v>
          </cell>
          <cell r="E1081" t="str">
            <v>u.</v>
          </cell>
          <cell r="F1081" t="str">
            <v>*</v>
          </cell>
          <cell r="G1081">
            <v>0</v>
          </cell>
          <cell r="I1081">
            <v>1</v>
          </cell>
        </row>
        <row r="1082">
          <cell r="A1082">
            <v>14112</v>
          </cell>
          <cell r="C1082" t="str">
            <v>Cerr.Ng.45.0mm, 1 3/4,  180mm</v>
          </cell>
          <cell r="E1082" t="str">
            <v>u.</v>
          </cell>
          <cell r="F1082" t="str">
            <v>*</v>
          </cell>
          <cell r="G1082">
            <v>0</v>
          </cell>
          <cell r="I1082">
            <v>1</v>
          </cell>
        </row>
        <row r="1083">
          <cell r="A1083">
            <v>14113</v>
          </cell>
          <cell r="C1083" t="str">
            <v>Cerr.Ng.48.1mm, 1 7/8,  180mm</v>
          </cell>
          <cell r="E1083" t="str">
            <v>u.</v>
          </cell>
          <cell r="F1083" t="str">
            <v>*</v>
          </cell>
          <cell r="G1083">
            <v>0</v>
          </cell>
          <cell r="I1083">
            <v>1</v>
          </cell>
        </row>
        <row r="1084">
          <cell r="C1084" t="str">
            <v>TUBERIA MUEBLE REDONDO</v>
          </cell>
        </row>
        <row r="1085">
          <cell r="A1085">
            <v>14115</v>
          </cell>
          <cell r="C1085" t="str">
            <v>Tubo redondo 3/4, 70mm</v>
          </cell>
          <cell r="E1085" t="str">
            <v>u.</v>
          </cell>
          <cell r="F1085" t="str">
            <v>*</v>
          </cell>
          <cell r="G1085">
            <v>0</v>
          </cell>
          <cell r="I1085">
            <v>1</v>
          </cell>
        </row>
        <row r="1086">
          <cell r="A1086">
            <v>14116</v>
          </cell>
          <cell r="C1086" t="str">
            <v>Tubo redondo 5/8, 75mm</v>
          </cell>
          <cell r="E1086" t="str">
            <v>u.</v>
          </cell>
          <cell r="F1086" t="str">
            <v>*</v>
          </cell>
          <cell r="G1086">
            <v>0</v>
          </cell>
          <cell r="I1086">
            <v>1</v>
          </cell>
        </row>
        <row r="1087">
          <cell r="A1087">
            <v>14117</v>
          </cell>
          <cell r="C1087" t="str">
            <v>Tubo redondo 7/8, 75mm</v>
          </cell>
          <cell r="E1087" t="str">
            <v>u.</v>
          </cell>
          <cell r="F1087" t="str">
            <v>*</v>
          </cell>
          <cell r="G1087">
            <v>0</v>
          </cell>
          <cell r="I1087">
            <v>1</v>
          </cell>
        </row>
        <row r="1088">
          <cell r="A1088">
            <v>14118</v>
          </cell>
          <cell r="C1088" t="str">
            <v>Tubo redondo 5/8, 90mm</v>
          </cell>
          <cell r="E1088" t="str">
            <v>u.</v>
          </cell>
          <cell r="F1088" t="str">
            <v>*</v>
          </cell>
          <cell r="G1088">
            <v>0</v>
          </cell>
          <cell r="I1088">
            <v>1</v>
          </cell>
        </row>
        <row r="1089">
          <cell r="A1089">
            <v>14119</v>
          </cell>
          <cell r="C1089" t="str">
            <v>Tubo redondo 3/4, 90mm</v>
          </cell>
          <cell r="E1089" t="str">
            <v>u.</v>
          </cell>
          <cell r="F1089" t="str">
            <v>*</v>
          </cell>
          <cell r="G1089">
            <v>0</v>
          </cell>
          <cell r="I1089">
            <v>1</v>
          </cell>
        </row>
        <row r="1090">
          <cell r="A1090">
            <v>14120</v>
          </cell>
          <cell r="C1090" t="str">
            <v>Tubo redondo 7/8, 90mm</v>
          </cell>
          <cell r="E1090" t="str">
            <v>u.</v>
          </cell>
          <cell r="F1090" t="str">
            <v>*</v>
          </cell>
          <cell r="G1090">
            <v>0</v>
          </cell>
          <cell r="I1090">
            <v>1</v>
          </cell>
        </row>
        <row r="1091">
          <cell r="A1091">
            <v>14121</v>
          </cell>
          <cell r="C1091" t="str">
            <v>Tubo redondo 1, 90mm</v>
          </cell>
          <cell r="E1091" t="str">
            <v>u.</v>
          </cell>
          <cell r="F1091" t="str">
            <v>*</v>
          </cell>
          <cell r="G1091">
            <v>0</v>
          </cell>
          <cell r="I1091">
            <v>1</v>
          </cell>
        </row>
        <row r="1092">
          <cell r="A1092">
            <v>14122</v>
          </cell>
          <cell r="C1092" t="str">
            <v>Tubo redondo 1 1/4, 90mm</v>
          </cell>
          <cell r="E1092" t="str">
            <v>u.</v>
          </cell>
          <cell r="F1092" t="str">
            <v>*</v>
          </cell>
          <cell r="G1092">
            <v>0</v>
          </cell>
          <cell r="I1092">
            <v>1</v>
          </cell>
        </row>
        <row r="1093">
          <cell r="A1093">
            <v>14123</v>
          </cell>
          <cell r="C1093" t="str">
            <v>Tubo redondo 1 1/2, 90mm</v>
          </cell>
          <cell r="E1093" t="str">
            <v>u.</v>
          </cell>
          <cell r="F1093" t="str">
            <v>*</v>
          </cell>
          <cell r="G1093">
            <v>0</v>
          </cell>
          <cell r="I1093">
            <v>1</v>
          </cell>
        </row>
        <row r="1094">
          <cell r="C1094" t="str">
            <v>PRODUCTOS P.V.C.</v>
          </cell>
          <cell r="G1094">
            <v>0</v>
          </cell>
          <cell r="I1094">
            <v>1</v>
          </cell>
        </row>
        <row r="1095">
          <cell r="A1095">
            <v>14125</v>
          </cell>
          <cell r="C1095" t="str">
            <v>Adaptador PVC ASTM-ISO 1/2" a 20mm (E/C)</v>
          </cell>
          <cell r="E1095" t="str">
            <v>u.</v>
          </cell>
          <cell r="F1095">
            <v>0.08</v>
          </cell>
          <cell r="G1095">
            <v>0</v>
          </cell>
          <cell r="I1095">
            <v>1</v>
          </cell>
        </row>
        <row r="1096">
          <cell r="A1096">
            <v>14126</v>
          </cell>
          <cell r="C1096" t="str">
            <v>Adaptador PVC ASTM-ISO 3/4" a 25mm (E/C)</v>
          </cell>
          <cell r="E1096" t="str">
            <v>u.</v>
          </cell>
          <cell r="F1096">
            <v>0.08</v>
          </cell>
          <cell r="G1096">
            <v>0</v>
          </cell>
          <cell r="I1096">
            <v>1</v>
          </cell>
        </row>
        <row r="1097">
          <cell r="A1097">
            <v>14127</v>
          </cell>
          <cell r="C1097" t="str">
            <v>Adaptador PVC ASTM-ISO 1" a 32mm (E/C)</v>
          </cell>
          <cell r="E1097" t="str">
            <v>u.</v>
          </cell>
          <cell r="F1097">
            <v>0.1</v>
          </cell>
          <cell r="G1097">
            <v>0</v>
          </cell>
          <cell r="I1097">
            <v>1</v>
          </cell>
        </row>
        <row r="1098">
          <cell r="A1098">
            <v>14128</v>
          </cell>
          <cell r="C1098" t="str">
            <v>Adaptador PVC ASTM-ISO 11/4" a 40mm (E/C)</v>
          </cell>
          <cell r="E1098" t="str">
            <v>u.</v>
          </cell>
          <cell r="F1098">
            <v>0.19</v>
          </cell>
          <cell r="G1098">
            <v>0</v>
          </cell>
          <cell r="I1098">
            <v>1</v>
          </cell>
        </row>
        <row r="1099">
          <cell r="A1099">
            <v>14129</v>
          </cell>
          <cell r="C1099" t="str">
            <v>Adaptador PVC ASTM-ISO 11/2" a 50mm (E/C)</v>
          </cell>
          <cell r="E1099" t="str">
            <v>u.</v>
          </cell>
          <cell r="F1099">
            <v>0.21</v>
          </cell>
          <cell r="G1099">
            <v>0</v>
          </cell>
          <cell r="I1099">
            <v>1</v>
          </cell>
        </row>
        <row r="1100">
          <cell r="A1100">
            <v>14130</v>
          </cell>
          <cell r="C1100" t="str">
            <v>Adaptador PVC ASTM-ISO 6" a 160mm (E/C)</v>
          </cell>
          <cell r="E1100" t="str">
            <v>u.</v>
          </cell>
          <cell r="F1100">
            <v>5.47</v>
          </cell>
          <cell r="G1100">
            <v>0</v>
          </cell>
          <cell r="I1100">
            <v>1</v>
          </cell>
        </row>
        <row r="1101">
          <cell r="A1101">
            <v>14131</v>
          </cell>
          <cell r="C1101" t="str">
            <v>Adaptador PVC ASTM-ISO 8" a 200mm (E/C)</v>
          </cell>
          <cell r="E1101" t="str">
            <v>u.</v>
          </cell>
          <cell r="F1101">
            <v>11.43</v>
          </cell>
          <cell r="G1101">
            <v>0</v>
          </cell>
          <cell r="I1101">
            <v>1</v>
          </cell>
        </row>
        <row r="1102">
          <cell r="A1102">
            <v>14132</v>
          </cell>
          <cell r="C1102" t="str">
            <v>Abrazadera de 1/2"</v>
          </cell>
          <cell r="E1102" t="str">
            <v>u</v>
          </cell>
          <cell r="F1102">
            <v>0.7</v>
          </cell>
          <cell r="G1102">
            <v>0</v>
          </cell>
          <cell r="I1102">
            <v>1</v>
          </cell>
        </row>
        <row r="1103">
          <cell r="A1103">
            <v>14133</v>
          </cell>
          <cell r="C1103" t="str">
            <v>Abrazadera de 3/4"</v>
          </cell>
          <cell r="E1103" t="str">
            <v>u</v>
          </cell>
          <cell r="F1103">
            <v>0.72</v>
          </cell>
          <cell r="G1103">
            <v>0</v>
          </cell>
          <cell r="I1103">
            <v>1</v>
          </cell>
        </row>
        <row r="1104">
          <cell r="A1104">
            <v>14134</v>
          </cell>
          <cell r="C1104" t="str">
            <v>Abrazadera de 1"</v>
          </cell>
          <cell r="E1104" t="str">
            <v>u</v>
          </cell>
          <cell r="F1104">
            <v>0.78</v>
          </cell>
          <cell r="G1104">
            <v>0</v>
          </cell>
          <cell r="I1104">
            <v>1</v>
          </cell>
        </row>
        <row r="1105">
          <cell r="A1105">
            <v>14135</v>
          </cell>
          <cell r="C1105" t="str">
            <v>Abrazadera de 1 1/2"</v>
          </cell>
          <cell r="E1105" t="str">
            <v>u</v>
          </cell>
          <cell r="F1105">
            <v>0.78</v>
          </cell>
          <cell r="G1105">
            <v>0</v>
          </cell>
          <cell r="I1105">
            <v>1</v>
          </cell>
        </row>
        <row r="1106">
          <cell r="A1106">
            <v>14137</v>
          </cell>
          <cell r="C1106" t="str">
            <v>Abrazadera de 3"</v>
          </cell>
          <cell r="E1106" t="str">
            <v>u</v>
          </cell>
          <cell r="F1106">
            <v>1.42</v>
          </cell>
          <cell r="G1106">
            <v>0</v>
          </cell>
          <cell r="I1106">
            <v>1</v>
          </cell>
        </row>
        <row r="1107">
          <cell r="A1107">
            <v>14137</v>
          </cell>
          <cell r="C1107" t="str">
            <v>Abrazadera de 3"</v>
          </cell>
          <cell r="E1107" t="str">
            <v>u</v>
          </cell>
          <cell r="F1107">
            <v>1.42</v>
          </cell>
          <cell r="G1107">
            <v>0</v>
          </cell>
          <cell r="I1107">
            <v>1</v>
          </cell>
        </row>
        <row r="1108">
          <cell r="A1108">
            <v>14138</v>
          </cell>
          <cell r="C1108" t="str">
            <v>Abrazadera de 4"</v>
          </cell>
          <cell r="E1108" t="str">
            <v>u</v>
          </cell>
          <cell r="F1108">
            <v>1.1599999999999999</v>
          </cell>
          <cell r="G1108">
            <v>0</v>
          </cell>
          <cell r="I1108">
            <v>1</v>
          </cell>
        </row>
        <row r="1109">
          <cell r="A1109">
            <v>14139</v>
          </cell>
          <cell r="C1109" t="str">
            <v>Kalipega y accesorios</v>
          </cell>
          <cell r="E1109" t="str">
            <v>ml.</v>
          </cell>
          <cell r="F1109">
            <v>1.25</v>
          </cell>
          <cell r="G1109">
            <v>335001013</v>
          </cell>
          <cell r="I1109">
            <v>1</v>
          </cell>
          <cell r="J1109">
            <v>0.4</v>
          </cell>
        </row>
        <row r="1110">
          <cell r="A1110">
            <v>141391</v>
          </cell>
          <cell r="C1110" t="str">
            <v>Accesorios p/Tub. Roscable</v>
          </cell>
          <cell r="E1110" t="str">
            <v>ml.</v>
          </cell>
          <cell r="F1110">
            <v>1.5</v>
          </cell>
          <cell r="G1110">
            <v>851230012</v>
          </cell>
          <cell r="I1110">
            <v>1</v>
          </cell>
        </row>
        <row r="1111">
          <cell r="A1111">
            <v>141392</v>
          </cell>
          <cell r="C1111" t="str">
            <v>Kalipega</v>
          </cell>
          <cell r="E1111" t="str">
            <v>ml.</v>
          </cell>
          <cell r="F1111">
            <v>0.2</v>
          </cell>
          <cell r="G1111">
            <v>335001013</v>
          </cell>
          <cell r="I1111">
            <v>1</v>
          </cell>
          <cell r="J1111">
            <v>0.4</v>
          </cell>
        </row>
        <row r="1112">
          <cell r="A1112">
            <v>14140</v>
          </cell>
          <cell r="C1112" t="str">
            <v>Tubería de PVC 1/2"(roscable) 6ml.</v>
          </cell>
          <cell r="E1112" t="str">
            <v>u</v>
          </cell>
          <cell r="F1112">
            <v>7.1529999999999996</v>
          </cell>
          <cell r="G1112">
            <v>363206021</v>
          </cell>
          <cell r="I1112">
            <v>1</v>
          </cell>
          <cell r="J1112">
            <v>0.4</v>
          </cell>
        </row>
        <row r="1113">
          <cell r="A1113">
            <v>14141</v>
          </cell>
          <cell r="C1113" t="str">
            <v>Tubería de PVC 3/4"(roscable)</v>
          </cell>
          <cell r="E1113" t="str">
            <v>ml.</v>
          </cell>
          <cell r="F1113">
            <v>0.46</v>
          </cell>
          <cell r="G1113">
            <v>363206021</v>
          </cell>
          <cell r="I1113">
            <v>1</v>
          </cell>
          <cell r="J1113">
            <v>0.4</v>
          </cell>
        </row>
        <row r="1114">
          <cell r="A1114">
            <v>14142</v>
          </cell>
          <cell r="C1114" t="str">
            <v>Tubería de PVC 1"(roscable)</v>
          </cell>
          <cell r="E1114" t="str">
            <v>ml.</v>
          </cell>
          <cell r="F1114">
            <v>1.0580000000000001</v>
          </cell>
          <cell r="G1114">
            <v>363206021</v>
          </cell>
          <cell r="I1114">
            <v>1</v>
          </cell>
          <cell r="J1114">
            <v>0.4</v>
          </cell>
        </row>
        <row r="1115">
          <cell r="A1115">
            <v>14143</v>
          </cell>
          <cell r="C1115" t="str">
            <v>Tubería de PVC 1 1/4"(roscable)</v>
          </cell>
          <cell r="E1115" t="str">
            <v>ml.</v>
          </cell>
          <cell r="F1115">
            <v>1.47664</v>
          </cell>
          <cell r="G1115">
            <v>363206021</v>
          </cell>
          <cell r="I1115">
            <v>1</v>
          </cell>
          <cell r="J1115">
            <v>0.4</v>
          </cell>
        </row>
        <row r="1116">
          <cell r="A1116">
            <v>14144</v>
          </cell>
          <cell r="C1116" t="str">
            <v>Tubería de PVC 1 1/2"(roscable)</v>
          </cell>
          <cell r="E1116" t="str">
            <v>ml.</v>
          </cell>
          <cell r="F1116">
            <v>1.78664</v>
          </cell>
          <cell r="G1116">
            <v>363206021</v>
          </cell>
          <cell r="I1116">
            <v>1</v>
          </cell>
          <cell r="J1116">
            <v>0.4</v>
          </cell>
        </row>
        <row r="1117">
          <cell r="A1117">
            <v>14145</v>
          </cell>
          <cell r="C1117" t="str">
            <v>Tubería de PVC 2"(roscable)</v>
          </cell>
          <cell r="E1117" t="str">
            <v>ml.</v>
          </cell>
          <cell r="F1117">
            <v>4.4933199999999998</v>
          </cell>
          <cell r="G1117">
            <v>363206021</v>
          </cell>
          <cell r="I1117">
            <v>1</v>
          </cell>
          <cell r="J1117">
            <v>0.4</v>
          </cell>
        </row>
        <row r="1118">
          <cell r="A1118">
            <v>14146</v>
          </cell>
          <cell r="C1118" t="str">
            <v>Tee PVC 1/2" (unión roscable)</v>
          </cell>
          <cell r="E1118" t="str">
            <v>u.</v>
          </cell>
          <cell r="F1118">
            <v>0.46</v>
          </cell>
          <cell r="G1118">
            <v>0</v>
          </cell>
          <cell r="I1118">
            <v>1</v>
          </cell>
        </row>
        <row r="1119">
          <cell r="A1119">
            <v>14146</v>
          </cell>
          <cell r="C1119" t="str">
            <v>Tee PVC 3/4" (unión roscable)</v>
          </cell>
          <cell r="E1119" t="str">
            <v>u.</v>
          </cell>
          <cell r="F1119">
            <v>1.32</v>
          </cell>
          <cell r="G1119">
            <v>0</v>
          </cell>
          <cell r="I1119">
            <v>1</v>
          </cell>
        </row>
        <row r="1120">
          <cell r="A1120">
            <v>14147</v>
          </cell>
          <cell r="C1120" t="str">
            <v>Tee PVC 1" (unión roscable)</v>
          </cell>
          <cell r="E1120" t="str">
            <v>u.</v>
          </cell>
          <cell r="F1120">
            <v>1.44</v>
          </cell>
          <cell r="G1120">
            <v>0</v>
          </cell>
          <cell r="I1120">
            <v>1</v>
          </cell>
        </row>
        <row r="1121">
          <cell r="A1121">
            <v>14148</v>
          </cell>
          <cell r="C1121" t="str">
            <v>Tee PVC 1 1/4" (unión roscable)</v>
          </cell>
          <cell r="E1121" t="str">
            <v>u.</v>
          </cell>
          <cell r="F1121">
            <v>2.016</v>
          </cell>
          <cell r="G1121">
            <v>0</v>
          </cell>
          <cell r="I1121">
            <v>1</v>
          </cell>
        </row>
        <row r="1122">
          <cell r="A1122">
            <v>14149</v>
          </cell>
          <cell r="C1122" t="str">
            <v>Tee PVC 1 1/2" (unión roscable)</v>
          </cell>
          <cell r="E1122" t="str">
            <v>u.</v>
          </cell>
          <cell r="F1122">
            <v>2.4239999999999999</v>
          </cell>
          <cell r="G1122">
            <v>0</v>
          </cell>
          <cell r="I1122">
            <v>1</v>
          </cell>
        </row>
        <row r="1123">
          <cell r="A1123">
            <v>14150</v>
          </cell>
          <cell r="C1123" t="str">
            <v>Tee PVC 2" (unión roscable)</v>
          </cell>
          <cell r="E1123" t="str">
            <v>u.</v>
          </cell>
          <cell r="F1123">
            <v>3</v>
          </cell>
          <cell r="G1123">
            <v>0</v>
          </cell>
          <cell r="I1123">
            <v>1</v>
          </cell>
        </row>
        <row r="1124">
          <cell r="A1124">
            <v>14151</v>
          </cell>
          <cell r="C1124" t="str">
            <v>Unión PVC 1/2" ( roscable)</v>
          </cell>
          <cell r="E1124" t="str">
            <v>u.</v>
          </cell>
          <cell r="F1124">
            <v>0.8</v>
          </cell>
          <cell r="G1124">
            <v>0</v>
          </cell>
          <cell r="I1124">
            <v>1</v>
          </cell>
        </row>
        <row r="1125">
          <cell r="A1125">
            <v>141511</v>
          </cell>
          <cell r="C1125" t="str">
            <v>Unión galv. 1/2" ( roscable)</v>
          </cell>
          <cell r="E1125" t="str">
            <v>u.</v>
          </cell>
          <cell r="F1125">
            <v>0.85</v>
          </cell>
          <cell r="G1125">
            <v>0</v>
          </cell>
          <cell r="I1125">
            <v>1</v>
          </cell>
        </row>
        <row r="1126">
          <cell r="A1126">
            <v>14152</v>
          </cell>
          <cell r="C1126" t="str">
            <v>Unión PVC 3/4" ( roscable)</v>
          </cell>
          <cell r="E1126" t="str">
            <v>u.</v>
          </cell>
          <cell r="F1126">
            <v>0.32800000000000001</v>
          </cell>
          <cell r="G1126">
            <v>0</v>
          </cell>
          <cell r="I1126">
            <v>1</v>
          </cell>
        </row>
        <row r="1127">
          <cell r="A1127">
            <v>14153</v>
          </cell>
          <cell r="C1127" t="str">
            <v>Unión PVC 1" ( roscable)</v>
          </cell>
          <cell r="E1127" t="str">
            <v>u.</v>
          </cell>
          <cell r="F1127">
            <v>0.432</v>
          </cell>
          <cell r="G1127">
            <v>0</v>
          </cell>
          <cell r="I1127">
            <v>1</v>
          </cell>
        </row>
        <row r="1128">
          <cell r="A1128">
            <v>14154</v>
          </cell>
          <cell r="C1128" t="str">
            <v>Unión PVC 1 1/4" ( roscable)</v>
          </cell>
          <cell r="E1128" t="str">
            <v>u.</v>
          </cell>
          <cell r="F1128">
            <v>2.4239999999999999</v>
          </cell>
          <cell r="G1128">
            <v>0</v>
          </cell>
          <cell r="I1128">
            <v>1</v>
          </cell>
        </row>
        <row r="1129">
          <cell r="A1129">
            <v>14155</v>
          </cell>
          <cell r="C1129" t="str">
            <v>Unión PVC 1 1/2" ( roscable)</v>
          </cell>
          <cell r="E1129" t="str">
            <v>u.</v>
          </cell>
          <cell r="F1129">
            <v>5.3760000000000003</v>
          </cell>
          <cell r="G1129">
            <v>0</v>
          </cell>
          <cell r="I1129">
            <v>1</v>
          </cell>
        </row>
        <row r="1130">
          <cell r="A1130">
            <v>14156</v>
          </cell>
          <cell r="C1130" t="str">
            <v>Unión PVC 2" ( roscable)</v>
          </cell>
          <cell r="E1130" t="str">
            <v>u.</v>
          </cell>
          <cell r="F1130">
            <v>5.6159999999999997</v>
          </cell>
          <cell r="G1130">
            <v>0</v>
          </cell>
          <cell r="I1130">
            <v>1</v>
          </cell>
        </row>
        <row r="1131">
          <cell r="A1131">
            <v>14157</v>
          </cell>
          <cell r="C1131" t="str">
            <v>Tub. PVC rig. 1/2"x6ml (unión roscable)</v>
          </cell>
          <cell r="E1131" t="str">
            <v>m</v>
          </cell>
          <cell r="F1131">
            <v>1.82</v>
          </cell>
          <cell r="G1131">
            <v>363201011</v>
          </cell>
          <cell r="I1131">
            <v>39</v>
          </cell>
          <cell r="J1131">
            <v>0.4</v>
          </cell>
        </row>
        <row r="1132">
          <cell r="A1132">
            <v>14158</v>
          </cell>
          <cell r="C1132" t="str">
            <v>Tub. PVC rig. 3/4"x6ml (unión roscable)</v>
          </cell>
          <cell r="E1132" t="str">
            <v>u.</v>
          </cell>
          <cell r="F1132">
            <v>2.76</v>
          </cell>
          <cell r="G1132">
            <v>363206021</v>
          </cell>
          <cell r="I1132">
            <v>1</v>
          </cell>
          <cell r="J1132">
            <v>0.4</v>
          </cell>
        </row>
        <row r="1133">
          <cell r="A1133">
            <v>14159</v>
          </cell>
          <cell r="C1133" t="str">
            <v>Tub. PVC rig. 1"x6ml (unión roscable)</v>
          </cell>
          <cell r="E1133" t="str">
            <v>u.</v>
          </cell>
          <cell r="F1133">
            <v>36.347999999999999</v>
          </cell>
          <cell r="G1133">
            <v>363206021</v>
          </cell>
          <cell r="I1133">
            <v>1</v>
          </cell>
          <cell r="J1133">
            <v>0.4</v>
          </cell>
        </row>
        <row r="1134">
          <cell r="A1134">
            <v>141591</v>
          </cell>
          <cell r="C1134" t="str">
            <v>Codos, neplos, Tapon, etc. 1" roscable</v>
          </cell>
          <cell r="E1134" t="str">
            <v>u.</v>
          </cell>
          <cell r="F1134">
            <v>0.5</v>
          </cell>
          <cell r="G1134">
            <v>363206021</v>
          </cell>
          <cell r="I1134">
            <v>1</v>
          </cell>
          <cell r="J1134">
            <v>0.4</v>
          </cell>
        </row>
        <row r="1135">
          <cell r="A1135">
            <v>14160</v>
          </cell>
          <cell r="C1135" t="str">
            <v>Tub. PVC rig. 1 1/4"x6ml (unión roscable)</v>
          </cell>
          <cell r="E1135" t="str">
            <v>u.</v>
          </cell>
          <cell r="F1135">
            <v>8.86</v>
          </cell>
          <cell r="G1135">
            <v>363206021</v>
          </cell>
          <cell r="I1135">
            <v>1</v>
          </cell>
          <cell r="J1135">
            <v>0.4</v>
          </cell>
        </row>
        <row r="1136">
          <cell r="A1136">
            <v>14161</v>
          </cell>
          <cell r="C1136" t="str">
            <v>Tub. PVC rig. 1 1/2"x6ml (unión roscable)</v>
          </cell>
          <cell r="E1136" t="str">
            <v>u.</v>
          </cell>
          <cell r="F1136">
            <v>13.48</v>
          </cell>
          <cell r="G1136">
            <v>363206021</v>
          </cell>
          <cell r="I1136">
            <v>1</v>
          </cell>
          <cell r="J1136">
            <v>0.4</v>
          </cell>
        </row>
        <row r="1137">
          <cell r="A1137">
            <v>14162</v>
          </cell>
          <cell r="C1137" t="str">
            <v>Tub. PVC rig. 2"x6ml (unión roscable)</v>
          </cell>
          <cell r="E1137" t="str">
            <v>u.</v>
          </cell>
          <cell r="F1137">
            <v>13.48</v>
          </cell>
          <cell r="G1137">
            <v>363206021</v>
          </cell>
          <cell r="I1137">
            <v>1</v>
          </cell>
          <cell r="J1137">
            <v>0.4</v>
          </cell>
        </row>
        <row r="1138">
          <cell r="A1138">
            <v>14163</v>
          </cell>
          <cell r="C1138" t="str">
            <v>Tub. PVC rig. 1"x6ml (unión roscable)</v>
          </cell>
          <cell r="E1138" t="str">
            <v>u.</v>
          </cell>
          <cell r="F1138">
            <v>20.399999999999999</v>
          </cell>
          <cell r="G1138">
            <v>363206021</v>
          </cell>
          <cell r="I1138">
            <v>1</v>
          </cell>
          <cell r="J1138">
            <v>0.4</v>
          </cell>
        </row>
        <row r="1139">
          <cell r="A1139">
            <v>14164</v>
          </cell>
          <cell r="C1139" t="str">
            <v>Tub. PVC rig. 1/2"x6ml (unión roscable)</v>
          </cell>
          <cell r="E1139" t="str">
            <v>u.</v>
          </cell>
          <cell r="F1139">
            <v>7.1529999999999996</v>
          </cell>
          <cell r="G1139">
            <v>363206021</v>
          </cell>
          <cell r="I1139">
            <v>1</v>
          </cell>
          <cell r="J1139">
            <v>0.4</v>
          </cell>
        </row>
        <row r="1140">
          <cell r="A1140">
            <v>14165</v>
          </cell>
          <cell r="C1140" t="str">
            <v>Tub. PVC rig. 3/4"x6ml (unión roscable)</v>
          </cell>
          <cell r="E1140" t="str">
            <v>u</v>
          </cell>
          <cell r="F1140">
            <v>2.76</v>
          </cell>
          <cell r="G1140">
            <v>363206021</v>
          </cell>
          <cell r="I1140">
            <v>1</v>
          </cell>
          <cell r="J1140">
            <v>0.4</v>
          </cell>
          <cell r="L1140">
            <v>0.45999999999999996</v>
          </cell>
          <cell r="M1140">
            <v>0.45999999999999996</v>
          </cell>
        </row>
        <row r="1141">
          <cell r="A1141">
            <v>14166</v>
          </cell>
          <cell r="C1141" t="str">
            <v>Tub. pol. flexible 1/2"</v>
          </cell>
          <cell r="E1141" t="str">
            <v>ml</v>
          </cell>
          <cell r="F1141">
            <v>0.63600000000000001</v>
          </cell>
          <cell r="G1141">
            <v>0</v>
          </cell>
          <cell r="I1141">
            <v>1</v>
          </cell>
          <cell r="M1141">
            <v>0.184</v>
          </cell>
        </row>
        <row r="1142">
          <cell r="A1142">
            <v>14167</v>
          </cell>
          <cell r="C1142" t="str">
            <v>Tub. pol. flexible 3/4"</v>
          </cell>
          <cell r="E1142" t="str">
            <v>ml</v>
          </cell>
          <cell r="F1142">
            <v>1.3</v>
          </cell>
          <cell r="G1142">
            <v>0</v>
          </cell>
          <cell r="I1142">
            <v>1</v>
          </cell>
        </row>
        <row r="1143">
          <cell r="A1143">
            <v>14168</v>
          </cell>
          <cell r="C1143" t="str">
            <v>Tub. pol. flexible 1"</v>
          </cell>
          <cell r="E1143" t="str">
            <v>ml</v>
          </cell>
          <cell r="F1143">
            <v>1.9239999999999999</v>
          </cell>
          <cell r="G1143">
            <v>0</v>
          </cell>
          <cell r="I1143">
            <v>1</v>
          </cell>
        </row>
        <row r="1144">
          <cell r="A1144">
            <v>14169</v>
          </cell>
          <cell r="C1144" t="str">
            <v>Tub. pol. flexible 1 1/2"</v>
          </cell>
          <cell r="E1144" t="str">
            <v>ml</v>
          </cell>
          <cell r="F1144">
            <v>2.6480000000000001</v>
          </cell>
          <cell r="G1144">
            <v>0</v>
          </cell>
          <cell r="I1144">
            <v>1</v>
          </cell>
        </row>
        <row r="1145">
          <cell r="A1145">
            <v>14170</v>
          </cell>
          <cell r="C1145" t="str">
            <v>Tub. pol. flexible 2"</v>
          </cell>
          <cell r="E1145" t="str">
            <v>ml</v>
          </cell>
          <cell r="F1145">
            <v>3</v>
          </cell>
          <cell r="G1145">
            <v>0</v>
          </cell>
          <cell r="I1145">
            <v>1</v>
          </cell>
        </row>
        <row r="1146">
          <cell r="A1146">
            <v>14171</v>
          </cell>
          <cell r="C1146" t="str">
            <v>Tub. pol. flexible 3"</v>
          </cell>
          <cell r="E1146" t="str">
            <v>ml</v>
          </cell>
          <cell r="F1146">
            <v>4.28</v>
          </cell>
          <cell r="G1146">
            <v>0</v>
          </cell>
          <cell r="I1146">
            <v>1</v>
          </cell>
        </row>
        <row r="1147">
          <cell r="A1147">
            <v>14172</v>
          </cell>
          <cell r="C1147" t="str">
            <v>Tub. pol. flexible 4"</v>
          </cell>
          <cell r="E1147" t="str">
            <v>ml</v>
          </cell>
          <cell r="F1147">
            <v>7.54</v>
          </cell>
          <cell r="G1147">
            <v>0</v>
          </cell>
          <cell r="I1147">
            <v>1</v>
          </cell>
        </row>
        <row r="1148">
          <cell r="A1148">
            <v>14173</v>
          </cell>
          <cell r="C1148" t="str">
            <v>Medidor de 1/2" sin caja</v>
          </cell>
          <cell r="E1148" t="str">
            <v>u</v>
          </cell>
          <cell r="F1148">
            <v>27.6</v>
          </cell>
          <cell r="G1148">
            <v>0</v>
          </cell>
          <cell r="I1148">
            <v>1</v>
          </cell>
        </row>
        <row r="1149">
          <cell r="A1149">
            <v>14174</v>
          </cell>
          <cell r="C1149" t="str">
            <v>Unión PVC 1/2" (tub. flexible)</v>
          </cell>
          <cell r="E1149" t="str">
            <v>u</v>
          </cell>
          <cell r="F1149">
            <v>4.3999999999999997E-2</v>
          </cell>
          <cell r="G1149">
            <v>0</v>
          </cell>
          <cell r="I1149">
            <v>1</v>
          </cell>
        </row>
        <row r="1150">
          <cell r="A1150">
            <v>14175</v>
          </cell>
          <cell r="C1150" t="str">
            <v>Codo 45 PVC 1/2" (unión roscable)</v>
          </cell>
          <cell r="E1150" t="str">
            <v>u.</v>
          </cell>
          <cell r="F1150">
            <v>4.42</v>
          </cell>
          <cell r="G1150">
            <v>0</v>
          </cell>
          <cell r="I1150">
            <v>1</v>
          </cell>
        </row>
        <row r="1151">
          <cell r="A1151">
            <v>14176</v>
          </cell>
          <cell r="C1151" t="str">
            <v>Codo 45 PVC 3/4" (unión roscable)</v>
          </cell>
          <cell r="E1151" t="str">
            <v>u.</v>
          </cell>
          <cell r="F1151">
            <v>4.5199999999999996</v>
          </cell>
          <cell r="G1151">
            <v>0</v>
          </cell>
          <cell r="I1151">
            <v>1</v>
          </cell>
        </row>
        <row r="1152">
          <cell r="A1152">
            <v>14177</v>
          </cell>
          <cell r="C1152" t="str">
            <v>Codo 45 PVC 1" (unión roscable)</v>
          </cell>
          <cell r="E1152" t="str">
            <v>u.</v>
          </cell>
          <cell r="F1152">
            <v>5.71</v>
          </cell>
          <cell r="G1152">
            <v>0</v>
          </cell>
          <cell r="I1152">
            <v>1</v>
          </cell>
        </row>
        <row r="1153">
          <cell r="A1153">
            <v>14178</v>
          </cell>
          <cell r="C1153" t="str">
            <v>Codo 45 PVC 1 1/4" (unión roscable)</v>
          </cell>
          <cell r="E1153" t="str">
            <v>u.</v>
          </cell>
          <cell r="F1153">
            <v>8.75</v>
          </cell>
          <cell r="G1153">
            <v>0</v>
          </cell>
          <cell r="I1153">
            <v>1</v>
          </cell>
        </row>
        <row r="1154">
          <cell r="A1154">
            <v>14179</v>
          </cell>
          <cell r="C1154" t="str">
            <v>Codo 45 PVC 1 1/2" (unión roscable)</v>
          </cell>
          <cell r="E1154" t="str">
            <v>u.</v>
          </cell>
          <cell r="F1154">
            <v>10.72</v>
          </cell>
          <cell r="G1154">
            <v>0</v>
          </cell>
          <cell r="I1154">
            <v>1</v>
          </cell>
        </row>
        <row r="1155">
          <cell r="A1155">
            <v>14180</v>
          </cell>
          <cell r="C1155" t="str">
            <v>Codo 45 PVC 2" (unión roscable)</v>
          </cell>
          <cell r="E1155" t="str">
            <v>u.</v>
          </cell>
          <cell r="F1155">
            <v>16.53</v>
          </cell>
          <cell r="G1155">
            <v>0</v>
          </cell>
          <cell r="I1155">
            <v>1</v>
          </cell>
        </row>
        <row r="1156">
          <cell r="A1156">
            <v>14181</v>
          </cell>
          <cell r="C1156" t="str">
            <v>Codo 90 PVC 1/2" (unión roscable)</v>
          </cell>
          <cell r="E1156" t="str">
            <v>u.</v>
          </cell>
          <cell r="F1156">
            <v>0.44</v>
          </cell>
          <cell r="G1156">
            <v>0</v>
          </cell>
          <cell r="I1156">
            <v>1</v>
          </cell>
        </row>
        <row r="1157">
          <cell r="A1157">
            <v>14182</v>
          </cell>
          <cell r="C1157" t="str">
            <v>Codo 90 PVC 3/4" (unión roscable)</v>
          </cell>
          <cell r="E1157" t="str">
            <v>u.</v>
          </cell>
          <cell r="F1157">
            <v>0.87</v>
          </cell>
          <cell r="G1157">
            <v>0</v>
          </cell>
          <cell r="I1157">
            <v>1</v>
          </cell>
        </row>
        <row r="1158">
          <cell r="A1158">
            <v>14183</v>
          </cell>
          <cell r="C1158" t="str">
            <v>Codo 90 PVC 1" (unión roscable)</v>
          </cell>
          <cell r="E1158" t="str">
            <v>u.</v>
          </cell>
          <cell r="F1158">
            <v>2.19</v>
          </cell>
          <cell r="G1158">
            <v>0</v>
          </cell>
          <cell r="I1158">
            <v>1</v>
          </cell>
        </row>
        <row r="1159">
          <cell r="A1159">
            <v>14184</v>
          </cell>
          <cell r="C1159" t="str">
            <v>Codo 90 PVC 1 1/4" (unión roscable)</v>
          </cell>
          <cell r="E1159" t="str">
            <v>u.</v>
          </cell>
          <cell r="F1159">
            <v>2.35</v>
          </cell>
          <cell r="G1159">
            <v>0</v>
          </cell>
          <cell r="I1159">
            <v>1</v>
          </cell>
        </row>
        <row r="1160">
          <cell r="A1160">
            <v>14185</v>
          </cell>
          <cell r="C1160" t="str">
            <v>Codo 90 PVC 1 1/2" (unión roscable)</v>
          </cell>
          <cell r="E1160" t="str">
            <v>u.</v>
          </cell>
          <cell r="F1160">
            <v>3.51</v>
          </cell>
          <cell r="G1160">
            <v>0</v>
          </cell>
          <cell r="I1160">
            <v>1</v>
          </cell>
        </row>
        <row r="1161">
          <cell r="A1161">
            <v>14186</v>
          </cell>
          <cell r="C1161" t="str">
            <v>Codo 90 PVC 2" (unión roscable)</v>
          </cell>
          <cell r="E1161" t="str">
            <v>u.</v>
          </cell>
          <cell r="F1161">
            <v>4.25</v>
          </cell>
          <cell r="G1161">
            <v>0</v>
          </cell>
          <cell r="I1161">
            <v>1</v>
          </cell>
        </row>
        <row r="1162">
          <cell r="A1162">
            <v>14187</v>
          </cell>
          <cell r="C1162" t="str">
            <v>Tapón Macho PVC 1/2" (unión roscable)</v>
          </cell>
          <cell r="E1162" t="str">
            <v>u.</v>
          </cell>
          <cell r="F1162">
            <v>0.85</v>
          </cell>
          <cell r="G1162">
            <v>0</v>
          </cell>
          <cell r="I1162">
            <v>1</v>
          </cell>
        </row>
        <row r="1163">
          <cell r="A1163">
            <v>14188</v>
          </cell>
          <cell r="C1163" t="str">
            <v>Tapón Macho PVC 3/4" (unión roscable)</v>
          </cell>
          <cell r="E1163" t="str">
            <v>u.</v>
          </cell>
          <cell r="F1163">
            <v>0.9</v>
          </cell>
          <cell r="G1163">
            <v>0</v>
          </cell>
          <cell r="I1163">
            <v>1</v>
          </cell>
        </row>
        <row r="1164">
          <cell r="A1164">
            <v>14189</v>
          </cell>
          <cell r="C1164" t="str">
            <v>Tapón Macho PVC 1" (unión roscable)</v>
          </cell>
          <cell r="E1164" t="str">
            <v>u.</v>
          </cell>
          <cell r="F1164">
            <v>1.27</v>
          </cell>
          <cell r="G1164">
            <v>0</v>
          </cell>
          <cell r="I1164">
            <v>1</v>
          </cell>
        </row>
        <row r="1165">
          <cell r="A1165">
            <v>14190</v>
          </cell>
          <cell r="C1165" t="str">
            <v>Tapón Macho PVC 1 1/4" (unión roscable)</v>
          </cell>
          <cell r="E1165" t="str">
            <v>u.</v>
          </cell>
          <cell r="F1165">
            <v>1.44</v>
          </cell>
          <cell r="G1165">
            <v>0</v>
          </cell>
          <cell r="I1165">
            <v>1</v>
          </cell>
        </row>
        <row r="1166">
          <cell r="A1166">
            <v>14191</v>
          </cell>
          <cell r="C1166" t="str">
            <v>Tapón Macho PVC 1 1/2" (unión roscable)</v>
          </cell>
          <cell r="E1166" t="str">
            <v>u.</v>
          </cell>
          <cell r="F1166">
            <v>1.44</v>
          </cell>
          <cell r="G1166">
            <v>0</v>
          </cell>
          <cell r="I1166">
            <v>1</v>
          </cell>
        </row>
        <row r="1167">
          <cell r="A1167">
            <v>14192</v>
          </cell>
          <cell r="C1167" t="str">
            <v>Tapón Macho PVC 2" (unión roscable)</v>
          </cell>
          <cell r="E1167" t="str">
            <v>u.</v>
          </cell>
          <cell r="F1167">
            <v>1.77</v>
          </cell>
          <cell r="G1167">
            <v>0</v>
          </cell>
          <cell r="I1167">
            <v>1</v>
          </cell>
        </row>
        <row r="1168">
          <cell r="A1168">
            <v>14193</v>
          </cell>
          <cell r="C1168" t="str">
            <v>Codo PVC de 90"x63mm (unión Z)</v>
          </cell>
          <cell r="E1168" t="str">
            <v>u.</v>
          </cell>
          <cell r="F1168">
            <v>9.24</v>
          </cell>
          <cell r="G1168">
            <v>0</v>
          </cell>
          <cell r="I1168">
            <v>1</v>
          </cell>
        </row>
        <row r="1169">
          <cell r="A1169">
            <v>14194</v>
          </cell>
          <cell r="C1169" t="str">
            <v>Codo PVC de 90"x90mm (unión Z)</v>
          </cell>
          <cell r="E1169" t="str">
            <v>u.</v>
          </cell>
          <cell r="F1169">
            <v>15.93</v>
          </cell>
          <cell r="G1169">
            <v>0</v>
          </cell>
          <cell r="I1169">
            <v>1</v>
          </cell>
        </row>
        <row r="1170">
          <cell r="A1170">
            <v>14195</v>
          </cell>
          <cell r="C1170" t="str">
            <v>Codo PVC de 90"x110mm (unión Z)</v>
          </cell>
          <cell r="E1170" t="str">
            <v>u.</v>
          </cell>
          <cell r="F1170">
            <v>39.17</v>
          </cell>
          <cell r="G1170">
            <v>0</v>
          </cell>
          <cell r="I1170">
            <v>1</v>
          </cell>
        </row>
        <row r="1171">
          <cell r="A1171">
            <v>14196</v>
          </cell>
          <cell r="C1171" t="str">
            <v>Codo PVC de 90"x160mm (unión Z)</v>
          </cell>
          <cell r="E1171" t="str">
            <v>u.</v>
          </cell>
          <cell r="F1171">
            <v>68.31</v>
          </cell>
          <cell r="G1171">
            <v>0</v>
          </cell>
          <cell r="I1171">
            <v>1</v>
          </cell>
        </row>
        <row r="1172">
          <cell r="A1172">
            <v>14197</v>
          </cell>
          <cell r="C1172" t="str">
            <v>Codo PVC de 90"x200mm (unión Z)</v>
          </cell>
          <cell r="E1172" t="str">
            <v xml:space="preserve">u.        </v>
          </cell>
          <cell r="F1172">
            <v>179.46</v>
          </cell>
          <cell r="G1172">
            <v>0</v>
          </cell>
          <cell r="I1172">
            <v>1</v>
          </cell>
        </row>
        <row r="1173">
          <cell r="A1173">
            <v>14198</v>
          </cell>
          <cell r="C1173" t="str">
            <v>Codo PVC de 45"x63mm (unión Z)</v>
          </cell>
          <cell r="E1173" t="str">
            <v>u.</v>
          </cell>
          <cell r="F1173">
            <v>8.9</v>
          </cell>
          <cell r="G1173">
            <v>0</v>
          </cell>
          <cell r="I1173">
            <v>1</v>
          </cell>
        </row>
        <row r="1174">
          <cell r="A1174">
            <v>14199</v>
          </cell>
          <cell r="C1174" t="str">
            <v>Codo PVC de 45"x90mm (unión Z)</v>
          </cell>
          <cell r="E1174" t="str">
            <v>u.</v>
          </cell>
          <cell r="F1174">
            <v>15.57</v>
          </cell>
          <cell r="G1174">
            <v>0</v>
          </cell>
          <cell r="I1174">
            <v>1</v>
          </cell>
        </row>
        <row r="1175">
          <cell r="A1175">
            <v>14200</v>
          </cell>
          <cell r="C1175" t="str">
            <v>Codo PVC de 45"x110mm (unión Z)</v>
          </cell>
          <cell r="E1175" t="str">
            <v>u.</v>
          </cell>
          <cell r="F1175">
            <v>35.96</v>
          </cell>
          <cell r="G1175">
            <v>0</v>
          </cell>
          <cell r="I1175">
            <v>1</v>
          </cell>
        </row>
        <row r="1176">
          <cell r="A1176">
            <v>14201</v>
          </cell>
          <cell r="C1176" t="str">
            <v>Codo PVC de 45"x160mm (unión Z)</v>
          </cell>
          <cell r="E1176" t="str">
            <v>u.</v>
          </cell>
          <cell r="F1176">
            <v>53.94</v>
          </cell>
          <cell r="G1176">
            <v>0</v>
          </cell>
          <cell r="I1176">
            <v>1</v>
          </cell>
        </row>
        <row r="1177">
          <cell r="A1177">
            <v>14202</v>
          </cell>
          <cell r="C1177" t="str">
            <v>Codo PVC de 45"x200mm (unión Z)</v>
          </cell>
          <cell r="E1177" t="str">
            <v xml:space="preserve">u.        </v>
          </cell>
          <cell r="F1177">
            <v>113.39</v>
          </cell>
          <cell r="G1177">
            <v>0</v>
          </cell>
          <cell r="I1177">
            <v>1</v>
          </cell>
        </row>
        <row r="1178">
          <cell r="A1178">
            <v>14203</v>
          </cell>
          <cell r="C1178" t="str">
            <v>Brida 63 mm. (E/C)</v>
          </cell>
          <cell r="E1178" t="str">
            <v>u.</v>
          </cell>
          <cell r="F1178">
            <v>4.476</v>
          </cell>
          <cell r="G1178">
            <v>0</v>
          </cell>
          <cell r="I1178">
            <v>1</v>
          </cell>
        </row>
        <row r="1179">
          <cell r="A1179">
            <v>14204</v>
          </cell>
          <cell r="C1179" t="str">
            <v>Brida 90 mm. (E/C)</v>
          </cell>
          <cell r="E1179" t="str">
            <v>u.</v>
          </cell>
          <cell r="F1179">
            <v>5.24</v>
          </cell>
          <cell r="G1179">
            <v>0</v>
          </cell>
          <cell r="I1179">
            <v>1</v>
          </cell>
        </row>
        <row r="1180">
          <cell r="A1180">
            <v>14205</v>
          </cell>
          <cell r="C1180" t="str">
            <v>Cruz PVC L/L de 90mmx63mm. (E/C)</v>
          </cell>
          <cell r="E1180" t="str">
            <v>u.</v>
          </cell>
          <cell r="F1180">
            <v>2.4368400000000001</v>
          </cell>
          <cell r="G1180">
            <v>0</v>
          </cell>
          <cell r="I1180">
            <v>1</v>
          </cell>
        </row>
        <row r="1181">
          <cell r="A1181">
            <v>14206</v>
          </cell>
          <cell r="C1181" t="str">
            <v>Tub.presión E/C 90 mm.x 6m.x73 PSI</v>
          </cell>
          <cell r="E1181" t="str">
            <v>u.</v>
          </cell>
          <cell r="F1181">
            <v>18.059999999999999</v>
          </cell>
          <cell r="G1181">
            <v>0</v>
          </cell>
          <cell r="I1181">
            <v>1</v>
          </cell>
        </row>
        <row r="1182">
          <cell r="A1182">
            <v>14207</v>
          </cell>
          <cell r="C1182" t="str">
            <v>Tub.presión E/C 110 mm.x 6m.x73 PSI</v>
          </cell>
          <cell r="E1182" t="str">
            <v>u.</v>
          </cell>
          <cell r="F1182">
            <v>24.16</v>
          </cell>
          <cell r="G1182">
            <v>0</v>
          </cell>
          <cell r="I1182">
            <v>1</v>
          </cell>
        </row>
        <row r="1183">
          <cell r="A1183">
            <v>14208</v>
          </cell>
          <cell r="C1183" t="str">
            <v>Tub.presión E/C 160 mm.x 6m.x73 PSI</v>
          </cell>
          <cell r="E1183" t="str">
            <v>u.</v>
          </cell>
          <cell r="F1183">
            <v>51.5</v>
          </cell>
          <cell r="G1183">
            <v>0</v>
          </cell>
          <cell r="I1183">
            <v>1</v>
          </cell>
        </row>
        <row r="1184">
          <cell r="A1184">
            <v>14209</v>
          </cell>
          <cell r="C1184" t="str">
            <v>Tub.presión E/C 200 mm.x 6m.x73 PSI</v>
          </cell>
          <cell r="E1184" t="str">
            <v>u.</v>
          </cell>
          <cell r="F1184">
            <v>72.87</v>
          </cell>
          <cell r="G1184">
            <v>0</v>
          </cell>
          <cell r="I1184">
            <v>1</v>
          </cell>
        </row>
        <row r="1185">
          <cell r="A1185">
            <v>14210</v>
          </cell>
          <cell r="C1185" t="str">
            <v>Tub.presión E/C 75 mm.x 6m.x91 PSI</v>
          </cell>
          <cell r="E1185" t="str">
            <v>u.</v>
          </cell>
          <cell r="F1185">
            <v>16.600000000000001</v>
          </cell>
          <cell r="G1185">
            <v>0</v>
          </cell>
          <cell r="I1185">
            <v>1</v>
          </cell>
        </row>
        <row r="1186">
          <cell r="A1186">
            <v>14211</v>
          </cell>
          <cell r="C1186" t="str">
            <v>Tub.presión E/C 90 mm.x 6m.x91 PSI</v>
          </cell>
          <cell r="E1186" t="str">
            <v>u.</v>
          </cell>
          <cell r="F1186">
            <v>20.3</v>
          </cell>
          <cell r="G1186">
            <v>0</v>
          </cell>
          <cell r="I1186">
            <v>1</v>
          </cell>
        </row>
        <row r="1187">
          <cell r="A1187">
            <v>14212</v>
          </cell>
          <cell r="C1187" t="str">
            <v>Tub.presión E/C 110 mm.x 6m.x91 PSI</v>
          </cell>
          <cell r="E1187" t="str">
            <v>u.</v>
          </cell>
          <cell r="F1187">
            <v>30.8</v>
          </cell>
          <cell r="G1187">
            <v>0</v>
          </cell>
          <cell r="I1187">
            <v>1</v>
          </cell>
        </row>
        <row r="1188">
          <cell r="A1188">
            <v>14213</v>
          </cell>
          <cell r="C1188" t="str">
            <v>Tub.presión E/C 160 mm.x 6m.x91 PSI</v>
          </cell>
          <cell r="E1188" t="str">
            <v>u.</v>
          </cell>
          <cell r="F1188">
            <v>65.319999999999993</v>
          </cell>
          <cell r="G1188">
            <v>0</v>
          </cell>
          <cell r="I1188">
            <v>1</v>
          </cell>
        </row>
        <row r="1189">
          <cell r="A1189">
            <v>14214</v>
          </cell>
          <cell r="C1189" t="str">
            <v>Tub.presión E/C 200 mm.x 6m.x91 PSI</v>
          </cell>
          <cell r="E1189" t="str">
            <v>u.</v>
          </cell>
          <cell r="F1189">
            <v>99.6</v>
          </cell>
          <cell r="G1189">
            <v>0</v>
          </cell>
          <cell r="I1189">
            <v>1</v>
          </cell>
        </row>
        <row r="1190">
          <cell r="A1190">
            <v>14215</v>
          </cell>
          <cell r="C1190" t="str">
            <v>Tub.presión E/C 50 mm.x 6m.x116 PSI</v>
          </cell>
          <cell r="E1190" t="str">
            <v>u.</v>
          </cell>
          <cell r="F1190">
            <v>10.88</v>
          </cell>
          <cell r="G1190">
            <v>0</v>
          </cell>
          <cell r="I1190">
            <v>1</v>
          </cell>
        </row>
        <row r="1191">
          <cell r="A1191">
            <v>14216</v>
          </cell>
          <cell r="C1191" t="str">
            <v>Tub.presión E/C 63 mm.x 6m.x116 PSI</v>
          </cell>
          <cell r="E1191" t="str">
            <v>u.</v>
          </cell>
          <cell r="F1191">
            <v>13.87</v>
          </cell>
          <cell r="G1191">
            <v>0</v>
          </cell>
          <cell r="I1191">
            <v>1</v>
          </cell>
        </row>
        <row r="1192">
          <cell r="A1192">
            <v>14217</v>
          </cell>
          <cell r="C1192" t="str">
            <v>Tub.presión E/C 90 mm.x 6m.x116 PSI</v>
          </cell>
          <cell r="E1192" t="str">
            <v>u.</v>
          </cell>
          <cell r="F1192">
            <v>26.61</v>
          </cell>
          <cell r="G1192">
            <v>0</v>
          </cell>
          <cell r="I1192">
            <v>1</v>
          </cell>
        </row>
        <row r="1193">
          <cell r="A1193">
            <v>14218</v>
          </cell>
          <cell r="C1193" t="str">
            <v>Tub.presión E/C 110 mm.x 6m.x116 PSI</v>
          </cell>
          <cell r="E1193" t="str">
            <v>u.</v>
          </cell>
          <cell r="F1193">
            <v>38.81</v>
          </cell>
          <cell r="G1193">
            <v>0</v>
          </cell>
          <cell r="I1193">
            <v>1</v>
          </cell>
        </row>
        <row r="1194">
          <cell r="A1194">
            <v>14219</v>
          </cell>
          <cell r="C1194" t="str">
            <v>Tub.presión E/C 160 mm.x 6m.x116 PSI</v>
          </cell>
          <cell r="E1194" t="str">
            <v>u.</v>
          </cell>
          <cell r="F1194">
            <v>77.069999999999993</v>
          </cell>
          <cell r="G1194">
            <v>0</v>
          </cell>
          <cell r="I1194">
            <v>1</v>
          </cell>
        </row>
        <row r="1195">
          <cell r="A1195">
            <v>14220</v>
          </cell>
          <cell r="C1195" t="str">
            <v>Tub.presión E/C 200 mm.x 6m.x116 PSI</v>
          </cell>
          <cell r="E1195" t="str">
            <v>u.</v>
          </cell>
          <cell r="F1195">
            <v>118.15</v>
          </cell>
          <cell r="G1195">
            <v>0</v>
          </cell>
          <cell r="I1195">
            <v>1</v>
          </cell>
        </row>
        <row r="1196">
          <cell r="A1196">
            <v>14221</v>
          </cell>
          <cell r="C1196" t="str">
            <v>Tub.presión E/C 40 mm.x 6m.x145 PSI</v>
          </cell>
          <cell r="E1196" t="str">
            <v>u.</v>
          </cell>
          <cell r="F1196">
            <v>7.97</v>
          </cell>
          <cell r="G1196">
            <v>0</v>
          </cell>
          <cell r="I1196">
            <v>1</v>
          </cell>
        </row>
        <row r="1197">
          <cell r="A1197">
            <v>14222</v>
          </cell>
          <cell r="C1197" t="str">
            <v>Tub.presión E/C 50 mm.x 6m.x145 PSI</v>
          </cell>
          <cell r="E1197" t="str">
            <v>u.</v>
          </cell>
          <cell r="F1197">
            <v>11.17</v>
          </cell>
          <cell r="G1197">
            <v>0</v>
          </cell>
          <cell r="I1197">
            <v>1</v>
          </cell>
        </row>
        <row r="1198">
          <cell r="A1198">
            <v>14223</v>
          </cell>
          <cell r="C1198" t="str">
            <v>Tub.presión E/C 63 mm.x 6m.x145 PSI</v>
          </cell>
          <cell r="E1198" t="str">
            <v>u.</v>
          </cell>
          <cell r="F1198">
            <v>16.690000000000001</v>
          </cell>
          <cell r="G1198">
            <v>0</v>
          </cell>
          <cell r="I1198">
            <v>1</v>
          </cell>
        </row>
        <row r="1199">
          <cell r="A1199">
            <v>14224</v>
          </cell>
          <cell r="C1199" t="str">
            <v>Tub.presión E/C 90 mm.x 6m.x145 PSI</v>
          </cell>
          <cell r="E1199" t="str">
            <v>u.</v>
          </cell>
          <cell r="F1199">
            <v>33.78</v>
          </cell>
          <cell r="G1199">
            <v>0</v>
          </cell>
          <cell r="I1199">
            <v>1</v>
          </cell>
        </row>
        <row r="1200">
          <cell r="A1200">
            <v>14225</v>
          </cell>
          <cell r="C1200" t="str">
            <v>Tub.presión E/C 110 mm.x 6m.x145 PSI</v>
          </cell>
          <cell r="E1200" t="str">
            <v>u.</v>
          </cell>
          <cell r="F1200">
            <v>49.76</v>
          </cell>
          <cell r="G1200">
            <v>0</v>
          </cell>
          <cell r="I1200">
            <v>1</v>
          </cell>
        </row>
        <row r="1201">
          <cell r="A1201">
            <v>14226</v>
          </cell>
          <cell r="C1201" t="str">
            <v>Tub.presión E/C 160 mm.x 6m.x145 PSI</v>
          </cell>
          <cell r="E1201" t="str">
            <v>u.</v>
          </cell>
          <cell r="F1201">
            <v>102.46</v>
          </cell>
          <cell r="G1201">
            <v>0</v>
          </cell>
          <cell r="I1201">
            <v>1</v>
          </cell>
        </row>
        <row r="1202">
          <cell r="A1202">
            <v>14227</v>
          </cell>
          <cell r="C1202" t="str">
            <v>Tub.presión E/C 200 mm.x 6m.x145 PSI</v>
          </cell>
          <cell r="E1202" t="str">
            <v>u.</v>
          </cell>
          <cell r="F1202">
            <v>147.72999999999999</v>
          </cell>
          <cell r="G1202">
            <v>0</v>
          </cell>
          <cell r="I1202">
            <v>1</v>
          </cell>
        </row>
        <row r="1203">
          <cell r="A1203">
            <v>14228</v>
          </cell>
          <cell r="C1203" t="str">
            <v>Tub.presión E/C 32 mm.x 6m.x181 PSI</v>
          </cell>
          <cell r="E1203" t="str">
            <v>u.</v>
          </cell>
          <cell r="F1203">
            <v>6.64</v>
          </cell>
          <cell r="G1203">
            <v>0</v>
          </cell>
          <cell r="I1203">
            <v>1</v>
          </cell>
        </row>
        <row r="1204">
          <cell r="A1204">
            <v>14229</v>
          </cell>
          <cell r="C1204" t="str">
            <v>Tub.presión E/C 40 mm.x 6m.x181 PSI</v>
          </cell>
          <cell r="E1204" t="str">
            <v>u.</v>
          </cell>
          <cell r="F1204">
            <v>10.38</v>
          </cell>
          <cell r="G1204">
            <v>0</v>
          </cell>
          <cell r="I1204">
            <v>1</v>
          </cell>
        </row>
        <row r="1205">
          <cell r="A1205">
            <v>14230</v>
          </cell>
          <cell r="C1205" t="str">
            <v>Tub.presión E/C 50 mm.x 6m.x181 PSI</v>
          </cell>
          <cell r="E1205" t="str">
            <v>u.</v>
          </cell>
          <cell r="F1205">
            <v>14.03</v>
          </cell>
          <cell r="G1205">
            <v>0</v>
          </cell>
          <cell r="I1205">
            <v>1</v>
          </cell>
        </row>
        <row r="1206">
          <cell r="A1206">
            <v>14231</v>
          </cell>
          <cell r="C1206" t="str">
            <v>Tub.presión E/C 63 mm.x 6m.x181 PSI</v>
          </cell>
          <cell r="E1206" t="str">
            <v>u.</v>
          </cell>
          <cell r="F1206">
            <v>20.38</v>
          </cell>
          <cell r="G1206">
            <v>0</v>
          </cell>
          <cell r="I1206">
            <v>1</v>
          </cell>
        </row>
        <row r="1207">
          <cell r="A1207">
            <v>14232</v>
          </cell>
          <cell r="C1207" t="str">
            <v>Tub.presión E/C 90 mm.x 6m.x181 PSI</v>
          </cell>
          <cell r="E1207" t="str">
            <v>u.</v>
          </cell>
          <cell r="F1207">
            <v>37.479999999999997</v>
          </cell>
          <cell r="G1207">
            <v>0</v>
          </cell>
          <cell r="I1207">
            <v>1</v>
          </cell>
        </row>
        <row r="1208">
          <cell r="A1208">
            <v>14233</v>
          </cell>
          <cell r="C1208" t="str">
            <v>Tub.presión E/C 110 mm.x 6m.x181 PSI</v>
          </cell>
          <cell r="E1208" t="str">
            <v>u.</v>
          </cell>
          <cell r="F1208">
            <v>56.02</v>
          </cell>
          <cell r="G1208">
            <v>0</v>
          </cell>
          <cell r="I1208">
            <v>1</v>
          </cell>
        </row>
        <row r="1209">
          <cell r="A1209">
            <v>14234</v>
          </cell>
          <cell r="C1209" t="str">
            <v>Tub.presión E/C 160 mm.x 6m.x181 PSI</v>
          </cell>
          <cell r="E1209" t="str">
            <v>u.</v>
          </cell>
          <cell r="F1209">
            <v>116.28</v>
          </cell>
          <cell r="G1209">
            <v>0</v>
          </cell>
          <cell r="I1209">
            <v>1</v>
          </cell>
        </row>
        <row r="1210">
          <cell r="A1210">
            <v>14235</v>
          </cell>
          <cell r="C1210" t="str">
            <v>Tub.presión E/C 200 mm.x 6m.x181 PSI</v>
          </cell>
          <cell r="E1210" t="str">
            <v>u.</v>
          </cell>
          <cell r="F1210">
            <v>201.3</v>
          </cell>
          <cell r="G1210">
            <v>0</v>
          </cell>
          <cell r="I1210">
            <v>1</v>
          </cell>
        </row>
        <row r="1211">
          <cell r="A1211">
            <v>14236</v>
          </cell>
          <cell r="C1211" t="str">
            <v>Reductor PVC de 25mm a 20mm (E/C)</v>
          </cell>
          <cell r="E1211" t="str">
            <v>u.</v>
          </cell>
          <cell r="F1211">
            <v>0.184</v>
          </cell>
          <cell r="G1211">
            <v>0</v>
          </cell>
          <cell r="I1211">
            <v>1</v>
          </cell>
        </row>
        <row r="1212">
          <cell r="A1212">
            <v>14237</v>
          </cell>
          <cell r="C1212" t="str">
            <v>Reductor PVC de 32mm a 20mm (E/C)</v>
          </cell>
          <cell r="E1212" t="str">
            <v>u.</v>
          </cell>
          <cell r="F1212">
            <v>0.21</v>
          </cell>
          <cell r="G1212">
            <v>0</v>
          </cell>
          <cell r="I1212">
            <v>1</v>
          </cell>
        </row>
        <row r="1213">
          <cell r="A1213">
            <v>14238</v>
          </cell>
          <cell r="C1213" t="str">
            <v>Reductor PVC de 32mm a 25mm (E/C)</v>
          </cell>
          <cell r="E1213" t="str">
            <v>u.</v>
          </cell>
          <cell r="F1213">
            <v>0.27</v>
          </cell>
          <cell r="G1213">
            <v>0</v>
          </cell>
          <cell r="I1213">
            <v>1</v>
          </cell>
        </row>
        <row r="1214">
          <cell r="A1214">
            <v>14239</v>
          </cell>
          <cell r="C1214" t="str">
            <v>Reductor PVC de 40mm a 25mm (E/C)</v>
          </cell>
          <cell r="E1214" t="str">
            <v>u.</v>
          </cell>
          <cell r="F1214">
            <v>0.51200000000000001</v>
          </cell>
          <cell r="G1214">
            <v>0</v>
          </cell>
          <cell r="I1214">
            <v>1</v>
          </cell>
        </row>
        <row r="1215">
          <cell r="A1215">
            <v>14240</v>
          </cell>
          <cell r="C1215" t="str">
            <v>Reductor PVC de 40mm a 32mm (E/C)</v>
          </cell>
          <cell r="E1215" t="str">
            <v>u.</v>
          </cell>
          <cell r="F1215">
            <v>2.5099999999999998</v>
          </cell>
          <cell r="G1215">
            <v>0</v>
          </cell>
          <cell r="I1215">
            <v>1</v>
          </cell>
        </row>
        <row r="1216">
          <cell r="A1216">
            <v>14241</v>
          </cell>
          <cell r="C1216" t="str">
            <v>Reductor PVC de 50mm a 25mm (E/C)</v>
          </cell>
          <cell r="E1216" t="str">
            <v>u.</v>
          </cell>
          <cell r="F1216">
            <v>0.6</v>
          </cell>
          <cell r="G1216">
            <v>0</v>
          </cell>
          <cell r="I1216">
            <v>1</v>
          </cell>
        </row>
        <row r="1217">
          <cell r="A1217">
            <v>14242</v>
          </cell>
          <cell r="C1217" t="str">
            <v>Reductor PVC de 50mm a 32mm (E/C)</v>
          </cell>
          <cell r="E1217" t="str">
            <v>u.</v>
          </cell>
          <cell r="F1217">
            <v>0.6</v>
          </cell>
          <cell r="G1217">
            <v>0</v>
          </cell>
          <cell r="I1217">
            <v>1</v>
          </cell>
        </row>
        <row r="1218">
          <cell r="A1218">
            <v>14243</v>
          </cell>
          <cell r="C1218" t="str">
            <v>Reductor PVC de 50mm a 40mm (E/C)</v>
          </cell>
          <cell r="E1218" t="str">
            <v>u.</v>
          </cell>
          <cell r="F1218">
            <v>0.61199999999999999</v>
          </cell>
          <cell r="G1218">
            <v>0</v>
          </cell>
          <cell r="I1218">
            <v>1</v>
          </cell>
        </row>
        <row r="1219">
          <cell r="A1219">
            <v>14244</v>
          </cell>
          <cell r="C1219" t="str">
            <v>Reductor PVC de 63mm a 25mm (E/C)</v>
          </cell>
          <cell r="E1219" t="str">
            <v>u.</v>
          </cell>
          <cell r="F1219">
            <v>0.86</v>
          </cell>
          <cell r="G1219">
            <v>0</v>
          </cell>
          <cell r="I1219">
            <v>1</v>
          </cell>
        </row>
        <row r="1220">
          <cell r="A1220">
            <v>14245</v>
          </cell>
          <cell r="C1220" t="str">
            <v>Reductor PVC de 63mm a 32mm (E/C)</v>
          </cell>
          <cell r="E1220" t="str">
            <v>u.</v>
          </cell>
          <cell r="F1220">
            <v>1</v>
          </cell>
          <cell r="G1220">
            <v>0</v>
          </cell>
          <cell r="I1220">
            <v>1</v>
          </cell>
        </row>
        <row r="1221">
          <cell r="A1221">
            <v>14246</v>
          </cell>
          <cell r="C1221" t="str">
            <v>Reductor PVC de 63mm a 40mm (E/C)</v>
          </cell>
          <cell r="E1221" t="str">
            <v>u.</v>
          </cell>
          <cell r="F1221">
            <v>1.0640000000000001</v>
          </cell>
          <cell r="G1221">
            <v>0</v>
          </cell>
          <cell r="I1221">
            <v>1</v>
          </cell>
        </row>
        <row r="1222">
          <cell r="A1222">
            <v>14247</v>
          </cell>
          <cell r="C1222" t="str">
            <v>Reductor PVC de 63mm a 50mm (E/C)</v>
          </cell>
          <cell r="E1222" t="str">
            <v>u.</v>
          </cell>
          <cell r="F1222">
            <v>1.216</v>
          </cell>
          <cell r="G1222">
            <v>0</v>
          </cell>
          <cell r="I1222">
            <v>1</v>
          </cell>
        </row>
        <row r="1223">
          <cell r="A1223">
            <v>14248</v>
          </cell>
          <cell r="C1223" t="str">
            <v>Reductor PVC de 90mm a 63mm (E/C)</v>
          </cell>
          <cell r="E1223" t="str">
            <v>u.</v>
          </cell>
          <cell r="F1223">
            <v>2.36</v>
          </cell>
          <cell r="G1223">
            <v>0</v>
          </cell>
          <cell r="I1223">
            <v>1</v>
          </cell>
        </row>
        <row r="1224">
          <cell r="A1224">
            <v>14249</v>
          </cell>
          <cell r="C1224" t="str">
            <v>Reductor PVC de 110mm a 90mm (E/C)</v>
          </cell>
          <cell r="E1224" t="str">
            <v>u.</v>
          </cell>
          <cell r="F1224">
            <v>5.53</v>
          </cell>
          <cell r="G1224">
            <v>0</v>
          </cell>
          <cell r="I1224">
            <v>1</v>
          </cell>
        </row>
        <row r="1225">
          <cell r="A1225">
            <v>14250</v>
          </cell>
          <cell r="C1225" t="str">
            <v>Reductor PVC de 160mm a 110mm (E/C)</v>
          </cell>
          <cell r="E1225" t="str">
            <v>u.</v>
          </cell>
          <cell r="F1225">
            <v>8.5500000000000007</v>
          </cell>
          <cell r="G1225">
            <v>0</v>
          </cell>
          <cell r="I1225">
            <v>1</v>
          </cell>
        </row>
        <row r="1226">
          <cell r="A1226">
            <v>14251</v>
          </cell>
          <cell r="C1226" t="str">
            <v>Reductor PVC de 200mm a 160mm (E/C)</v>
          </cell>
          <cell r="E1226" t="str">
            <v>u.</v>
          </cell>
          <cell r="F1226">
            <v>17.48</v>
          </cell>
          <cell r="G1226">
            <v>0</v>
          </cell>
          <cell r="I1226">
            <v>1</v>
          </cell>
        </row>
        <row r="1227">
          <cell r="A1227">
            <v>14252</v>
          </cell>
          <cell r="C1227" t="str">
            <v>Tapón Hembra PVC de 20mm (E/C)</v>
          </cell>
          <cell r="E1227" t="str">
            <v>u.</v>
          </cell>
          <cell r="F1227">
            <v>0.17599999999999999</v>
          </cell>
          <cell r="G1227">
            <v>0</v>
          </cell>
          <cell r="I1227">
            <v>1</v>
          </cell>
        </row>
        <row r="1228">
          <cell r="A1228">
            <v>14253</v>
          </cell>
          <cell r="C1228" t="str">
            <v>Tapón Hembra PVC de 32mm (E/C)</v>
          </cell>
          <cell r="E1228" t="str">
            <v>u.</v>
          </cell>
          <cell r="F1228">
            <v>0.26400000000000001</v>
          </cell>
          <cell r="G1228">
            <v>0</v>
          </cell>
          <cell r="I1228">
            <v>1</v>
          </cell>
        </row>
        <row r="1229">
          <cell r="A1229">
            <v>14254</v>
          </cell>
          <cell r="C1229" t="str">
            <v>Tee PVC reductora de 90mm a 63mm (E/C)</v>
          </cell>
          <cell r="E1229" t="str">
            <v>u.</v>
          </cell>
          <cell r="F1229">
            <v>5.78</v>
          </cell>
          <cell r="G1229">
            <v>0</v>
          </cell>
          <cell r="I1229">
            <v>1</v>
          </cell>
        </row>
        <row r="1230">
          <cell r="A1230">
            <v>14255</v>
          </cell>
          <cell r="C1230" t="str">
            <v>Tee PVC reductora de 160mm a 110mm (E/C)</v>
          </cell>
          <cell r="E1230" t="str">
            <v>u.</v>
          </cell>
          <cell r="F1230">
            <v>31.85</v>
          </cell>
          <cell r="G1230">
            <v>0</v>
          </cell>
          <cell r="I1230">
            <v>1</v>
          </cell>
        </row>
        <row r="1231">
          <cell r="A1231">
            <v>14256</v>
          </cell>
          <cell r="C1231" t="str">
            <v>Tee PVC reductora de 200mm a 160mm (E/C)</v>
          </cell>
          <cell r="E1231" t="str">
            <v>u.</v>
          </cell>
          <cell r="F1231">
            <v>97.57</v>
          </cell>
          <cell r="G1231">
            <v>0</v>
          </cell>
          <cell r="I1231">
            <v>1</v>
          </cell>
        </row>
        <row r="1232">
          <cell r="A1232">
            <v>14257</v>
          </cell>
          <cell r="C1232" t="str">
            <v>Tub. PVC unión Z d=110mm,0.8 MPA</v>
          </cell>
          <cell r="E1232" t="str">
            <v>ml</v>
          </cell>
          <cell r="F1232">
            <v>3.7816666666666667</v>
          </cell>
          <cell r="G1232">
            <v>363206021</v>
          </cell>
          <cell r="I1232">
            <v>1</v>
          </cell>
          <cell r="J1232">
            <v>0.4</v>
          </cell>
        </row>
        <row r="1233">
          <cell r="A1233">
            <v>142571</v>
          </cell>
          <cell r="C1233" t="str">
            <v>Tub. PVC unión Z d=160mm,0.8 MPA</v>
          </cell>
          <cell r="E1233" t="str">
            <v>ml</v>
          </cell>
          <cell r="F1233">
            <v>8.0591666666666661</v>
          </cell>
          <cell r="G1233">
            <v>363206021</v>
          </cell>
          <cell r="I1233">
            <v>1</v>
          </cell>
          <cell r="J1233">
            <v>0.4</v>
          </cell>
        </row>
        <row r="1234">
          <cell r="A1234">
            <v>14258</v>
          </cell>
          <cell r="C1234" t="str">
            <v>Tub. PVC unión Z d=200mm,0.8 MPA</v>
          </cell>
          <cell r="E1234" t="str">
            <v>ml</v>
          </cell>
          <cell r="F1234">
            <v>20.666666666666668</v>
          </cell>
          <cell r="G1234">
            <v>363206021</v>
          </cell>
          <cell r="I1234">
            <v>1</v>
          </cell>
          <cell r="J1234">
            <v>0.4</v>
          </cell>
        </row>
        <row r="1235">
          <cell r="A1235">
            <v>142581</v>
          </cell>
          <cell r="C1235" t="str">
            <v>Tub. PVC unión Z d=250mm,0.8 MPA</v>
          </cell>
          <cell r="E1235" t="str">
            <v>ml</v>
          </cell>
          <cell r="F1235">
            <v>37.99</v>
          </cell>
          <cell r="G1235">
            <v>363206021</v>
          </cell>
          <cell r="I1235">
            <v>1</v>
          </cell>
          <cell r="J1235">
            <v>0.4</v>
          </cell>
        </row>
        <row r="1236">
          <cell r="A1236">
            <v>14259</v>
          </cell>
          <cell r="C1236" t="str">
            <v>Tub. PVC unión Z d=400mm, 0.8 MPA</v>
          </cell>
          <cell r="E1236" t="str">
            <v xml:space="preserve">ml        </v>
          </cell>
          <cell r="F1236">
            <v>670.58</v>
          </cell>
          <cell r="G1236">
            <v>363206021</v>
          </cell>
          <cell r="I1236">
            <v>1</v>
          </cell>
          <cell r="J1236">
            <v>0.4</v>
          </cell>
        </row>
        <row r="1237">
          <cell r="A1237">
            <v>14260</v>
          </cell>
          <cell r="C1237" t="str">
            <v>Tub. PVC unión Z d=63mm, 0.8 MPA</v>
          </cell>
          <cell r="E1237" t="str">
            <v>ml</v>
          </cell>
          <cell r="F1237">
            <v>5.1041666666666661</v>
          </cell>
          <cell r="G1237">
            <v>363206021</v>
          </cell>
          <cell r="I1237">
            <v>1</v>
          </cell>
          <cell r="J1237">
            <v>0.4</v>
          </cell>
          <cell r="K1237" t="str">
            <v>15-jul-15%</v>
          </cell>
        </row>
        <row r="1238">
          <cell r="A1238">
            <v>14261</v>
          </cell>
          <cell r="C1238" t="str">
            <v>Tub. PVC unión Z d=90mm, 0.80 MPA</v>
          </cell>
          <cell r="E1238" t="str">
            <v>ml</v>
          </cell>
          <cell r="F1238">
            <v>9.350833333333334</v>
          </cell>
          <cell r="G1238">
            <v>363206021</v>
          </cell>
          <cell r="I1238">
            <v>1</v>
          </cell>
          <cell r="J1238">
            <v>0.4</v>
          </cell>
          <cell r="K1238" t="str">
            <v>15-jul-15%</v>
          </cell>
          <cell r="L1238">
            <v>6.0266666666666664</v>
          </cell>
        </row>
        <row r="1239">
          <cell r="A1239">
            <v>1426151</v>
          </cell>
          <cell r="C1239" t="str">
            <v>Tub. PVC unión Z d=110mm, 0.80 MPA</v>
          </cell>
          <cell r="E1239" t="str">
            <v>ml</v>
          </cell>
          <cell r="F1239">
            <v>13.235833333333334</v>
          </cell>
          <cell r="G1239">
            <v>363206021</v>
          </cell>
          <cell r="I1239">
            <v>1</v>
          </cell>
          <cell r="J1239">
            <v>0.4</v>
          </cell>
        </row>
        <row r="1240">
          <cell r="A1240">
            <v>142611</v>
          </cell>
          <cell r="C1240" t="str">
            <v xml:space="preserve">Tub. PVC 6 " Perforada para dren </v>
          </cell>
          <cell r="E1240" t="str">
            <v>ml</v>
          </cell>
          <cell r="F1240">
            <v>5.79</v>
          </cell>
          <cell r="G1240">
            <v>363206021</v>
          </cell>
          <cell r="I1240">
            <v>1</v>
          </cell>
          <cell r="J1240">
            <v>0.4</v>
          </cell>
        </row>
        <row r="1241">
          <cell r="A1241">
            <v>1426111</v>
          </cell>
          <cell r="C1241" t="str">
            <v>Tub. PVC 4 " inc. junta y Polipega</v>
          </cell>
          <cell r="E1241" t="str">
            <v>ml</v>
          </cell>
          <cell r="F1241">
            <v>14.369166666666668</v>
          </cell>
          <cell r="G1241">
            <v>0</v>
          </cell>
          <cell r="I1241">
            <v>1</v>
          </cell>
        </row>
        <row r="1242">
          <cell r="A1242">
            <v>142612</v>
          </cell>
          <cell r="C1242" t="str">
            <v>Fibra de Geotextil 1600 NT</v>
          </cell>
          <cell r="E1242" t="str">
            <v>m2.</v>
          </cell>
          <cell r="F1242">
            <v>0.97</v>
          </cell>
          <cell r="G1242">
            <v>0</v>
          </cell>
          <cell r="I1242">
            <v>1</v>
          </cell>
          <cell r="M1242" t="str">
            <v>DIAM. NOM</v>
          </cell>
          <cell r="N1242" t="str">
            <v>CAMPANA</v>
          </cell>
          <cell r="O1242" t="str">
            <v>ESPIGA</v>
          </cell>
          <cell r="P1242" t="str">
            <v>LONG.</v>
          </cell>
          <cell r="Q1242" t="str">
            <v>PESO TUBO</v>
          </cell>
          <cell r="S1242" t="str">
            <v>ESP. PARED</v>
          </cell>
          <cell r="T1242" t="str">
            <v>PESO TUB</v>
          </cell>
        </row>
        <row r="1243">
          <cell r="A1243">
            <v>142613</v>
          </cell>
          <cell r="C1243" t="str">
            <v xml:space="preserve">Tub. PVC 6 " Perforada p/Dren </v>
          </cell>
          <cell r="E1243" t="str">
            <v>ml</v>
          </cell>
          <cell r="F1243">
            <v>6.8</v>
          </cell>
          <cell r="G1243">
            <v>363206021</v>
          </cell>
          <cell r="I1243">
            <v>1</v>
          </cell>
          <cell r="J1243">
            <v>0.4</v>
          </cell>
          <cell r="K1243" t="str">
            <v>TUBERIA</v>
          </cell>
          <cell r="M1243" t="str">
            <v>PULG.</v>
          </cell>
          <cell r="N1243" t="str">
            <v>MM.</v>
          </cell>
          <cell r="O1243" t="str">
            <v>MM.</v>
          </cell>
          <cell r="P1243" t="str">
            <v>MT.</v>
          </cell>
          <cell r="Q1243" t="str">
            <v>H.S. KG/ML.</v>
          </cell>
          <cell r="R1243" t="str">
            <v>H.A. KG/ML.</v>
          </cell>
          <cell r="S1243" t="str">
            <v>CM.</v>
          </cell>
          <cell r="T1243" t="str">
            <v>KG.</v>
          </cell>
          <cell r="W1243">
            <v>5.91</v>
          </cell>
          <cell r="X1243">
            <v>3.8415000000000004</v>
          </cell>
        </row>
        <row r="1244">
          <cell r="A1244">
            <v>1426131</v>
          </cell>
          <cell r="C1244" t="str">
            <v>Soldadura Liquida p/Tuberia de PVC</v>
          </cell>
          <cell r="E1244" t="str">
            <v>lt.</v>
          </cell>
          <cell r="F1244">
            <v>17</v>
          </cell>
          <cell r="G1244">
            <v>363206021</v>
          </cell>
          <cell r="I1244">
            <v>1</v>
          </cell>
        </row>
        <row r="1245">
          <cell r="A1245">
            <v>142614</v>
          </cell>
          <cell r="C1245" t="str">
            <v>Tub. PVC D = 200 mm. inc. Anillo de Caucho</v>
          </cell>
          <cell r="E1245" t="str">
            <v>ml</v>
          </cell>
          <cell r="F1245">
            <v>17.55</v>
          </cell>
          <cell r="I1245">
            <v>1</v>
          </cell>
          <cell r="K1245" t="str">
            <v>DIAM. INT</v>
          </cell>
          <cell r="L1245">
            <v>44</v>
          </cell>
          <cell r="M1245">
            <v>4</v>
          </cell>
          <cell r="N1245">
            <v>102</v>
          </cell>
          <cell r="O1245">
            <v>100</v>
          </cell>
          <cell r="P1245">
            <v>1.25</v>
          </cell>
          <cell r="Q1245">
            <v>28</v>
          </cell>
          <cell r="R1245" t="str">
            <v>*</v>
          </cell>
          <cell r="S1245">
            <v>2.5</v>
          </cell>
          <cell r="T1245">
            <v>35</v>
          </cell>
        </row>
        <row r="1246">
          <cell r="A1246">
            <v>14262</v>
          </cell>
          <cell r="C1246" t="str">
            <v>Unión Gibault tapón A/L 400mm</v>
          </cell>
          <cell r="E1246" t="str">
            <v>u.</v>
          </cell>
          <cell r="F1246">
            <v>3.15</v>
          </cell>
          <cell r="G1246">
            <v>0</v>
          </cell>
          <cell r="I1246">
            <v>1</v>
          </cell>
          <cell r="K1246" t="str">
            <v>ESP. TUB</v>
          </cell>
          <cell r="L1246">
            <v>13.5</v>
          </cell>
          <cell r="M1246">
            <v>6</v>
          </cell>
          <cell r="N1246">
            <v>150</v>
          </cell>
          <cell r="O1246">
            <v>150</v>
          </cell>
          <cell r="P1246">
            <v>1.25</v>
          </cell>
          <cell r="Q1246">
            <v>46</v>
          </cell>
          <cell r="R1246" t="str">
            <v>*</v>
          </cell>
          <cell r="S1246">
            <v>2.8</v>
          </cell>
          <cell r="T1246">
            <v>57.5</v>
          </cell>
        </row>
        <row r="1247">
          <cell r="A1247">
            <v>14263</v>
          </cell>
          <cell r="C1247" t="str">
            <v>Válvula de aire d=1" (1 cámara)</v>
          </cell>
          <cell r="E1247" t="str">
            <v>u.</v>
          </cell>
          <cell r="F1247">
            <v>2.2400000000000002</v>
          </cell>
          <cell r="G1247">
            <v>0</v>
          </cell>
          <cell r="I1247">
            <v>1</v>
          </cell>
          <cell r="K1247" t="str">
            <v>DIAM. EXT</v>
          </cell>
          <cell r="L1247">
            <v>1.3875999999999999</v>
          </cell>
          <cell r="M1247">
            <v>8</v>
          </cell>
          <cell r="N1247">
            <v>200</v>
          </cell>
          <cell r="O1247">
            <v>200</v>
          </cell>
          <cell r="P1247">
            <v>1.25</v>
          </cell>
          <cell r="Q1247">
            <v>64</v>
          </cell>
          <cell r="R1247" t="str">
            <v>*</v>
          </cell>
          <cell r="S1247">
            <v>3.2</v>
          </cell>
          <cell r="T1247">
            <v>80</v>
          </cell>
        </row>
        <row r="1248">
          <cell r="A1248">
            <v>14264</v>
          </cell>
          <cell r="C1248" t="str">
            <v>Válv. de comp. APOLO E/L d=400mm</v>
          </cell>
          <cell r="E1248" t="str">
            <v xml:space="preserve">u.      </v>
          </cell>
          <cell r="F1248">
            <v>48.72</v>
          </cell>
          <cell r="G1248">
            <v>0</v>
          </cell>
          <cell r="I1248">
            <v>1</v>
          </cell>
          <cell r="K1248" t="str">
            <v>ANCHO</v>
          </cell>
          <cell r="L1248">
            <v>1.7777939999999999</v>
          </cell>
          <cell r="M1248">
            <v>10</v>
          </cell>
          <cell r="N1248">
            <v>250</v>
          </cell>
          <cell r="O1248">
            <v>250</v>
          </cell>
          <cell r="P1248">
            <v>1.5</v>
          </cell>
          <cell r="Q1248">
            <v>87</v>
          </cell>
          <cell r="R1248" t="str">
            <v>*</v>
          </cell>
          <cell r="S1248">
            <v>3.6</v>
          </cell>
          <cell r="T1248">
            <v>130.5</v>
          </cell>
        </row>
        <row r="1249">
          <cell r="A1249">
            <v>14265</v>
          </cell>
          <cell r="C1249" t="str">
            <v>V;lv. de comp. TORINO E/L d=90mm</v>
          </cell>
          <cell r="E1249" t="str">
            <v>u.</v>
          </cell>
          <cell r="F1249">
            <v>5.12</v>
          </cell>
          <cell r="G1249">
            <v>0</v>
          </cell>
          <cell r="I1249">
            <v>1</v>
          </cell>
          <cell r="K1249" t="str">
            <v>ALTURA</v>
          </cell>
          <cell r="L1249">
            <v>2.8777940000000002</v>
          </cell>
          <cell r="M1249">
            <v>12</v>
          </cell>
          <cell r="N1249">
            <v>305</v>
          </cell>
          <cell r="O1249">
            <v>300</v>
          </cell>
          <cell r="P1249">
            <v>1.5</v>
          </cell>
          <cell r="Q1249">
            <v>133</v>
          </cell>
          <cell r="R1249" t="str">
            <v>*</v>
          </cell>
          <cell r="S1249">
            <v>4.5</v>
          </cell>
          <cell r="T1249">
            <v>199.5</v>
          </cell>
        </row>
        <row r="1250">
          <cell r="A1250">
            <v>14266</v>
          </cell>
          <cell r="C1250" t="str">
            <v>V;lv. de comp. WAVIN U/Z d=160mm</v>
          </cell>
          <cell r="E1250" t="str">
            <v>u.</v>
          </cell>
          <cell r="F1250">
            <v>18.96</v>
          </cell>
          <cell r="G1250">
            <v>0</v>
          </cell>
          <cell r="I1250">
            <v>1</v>
          </cell>
          <cell r="K1250" t="str">
            <v>AREA EXCAV</v>
          </cell>
          <cell r="L1250">
            <v>5.1161249064360002</v>
          </cell>
          <cell r="M1250">
            <v>16</v>
          </cell>
          <cell r="N1250">
            <v>400</v>
          </cell>
          <cell r="O1250">
            <v>400</v>
          </cell>
          <cell r="P1250">
            <v>1.5</v>
          </cell>
          <cell r="Q1250">
            <v>213</v>
          </cell>
          <cell r="R1250" t="str">
            <v>*</v>
          </cell>
          <cell r="S1250">
            <v>5</v>
          </cell>
          <cell r="T1250">
            <v>319.5</v>
          </cell>
        </row>
        <row r="1251">
          <cell r="A1251">
            <v>14267</v>
          </cell>
          <cell r="C1251" t="str">
            <v>Check horizontal 1/2" simple (R-W)</v>
          </cell>
          <cell r="E1251" t="str">
            <v>u</v>
          </cell>
          <cell r="F1251">
            <v>10.6</v>
          </cell>
          <cell r="G1251">
            <v>0</v>
          </cell>
          <cell r="I1251">
            <v>1</v>
          </cell>
          <cell r="K1251" t="str">
            <v>AREA TUB</v>
          </cell>
          <cell r="L1251">
            <v>1.5122356751039998</v>
          </cell>
          <cell r="M1251">
            <v>20</v>
          </cell>
          <cell r="N1251">
            <v>500</v>
          </cell>
          <cell r="O1251">
            <v>500</v>
          </cell>
          <cell r="P1251">
            <v>1.5</v>
          </cell>
          <cell r="Q1251">
            <v>320</v>
          </cell>
          <cell r="R1251">
            <v>327</v>
          </cell>
          <cell r="S1251">
            <v>6</v>
          </cell>
          <cell r="T1251">
            <v>480</v>
          </cell>
        </row>
        <row r="1252">
          <cell r="A1252">
            <v>14268</v>
          </cell>
          <cell r="C1252" t="str">
            <v>Check horizontal 3/4"</v>
          </cell>
          <cell r="E1252" t="str">
            <v>u</v>
          </cell>
          <cell r="F1252">
            <v>15.8</v>
          </cell>
          <cell r="G1252">
            <v>0</v>
          </cell>
          <cell r="I1252">
            <v>1</v>
          </cell>
          <cell r="K1252" t="str">
            <v>RELL BRUTO</v>
          </cell>
          <cell r="L1252">
            <v>4.8652504622982011</v>
          </cell>
          <cell r="M1252">
            <v>24</v>
          </cell>
          <cell r="N1252">
            <v>600</v>
          </cell>
          <cell r="O1252">
            <v>600</v>
          </cell>
          <cell r="P1252">
            <v>1.5</v>
          </cell>
          <cell r="Q1252">
            <v>400</v>
          </cell>
          <cell r="R1252">
            <v>407</v>
          </cell>
          <cell r="S1252">
            <v>6.5</v>
          </cell>
          <cell r="T1252">
            <v>600</v>
          </cell>
        </row>
        <row r="1253">
          <cell r="A1253">
            <v>14269</v>
          </cell>
          <cell r="C1253" t="str">
            <v>Curvo galv. 3/4"</v>
          </cell>
          <cell r="E1253" t="str">
            <v>u</v>
          </cell>
          <cell r="F1253">
            <v>0.54</v>
          </cell>
          <cell r="G1253">
            <v>0</v>
          </cell>
          <cell r="I1253">
            <v>1</v>
          </cell>
          <cell r="K1253" t="str">
            <v>REPLANT</v>
          </cell>
          <cell r="L1253">
            <v>0.22222425000000001</v>
          </cell>
          <cell r="M1253">
            <v>27</v>
          </cell>
          <cell r="N1253">
            <v>680</v>
          </cell>
          <cell r="O1253">
            <v>670</v>
          </cell>
          <cell r="P1253">
            <v>2.5</v>
          </cell>
          <cell r="Q1253">
            <v>536</v>
          </cell>
          <cell r="R1253">
            <v>544</v>
          </cell>
          <cell r="S1253">
            <v>10.3</v>
          </cell>
          <cell r="T1253">
            <v>1340</v>
          </cell>
        </row>
        <row r="1254">
          <cell r="A1254">
            <v>14270</v>
          </cell>
          <cell r="C1254" t="str">
            <v>Hidro 3,1/2"x6ml.agua fria o caliente</v>
          </cell>
          <cell r="E1254" t="str">
            <v>u.</v>
          </cell>
          <cell r="F1254">
            <v>9.07</v>
          </cell>
          <cell r="G1254">
            <v>0</v>
          </cell>
          <cell r="I1254">
            <v>1</v>
          </cell>
          <cell r="K1254" t="str">
            <v>RELL NETO</v>
          </cell>
          <cell r="L1254">
            <v>4.6430262122982011</v>
          </cell>
          <cell r="M1254">
            <v>30</v>
          </cell>
          <cell r="N1254">
            <v>800</v>
          </cell>
          <cell r="O1254">
            <v>790</v>
          </cell>
          <cell r="P1254">
            <v>2.5</v>
          </cell>
          <cell r="Q1254">
            <v>694</v>
          </cell>
          <cell r="R1254">
            <v>710</v>
          </cell>
          <cell r="S1254">
            <v>10.5</v>
          </cell>
          <cell r="T1254">
            <v>1735</v>
          </cell>
        </row>
        <row r="1255">
          <cell r="A1255">
            <v>14271</v>
          </cell>
          <cell r="C1255" t="str">
            <v>Hidro 3,3/4"x 6 ml. agua fria o caliente</v>
          </cell>
          <cell r="E1255" t="str">
            <v>u.</v>
          </cell>
          <cell r="F1255">
            <v>13.45</v>
          </cell>
          <cell r="G1255">
            <v>0</v>
          </cell>
          <cell r="I1255">
            <v>1</v>
          </cell>
          <cell r="K1255" t="str">
            <v>DIST. RELL</v>
          </cell>
          <cell r="L1255">
            <v>25.8</v>
          </cell>
          <cell r="M1255">
            <v>33</v>
          </cell>
          <cell r="N1255">
            <v>800</v>
          </cell>
          <cell r="O1255">
            <v>790</v>
          </cell>
          <cell r="P1255">
            <v>2.5</v>
          </cell>
          <cell r="Q1255">
            <v>694</v>
          </cell>
          <cell r="R1255">
            <v>710</v>
          </cell>
          <cell r="S1255">
            <v>10.5</v>
          </cell>
          <cell r="T1255">
            <v>1735</v>
          </cell>
        </row>
        <row r="1256">
          <cell r="A1256">
            <v>14272</v>
          </cell>
          <cell r="C1256" t="str">
            <v>Hidro 3,1"x6ml. agua caliente o fria</v>
          </cell>
          <cell r="E1256" t="str">
            <v>u.</v>
          </cell>
          <cell r="F1256">
            <v>20.96</v>
          </cell>
          <cell r="G1256">
            <v>0</v>
          </cell>
          <cell r="I1256">
            <v>1</v>
          </cell>
          <cell r="K1256" t="str">
            <v>DIST. DES</v>
          </cell>
          <cell r="L1256">
            <v>10</v>
          </cell>
          <cell r="M1256">
            <v>36</v>
          </cell>
          <cell r="N1256">
            <v>900</v>
          </cell>
          <cell r="O1256">
            <v>890</v>
          </cell>
          <cell r="P1256">
            <v>2.5</v>
          </cell>
          <cell r="Q1256">
            <v>874</v>
          </cell>
          <cell r="R1256">
            <v>883</v>
          </cell>
          <cell r="S1256">
            <v>11.5</v>
          </cell>
          <cell r="T1256">
            <v>2185</v>
          </cell>
        </row>
        <row r="1257">
          <cell r="C1257" t="str">
            <v>MATERIAL PARA REDES AA.SS. Y AA.LL.</v>
          </cell>
          <cell r="G1257">
            <v>0</v>
          </cell>
          <cell r="I1257">
            <v>1</v>
          </cell>
          <cell r="K1257" t="str">
            <v>DESAL.</v>
          </cell>
          <cell r="L1257">
            <v>69.067686236886004</v>
          </cell>
          <cell r="M1257">
            <v>40</v>
          </cell>
          <cell r="N1257">
            <v>1000</v>
          </cell>
          <cell r="O1257">
            <v>985</v>
          </cell>
          <cell r="P1257">
            <v>2.5</v>
          </cell>
          <cell r="Q1257" t="str">
            <v>*</v>
          </cell>
          <cell r="R1257">
            <v>1000</v>
          </cell>
          <cell r="S1257">
            <v>12</v>
          </cell>
          <cell r="T1257">
            <v>2500</v>
          </cell>
        </row>
        <row r="1258">
          <cell r="A1258">
            <v>14302</v>
          </cell>
          <cell r="C1258" t="str">
            <v>Codo PVC de 90" a 50mm (2")</v>
          </cell>
          <cell r="E1258" t="str">
            <v>u</v>
          </cell>
          <cell r="F1258">
            <v>0.33600000000000002</v>
          </cell>
          <cell r="G1258">
            <v>0</v>
          </cell>
          <cell r="I1258">
            <v>1</v>
          </cell>
          <cell r="M1258">
            <v>42</v>
          </cell>
          <cell r="N1258">
            <v>1100</v>
          </cell>
          <cell r="O1258">
            <v>1090</v>
          </cell>
          <cell r="P1258">
            <v>2.5</v>
          </cell>
          <cell r="Q1258" t="str">
            <v>*</v>
          </cell>
          <cell r="R1258">
            <v>1232</v>
          </cell>
          <cell r="S1258">
            <v>13.5</v>
          </cell>
          <cell r="T1258">
            <v>3080</v>
          </cell>
        </row>
        <row r="1259">
          <cell r="A1259">
            <v>14304</v>
          </cell>
          <cell r="C1259" t="str">
            <v>Codo PVC de 90" a 75mm (3")</v>
          </cell>
          <cell r="E1259" t="str">
            <v>u</v>
          </cell>
          <cell r="F1259">
            <v>1.248</v>
          </cell>
          <cell r="G1259">
            <v>0</v>
          </cell>
          <cell r="I1259">
            <v>1</v>
          </cell>
          <cell r="M1259">
            <v>48</v>
          </cell>
          <cell r="N1259">
            <v>1200</v>
          </cell>
          <cell r="O1259">
            <v>1190</v>
          </cell>
          <cell r="P1259">
            <v>2.5</v>
          </cell>
          <cell r="Q1259" t="str">
            <v>*</v>
          </cell>
          <cell r="R1259">
            <v>1440</v>
          </cell>
          <cell r="S1259">
            <v>14</v>
          </cell>
          <cell r="T1259">
            <v>3600</v>
          </cell>
        </row>
        <row r="1260">
          <cell r="A1260">
            <v>14306</v>
          </cell>
          <cell r="C1260" t="str">
            <v>Codo PVC de 90" a 110mm (4")</v>
          </cell>
          <cell r="E1260" t="str">
            <v>u</v>
          </cell>
          <cell r="F1260">
            <v>0.76800000000000002</v>
          </cell>
          <cell r="G1260">
            <v>0</v>
          </cell>
          <cell r="I1260">
            <v>1</v>
          </cell>
          <cell r="M1260">
            <v>54</v>
          </cell>
          <cell r="N1260">
            <v>1400</v>
          </cell>
          <cell r="O1260">
            <v>1390</v>
          </cell>
          <cell r="P1260">
            <v>2.5</v>
          </cell>
          <cell r="Q1260" t="str">
            <v>*</v>
          </cell>
          <cell r="R1260">
            <v>1654</v>
          </cell>
          <cell r="S1260">
            <v>15</v>
          </cell>
          <cell r="T1260">
            <v>4135</v>
          </cell>
        </row>
        <row r="1261">
          <cell r="A1261">
            <v>14307</v>
          </cell>
          <cell r="C1261" t="str">
            <v>Codo PVC de 90" a 160mm (5")</v>
          </cell>
          <cell r="E1261" t="str">
            <v>u</v>
          </cell>
          <cell r="F1261">
            <v>0.44</v>
          </cell>
          <cell r="G1261">
            <v>0</v>
          </cell>
          <cell r="I1261">
            <v>1</v>
          </cell>
          <cell r="M1261">
            <v>60</v>
          </cell>
          <cell r="N1261">
            <v>1500</v>
          </cell>
          <cell r="O1261">
            <v>1490</v>
          </cell>
          <cell r="P1261">
            <v>2.5</v>
          </cell>
          <cell r="Q1261" t="str">
            <v>*</v>
          </cell>
          <cell r="R1261">
            <v>1954</v>
          </cell>
          <cell r="S1261">
            <v>16</v>
          </cell>
          <cell r="T1261">
            <v>4885</v>
          </cell>
        </row>
        <row r="1262">
          <cell r="A1262">
            <v>14314</v>
          </cell>
          <cell r="C1262" t="str">
            <v>Desagüe 1 1/2" x 3 1/2" cocina(246-06)</v>
          </cell>
          <cell r="E1262" t="str">
            <v>u</v>
          </cell>
          <cell r="F1262">
            <v>4.5999999999999996</v>
          </cell>
          <cell r="G1262">
            <v>0</v>
          </cell>
          <cell r="I1262">
            <v>1</v>
          </cell>
          <cell r="M1262">
            <v>66</v>
          </cell>
          <cell r="N1262">
            <v>1700</v>
          </cell>
          <cell r="O1262">
            <v>1690</v>
          </cell>
          <cell r="P1262">
            <v>2</v>
          </cell>
          <cell r="Q1262" t="str">
            <v>*</v>
          </cell>
          <cell r="R1262">
            <v>2410</v>
          </cell>
          <cell r="S1262">
            <v>17.5</v>
          </cell>
          <cell r="T1262">
            <v>4820</v>
          </cell>
        </row>
        <row r="1263">
          <cell r="A1263">
            <v>14316</v>
          </cell>
          <cell r="C1263" t="str">
            <v>Desagüe 1 1/4" lavatorio (246-04)</v>
          </cell>
          <cell r="E1263" t="str">
            <v>u</v>
          </cell>
          <cell r="F1263">
            <v>5.8</v>
          </cell>
          <cell r="G1263">
            <v>0</v>
          </cell>
          <cell r="I1263">
            <v>1</v>
          </cell>
          <cell r="M1263">
            <v>72</v>
          </cell>
          <cell r="N1263">
            <v>1827</v>
          </cell>
          <cell r="O1263">
            <v>1890</v>
          </cell>
          <cell r="P1263">
            <v>2</v>
          </cell>
          <cell r="Q1263" t="str">
            <v>*</v>
          </cell>
          <cell r="R1263">
            <v>2735</v>
          </cell>
          <cell r="S1263">
            <v>18.5</v>
          </cell>
          <cell r="T1263">
            <v>5470</v>
          </cell>
        </row>
        <row r="1264">
          <cell r="A1264">
            <v>14326</v>
          </cell>
          <cell r="C1264" t="str">
            <v>Tapas concreto 50x50 AASS, cajas registro</v>
          </cell>
          <cell r="E1264" t="str">
            <v>u</v>
          </cell>
          <cell r="F1264" t="str">
            <v>*</v>
          </cell>
          <cell r="G1264">
            <v>0</v>
          </cell>
          <cell r="I1264">
            <v>1</v>
          </cell>
          <cell r="M1264">
            <v>80</v>
          </cell>
          <cell r="N1264">
            <v>2030</v>
          </cell>
          <cell r="O1264">
            <v>2020</v>
          </cell>
          <cell r="P1264">
            <v>2</v>
          </cell>
          <cell r="Q1264" t="str">
            <v>*</v>
          </cell>
          <cell r="R1264">
            <v>3358</v>
          </cell>
          <cell r="S1264">
            <v>20.5</v>
          </cell>
          <cell r="T1264">
            <v>6716</v>
          </cell>
        </row>
        <row r="1265">
          <cell r="A1265">
            <v>14330</v>
          </cell>
          <cell r="C1265" t="str">
            <v>Tee PVC 2", 50 mm.</v>
          </cell>
          <cell r="E1265" t="str">
            <v>u</v>
          </cell>
          <cell r="F1265" t="str">
            <v>*</v>
          </cell>
          <cell r="G1265">
            <v>0</v>
          </cell>
          <cell r="I1265">
            <v>1</v>
          </cell>
          <cell r="M1265">
            <v>90</v>
          </cell>
          <cell r="N1265">
            <v>2245</v>
          </cell>
          <cell r="O1265">
            <v>2250</v>
          </cell>
          <cell r="P1265">
            <v>2</v>
          </cell>
          <cell r="Q1265" t="str">
            <v>*</v>
          </cell>
          <cell r="R1265">
            <v>4098</v>
          </cell>
          <cell r="S1265">
            <v>22.5</v>
          </cell>
          <cell r="T1265">
            <v>8196</v>
          </cell>
        </row>
        <row r="1266">
          <cell r="A1266">
            <v>14331</v>
          </cell>
          <cell r="C1266" t="str">
            <v>Tee PVC 4" x 2",Reduct. 110mm a 50 mm.</v>
          </cell>
          <cell r="E1266" t="str">
            <v>u</v>
          </cell>
          <cell r="F1266" t="str">
            <v>*</v>
          </cell>
          <cell r="G1266">
            <v>0</v>
          </cell>
          <cell r="I1266">
            <v>1</v>
          </cell>
        </row>
        <row r="1267">
          <cell r="A1267">
            <v>14332</v>
          </cell>
          <cell r="C1267" t="str">
            <v>Tee PVC 3", 75 mm.</v>
          </cell>
          <cell r="E1267" t="str">
            <v>u</v>
          </cell>
          <cell r="F1267" t="str">
            <v>*</v>
          </cell>
          <cell r="G1267">
            <v>0</v>
          </cell>
          <cell r="I1267">
            <v>1</v>
          </cell>
          <cell r="N1267" t="str">
            <v>TAMBIEN HAY DE l = 1,00 MT.</v>
          </cell>
        </row>
        <row r="1268">
          <cell r="A1268">
            <v>14334</v>
          </cell>
          <cell r="C1268" t="str">
            <v>Tee PVC 4", 110 mm.</v>
          </cell>
          <cell r="E1268" t="str">
            <v>u</v>
          </cell>
          <cell r="F1268" t="str">
            <v>*</v>
          </cell>
          <cell r="G1268">
            <v>0</v>
          </cell>
          <cell r="I1268">
            <v>1</v>
          </cell>
        </row>
        <row r="1269">
          <cell r="A1269">
            <v>14335</v>
          </cell>
          <cell r="C1269" t="str">
            <v>Yee PVC 4"x2",Reduct. 110 a 50 mm.</v>
          </cell>
          <cell r="E1269" t="str">
            <v>u</v>
          </cell>
          <cell r="F1269" t="str">
            <v>*</v>
          </cell>
          <cell r="G1269">
            <v>0</v>
          </cell>
          <cell r="I1269">
            <v>1</v>
          </cell>
        </row>
        <row r="1270">
          <cell r="A1270">
            <v>14337</v>
          </cell>
          <cell r="C1270" t="str">
            <v>Tapón PVC 4" (macho),110 mm.</v>
          </cell>
          <cell r="E1270" t="str">
            <v>u</v>
          </cell>
          <cell r="F1270" t="str">
            <v>*</v>
          </cell>
          <cell r="G1270">
            <v>0</v>
          </cell>
          <cell r="I1270">
            <v>1</v>
          </cell>
        </row>
        <row r="1271">
          <cell r="A1271">
            <v>14339</v>
          </cell>
          <cell r="C1271" t="str">
            <v>Lavamanos Amapola (TAURUS)col.fuerte</v>
          </cell>
          <cell r="E1271" t="str">
            <v xml:space="preserve">u         </v>
          </cell>
          <cell r="F1271">
            <v>48.806999999999995</v>
          </cell>
          <cell r="G1271">
            <v>0</v>
          </cell>
          <cell r="I1271">
            <v>1</v>
          </cell>
          <cell r="K1271" t="str">
            <v>DIAM. NOM</v>
          </cell>
          <cell r="L1271" t="str">
            <v>CAMPANA</v>
          </cell>
          <cell r="M1271" t="str">
            <v>ESPIGA</v>
          </cell>
          <cell r="N1271" t="str">
            <v>LONG.</v>
          </cell>
          <cell r="O1271" t="str">
            <v>PESO TUBO</v>
          </cell>
          <cell r="Q1271" t="str">
            <v>ESP. PARED</v>
          </cell>
          <cell r="R1271" t="str">
            <v>PESO TUB</v>
          </cell>
          <cell r="S1271" t="str">
            <v>DIAM. EXT</v>
          </cell>
          <cell r="T1271" t="str">
            <v>ANCHO</v>
          </cell>
          <cell r="U1271" t="str">
            <v>ALTURA</v>
          </cell>
          <cell r="V1271" t="str">
            <v>AREA EXCAV</v>
          </cell>
          <cell r="W1271" t="str">
            <v>AREA TUB</v>
          </cell>
          <cell r="X1271" t="str">
            <v>RELL BRUTO</v>
          </cell>
          <cell r="Y1271" t="str">
            <v>REPLANT</v>
          </cell>
          <cell r="Z1271" t="str">
            <v>RELL NETO</v>
          </cell>
          <cell r="AA1271" t="str">
            <v>DIST. RELL</v>
          </cell>
          <cell r="AB1271" t="str">
            <v>DIST. DES</v>
          </cell>
          <cell r="AC1271" t="str">
            <v>DESAL.</v>
          </cell>
        </row>
        <row r="1272">
          <cell r="C1272" t="str">
            <v>TUBERIAS DE Ho. y Ho. A.</v>
          </cell>
          <cell r="K1272" t="str">
            <v>PULG.</v>
          </cell>
          <cell r="L1272" t="str">
            <v>MM.</v>
          </cell>
          <cell r="M1272" t="str">
            <v>MM.</v>
          </cell>
          <cell r="N1272" t="str">
            <v>MT.</v>
          </cell>
          <cell r="O1272" t="str">
            <v>H.S. KG/ML.</v>
          </cell>
          <cell r="P1272" t="str">
            <v>H.A. KG/ML.</v>
          </cell>
          <cell r="Q1272" t="str">
            <v>CM.</v>
          </cell>
          <cell r="R1272" t="str">
            <v>KG.</v>
          </cell>
        </row>
        <row r="1273">
          <cell r="A1273">
            <v>14400</v>
          </cell>
          <cell r="C1273" t="str">
            <v>Tub. de HS d=4" (100 mm.)</v>
          </cell>
          <cell r="E1273" t="str">
            <v>ml</v>
          </cell>
          <cell r="F1273">
            <v>3.15</v>
          </cell>
          <cell r="G1273">
            <v>375500024</v>
          </cell>
          <cell r="I1273">
            <v>1</v>
          </cell>
          <cell r="J1273">
            <v>0.65</v>
          </cell>
          <cell r="K1273">
            <v>4</v>
          </cell>
          <cell r="L1273">
            <v>102</v>
          </cell>
          <cell r="M1273">
            <v>100</v>
          </cell>
          <cell r="N1273">
            <v>1.25</v>
          </cell>
          <cell r="O1273">
            <v>28</v>
          </cell>
          <cell r="P1273" t="str">
            <v>*</v>
          </cell>
          <cell r="Q1273">
            <v>2.5</v>
          </cell>
          <cell r="R1273">
            <v>35</v>
          </cell>
          <cell r="S1273">
            <v>0.15160000000000001</v>
          </cell>
          <cell r="T1273">
            <v>0.46145400000000003</v>
          </cell>
          <cell r="U1273">
            <v>1.5614540000000001</v>
          </cell>
          <cell r="V1273">
            <v>0.72053919411600009</v>
          </cell>
          <cell r="W1273">
            <v>1.8050502624E-2</v>
          </cell>
          <cell r="X1273">
            <v>0.94835973351420022</v>
          </cell>
          <cell r="Y1273">
            <v>5.7681750000000004E-2</v>
          </cell>
          <cell r="Z1273">
            <v>0.89067798351420024</v>
          </cell>
          <cell r="AA1273">
            <v>18</v>
          </cell>
          <cell r="AB1273">
            <v>7</v>
          </cell>
          <cell r="AC1273">
            <v>6.8090953843962012</v>
          </cell>
        </row>
        <row r="1274">
          <cell r="A1274">
            <v>14401</v>
          </cell>
          <cell r="C1274" t="str">
            <v>Tub. de HS d=6" (150 mm.) Clase 3</v>
          </cell>
          <cell r="E1274" t="str">
            <v>ml</v>
          </cell>
          <cell r="F1274">
            <v>14.15</v>
          </cell>
          <cell r="G1274">
            <v>375500024</v>
          </cell>
          <cell r="I1274">
            <v>0</v>
          </cell>
          <cell r="J1274">
            <v>0.65</v>
          </cell>
          <cell r="K1274">
            <v>6</v>
          </cell>
          <cell r="L1274">
            <v>150</v>
          </cell>
          <cell r="M1274">
            <v>150</v>
          </cell>
          <cell r="N1274">
            <v>1.25</v>
          </cell>
          <cell r="O1274">
            <v>46</v>
          </cell>
          <cell r="P1274" t="str">
            <v>*</v>
          </cell>
          <cell r="Q1274">
            <v>2.8</v>
          </cell>
          <cell r="R1274">
            <v>57.5</v>
          </cell>
          <cell r="S1274">
            <v>0.20839999999999997</v>
          </cell>
          <cell r="T1274">
            <v>0.52194599999999991</v>
          </cell>
          <cell r="U1274">
            <v>1.6219460000000001</v>
          </cell>
          <cell r="V1274">
            <v>0.84656822691599987</v>
          </cell>
          <cell r="W1274">
            <v>3.4110361823999985E-2</v>
          </cell>
          <cell r="X1274">
            <v>1.0968181178742</v>
          </cell>
          <cell r="Y1274">
            <v>6.5243249999999989E-2</v>
          </cell>
          <cell r="Z1274">
            <v>1.0315748678742001</v>
          </cell>
          <cell r="AA1274">
            <v>18</v>
          </cell>
          <cell r="AB1274">
            <v>7</v>
          </cell>
          <cell r="AC1274">
            <v>8.0000697443561997</v>
          </cell>
        </row>
        <row r="1275">
          <cell r="A1275">
            <v>14402</v>
          </cell>
          <cell r="C1275" t="str">
            <v>Junta de neopreno d=6" (150 mm.)</v>
          </cell>
          <cell r="E1275" t="str">
            <v>ml</v>
          </cell>
          <cell r="F1275">
            <v>1.4</v>
          </cell>
          <cell r="G1275">
            <v>362300011</v>
          </cell>
          <cell r="I1275">
            <v>0</v>
          </cell>
          <cell r="J1275">
            <v>0.4</v>
          </cell>
        </row>
        <row r="1276">
          <cell r="A1276">
            <v>14403</v>
          </cell>
          <cell r="C1276" t="str">
            <v>Tub. de HS d=8" (200 mm.) Clase 1</v>
          </cell>
          <cell r="E1276" t="str">
            <v>ml</v>
          </cell>
          <cell r="F1276">
            <v>20.16</v>
          </cell>
          <cell r="G1276">
            <v>375500024</v>
          </cell>
          <cell r="I1276">
            <v>0</v>
          </cell>
          <cell r="J1276">
            <v>0.65</v>
          </cell>
          <cell r="K1276">
            <v>8</v>
          </cell>
          <cell r="L1276">
            <v>200</v>
          </cell>
          <cell r="M1276">
            <v>200</v>
          </cell>
          <cell r="N1276">
            <v>1.25</v>
          </cell>
          <cell r="O1276">
            <v>64</v>
          </cell>
          <cell r="P1276" t="str">
            <v>*</v>
          </cell>
          <cell r="Q1276">
            <v>3.2</v>
          </cell>
          <cell r="R1276">
            <v>80</v>
          </cell>
          <cell r="S1276">
            <v>0.26719999999999999</v>
          </cell>
          <cell r="T1276">
            <v>0.58456799999999998</v>
          </cell>
          <cell r="U1276">
            <v>1.6845680000000001</v>
          </cell>
          <cell r="V1276">
            <v>0.98474454662400002</v>
          </cell>
          <cell r="W1276">
            <v>5.6074292736000002E-2</v>
          </cell>
          <cell r="X1276">
            <v>1.2537048427488002</v>
          </cell>
          <cell r="Y1276">
            <v>7.3070999999999997E-2</v>
          </cell>
          <cell r="Z1276">
            <v>1.1806338427488003</v>
          </cell>
          <cell r="AA1276">
            <v>18</v>
          </cell>
          <cell r="AB1276">
            <v>7</v>
          </cell>
          <cell r="AC1276">
            <v>9.3058359655968008</v>
          </cell>
        </row>
        <row r="1277">
          <cell r="A1277">
            <v>14404</v>
          </cell>
          <cell r="C1277" t="str">
            <v>Junta de neopreno d=8" (200 mm.)</v>
          </cell>
          <cell r="E1277" t="str">
            <v>ml</v>
          </cell>
          <cell r="F1277">
            <v>1.43</v>
          </cell>
          <cell r="G1277">
            <v>362300011</v>
          </cell>
          <cell r="I1277">
            <v>0</v>
          </cell>
          <cell r="J1277">
            <v>0.4</v>
          </cell>
        </row>
        <row r="1278">
          <cell r="A1278">
            <v>14405</v>
          </cell>
          <cell r="C1278" t="str">
            <v xml:space="preserve">Tub. de HS d=10" (250 mm.) </v>
          </cell>
          <cell r="E1278" t="str">
            <v>ml</v>
          </cell>
          <cell r="F1278">
            <v>2.8</v>
          </cell>
          <cell r="G1278">
            <v>375500024</v>
          </cell>
          <cell r="I1278">
            <v>1</v>
          </cell>
          <cell r="J1278">
            <v>0.65</v>
          </cell>
          <cell r="K1278">
            <v>10</v>
          </cell>
          <cell r="L1278">
            <v>250</v>
          </cell>
          <cell r="M1278">
            <v>250</v>
          </cell>
          <cell r="N1278">
            <v>1.5</v>
          </cell>
          <cell r="O1278">
            <v>87</v>
          </cell>
          <cell r="P1278" t="str">
            <v>*</v>
          </cell>
          <cell r="Q1278">
            <v>3.6</v>
          </cell>
          <cell r="R1278">
            <v>130.5</v>
          </cell>
          <cell r="S1278">
            <v>0.32600000000000001</v>
          </cell>
          <cell r="T1278">
            <v>0.64718999999999993</v>
          </cell>
          <cell r="U1278">
            <v>1.7471900000000002</v>
          </cell>
          <cell r="V1278">
            <v>1.1307638960999999</v>
          </cell>
          <cell r="W1278">
            <v>8.3469170400000001E-2</v>
          </cell>
          <cell r="X1278">
            <v>1.4138478796950003</v>
          </cell>
          <cell r="Y1278">
            <v>8.0898749999999992E-2</v>
          </cell>
          <cell r="Z1278">
            <v>1.3329491296950002</v>
          </cell>
          <cell r="AA1278">
            <v>18</v>
          </cell>
          <cell r="AB1278">
            <v>7</v>
          </cell>
          <cell r="AC1278">
            <v>10.685718818145</v>
          </cell>
        </row>
        <row r="1279">
          <cell r="A1279">
            <v>14406</v>
          </cell>
          <cell r="C1279" t="str">
            <v>Junta de neopreno d=10" (250 mm.)</v>
          </cell>
          <cell r="E1279" t="str">
            <v>ml</v>
          </cell>
          <cell r="F1279">
            <v>3.4</v>
          </cell>
          <cell r="G1279">
            <v>362300411</v>
          </cell>
          <cell r="I1279">
            <v>1</v>
          </cell>
          <cell r="J1279">
            <v>0.4</v>
          </cell>
        </row>
        <row r="1280">
          <cell r="A1280">
            <v>14407</v>
          </cell>
          <cell r="C1280" t="str">
            <v>Tub. de HS d=12" (300 mm.)  Clase 1</v>
          </cell>
          <cell r="E1280" t="str">
            <v>ml</v>
          </cell>
          <cell r="F1280">
            <v>41.8</v>
          </cell>
          <cell r="G1280">
            <v>375500024</v>
          </cell>
          <cell r="I1280">
            <v>0</v>
          </cell>
          <cell r="J1280">
            <v>0.65</v>
          </cell>
          <cell r="K1280">
            <v>12</v>
          </cell>
          <cell r="L1280">
            <v>305</v>
          </cell>
          <cell r="M1280">
            <v>300</v>
          </cell>
          <cell r="N1280">
            <v>1.5</v>
          </cell>
          <cell r="O1280">
            <v>133</v>
          </cell>
          <cell r="P1280" t="str">
            <v>*</v>
          </cell>
          <cell r="Q1280">
            <v>4.5</v>
          </cell>
          <cell r="R1280">
            <v>199.5</v>
          </cell>
          <cell r="S1280">
            <v>0.39479999999999993</v>
          </cell>
          <cell r="T1280">
            <v>0.72046199999999994</v>
          </cell>
          <cell r="U1280">
            <v>1.820462</v>
          </cell>
          <cell r="V1280">
            <v>1.3115736934439999</v>
          </cell>
          <cell r="W1280">
            <v>0.12241797321599997</v>
          </cell>
          <cell r="X1280">
            <v>1.6053602223077998</v>
          </cell>
          <cell r="Y1280">
            <v>9.0057749999999992E-2</v>
          </cell>
          <cell r="Z1280">
            <v>1.5153024723077999</v>
          </cell>
          <cell r="AA1280">
            <v>18</v>
          </cell>
          <cell r="AB1280">
            <v>7</v>
          </cell>
          <cell r="AC1280">
            <v>12.394371403045799</v>
          </cell>
        </row>
        <row r="1281">
          <cell r="A1281">
            <v>14408</v>
          </cell>
          <cell r="C1281" t="str">
            <v>Junta de neopreno d=12" (300 mm.)</v>
          </cell>
          <cell r="E1281" t="str">
            <v>ml</v>
          </cell>
          <cell r="F1281">
            <v>4.7</v>
          </cell>
          <cell r="G1281">
            <v>362300011</v>
          </cell>
          <cell r="I1281">
            <v>0</v>
          </cell>
          <cell r="J1281">
            <v>0.4</v>
          </cell>
        </row>
        <row r="1282">
          <cell r="A1282">
            <v>14409</v>
          </cell>
          <cell r="C1282" t="str">
            <v>Tub. de HS d=16" (400 mm.) Clase 1</v>
          </cell>
          <cell r="E1282" t="str">
            <v>ml</v>
          </cell>
          <cell r="F1282">
            <v>64.17</v>
          </cell>
          <cell r="G1282">
            <v>375500024</v>
          </cell>
          <cell r="I1282">
            <v>0</v>
          </cell>
          <cell r="J1282">
            <v>0.65</v>
          </cell>
          <cell r="K1282">
            <v>16</v>
          </cell>
          <cell r="L1282">
            <v>400</v>
          </cell>
          <cell r="M1282">
            <v>400</v>
          </cell>
          <cell r="N1282">
            <v>1.5</v>
          </cell>
          <cell r="O1282">
            <v>213</v>
          </cell>
          <cell r="P1282" t="str">
            <v>*</v>
          </cell>
          <cell r="Q1282">
            <v>5</v>
          </cell>
          <cell r="R1282">
            <v>319.5</v>
          </cell>
          <cell r="S1282">
            <v>0.50639999999999996</v>
          </cell>
          <cell r="T1282">
            <v>0.83931599999999995</v>
          </cell>
          <cell r="U1282">
            <v>1.939316</v>
          </cell>
          <cell r="V1282">
            <v>1.627698947856</v>
          </cell>
          <cell r="W1282">
            <v>0.20140872998399995</v>
          </cell>
          <cell r="X1282">
            <v>1.9254917941272003</v>
          </cell>
          <cell r="Y1282">
            <v>0.10491449999999999</v>
          </cell>
          <cell r="Z1282">
            <v>1.8205772941272003</v>
          </cell>
          <cell r="AA1282">
            <v>18</v>
          </cell>
          <cell r="AB1282">
            <v>7</v>
          </cell>
          <cell r="AC1282">
            <v>15.3817550572392</v>
          </cell>
        </row>
        <row r="1283">
          <cell r="A1283">
            <v>14410</v>
          </cell>
          <cell r="C1283" t="str">
            <v>Junta de neopreno d=16" (400 mm.)</v>
          </cell>
          <cell r="E1283" t="str">
            <v>ml</v>
          </cell>
          <cell r="F1283">
            <v>6.72</v>
          </cell>
          <cell r="G1283">
            <v>362300011</v>
          </cell>
          <cell r="I1283">
            <v>0</v>
          </cell>
          <cell r="J1283">
            <v>0.4</v>
          </cell>
        </row>
        <row r="1284">
          <cell r="A1284">
            <v>14411</v>
          </cell>
          <cell r="C1284" t="str">
            <v>Tub. de HS d=18" (450 mm.) ( Inc. Junta y Transporte )</v>
          </cell>
          <cell r="E1284" t="str">
            <v>ml</v>
          </cell>
          <cell r="F1284">
            <v>53.5</v>
          </cell>
          <cell r="G1284">
            <v>375500024</v>
          </cell>
          <cell r="I1284">
            <v>1</v>
          </cell>
          <cell r="J1284">
            <v>0.65</v>
          </cell>
          <cell r="K1284">
            <v>18</v>
          </cell>
          <cell r="L1284">
            <v>450</v>
          </cell>
          <cell r="M1284">
            <v>450</v>
          </cell>
          <cell r="N1284">
            <v>1.5</v>
          </cell>
          <cell r="O1284">
            <v>320</v>
          </cell>
          <cell r="P1284">
            <v>327</v>
          </cell>
          <cell r="Q1284">
            <v>5.5</v>
          </cell>
          <cell r="R1284">
            <v>480</v>
          </cell>
          <cell r="S1284">
            <v>0.56720000000000004</v>
          </cell>
          <cell r="T1284">
            <v>0.90406800000000009</v>
          </cell>
          <cell r="U1284">
            <v>2.0040680000000002</v>
          </cell>
          <cell r="V1284">
            <v>1.8118137486240002</v>
          </cell>
          <cell r="W1284">
            <v>0.25267562073600003</v>
          </cell>
          <cell r="X1284">
            <v>2.1048364726488002</v>
          </cell>
          <cell r="Y1284">
            <v>0.11300850000000001</v>
          </cell>
          <cell r="Z1284">
            <v>1.9918279726488002</v>
          </cell>
          <cell r="AA1284">
            <v>18</v>
          </cell>
          <cell r="AB1284">
            <v>7</v>
          </cell>
          <cell r="AC1284">
            <v>17.121639924496801</v>
          </cell>
        </row>
        <row r="1285">
          <cell r="A1285">
            <v>14412</v>
          </cell>
          <cell r="C1285" t="str">
            <v>Junta de neopreno d=18" (450 mm.)</v>
          </cell>
          <cell r="E1285" t="str">
            <v>ml</v>
          </cell>
          <cell r="F1285">
            <v>5.9</v>
          </cell>
          <cell r="G1285">
            <v>362300411</v>
          </cell>
          <cell r="I1285">
            <v>1</v>
          </cell>
          <cell r="J1285">
            <v>0.4</v>
          </cell>
        </row>
        <row r="1286">
          <cell r="A1286">
            <v>14413</v>
          </cell>
          <cell r="C1286" t="str">
            <v>Tub. de HS d=20" (500 mm.)</v>
          </cell>
          <cell r="E1286" t="str">
            <v>ml</v>
          </cell>
          <cell r="F1286">
            <v>63.75</v>
          </cell>
          <cell r="G1286">
            <v>375500024</v>
          </cell>
          <cell r="I1286">
            <v>1</v>
          </cell>
          <cell r="J1286">
            <v>0.65</v>
          </cell>
          <cell r="K1286">
            <v>20</v>
          </cell>
          <cell r="L1286">
            <v>500</v>
          </cell>
          <cell r="M1286">
            <v>500</v>
          </cell>
          <cell r="N1286">
            <v>1.5</v>
          </cell>
          <cell r="O1286">
            <v>320</v>
          </cell>
          <cell r="P1286">
            <v>327</v>
          </cell>
          <cell r="Q1286">
            <v>6</v>
          </cell>
          <cell r="R1286">
            <v>480</v>
          </cell>
          <cell r="S1286">
            <v>0.628</v>
          </cell>
          <cell r="T1286">
            <v>0.96882000000000001</v>
          </cell>
          <cell r="U1286">
            <v>2.0688200000000001</v>
          </cell>
          <cell r="V1286">
            <v>2.0043141924000003</v>
          </cell>
          <cell r="W1286">
            <v>0.30974919360000003</v>
          </cell>
          <cell r="X1286">
            <v>2.2876627483800003</v>
          </cell>
          <cell r="Y1286">
            <v>0.12110250000000002</v>
          </cell>
          <cell r="Z1286">
            <v>2.1665602483800002</v>
          </cell>
          <cell r="AA1286">
            <v>18</v>
          </cell>
          <cell r="AB1286">
            <v>7</v>
          </cell>
          <cell r="AC1286">
            <v>18.940769118180004</v>
          </cell>
        </row>
        <row r="1287">
          <cell r="A1287">
            <v>14414</v>
          </cell>
          <cell r="C1287" t="str">
            <v>Junta de neopreno d=20" (500 mm.)</v>
          </cell>
          <cell r="E1287" t="str">
            <v>ml</v>
          </cell>
          <cell r="F1287">
            <v>11.5</v>
          </cell>
          <cell r="G1287">
            <v>362300011</v>
          </cell>
          <cell r="I1287">
            <v>0</v>
          </cell>
          <cell r="J1287">
            <v>0.4</v>
          </cell>
        </row>
        <row r="1288">
          <cell r="A1288">
            <v>14415</v>
          </cell>
          <cell r="C1288" t="str">
            <v>Tub. de HS d=21" (525 mm.)</v>
          </cell>
          <cell r="E1288" t="str">
            <v>ml</v>
          </cell>
          <cell r="F1288">
            <v>61.69</v>
          </cell>
          <cell r="G1288">
            <v>375500024</v>
          </cell>
          <cell r="I1288">
            <v>1</v>
          </cell>
          <cell r="J1288">
            <v>0.65</v>
          </cell>
          <cell r="K1288">
            <v>21</v>
          </cell>
          <cell r="L1288">
            <v>500</v>
          </cell>
          <cell r="M1288">
            <v>500</v>
          </cell>
          <cell r="N1288">
            <v>1.5</v>
          </cell>
          <cell r="O1288">
            <v>320</v>
          </cell>
          <cell r="P1288">
            <v>327</v>
          </cell>
          <cell r="Q1288">
            <v>6</v>
          </cell>
          <cell r="R1288">
            <v>480</v>
          </cell>
          <cell r="S1288">
            <v>0.65339999999999998</v>
          </cell>
          <cell r="T1288">
            <v>0.99587099999999995</v>
          </cell>
          <cell r="U1288">
            <v>2.0958709999999998</v>
          </cell>
          <cell r="V1288">
            <v>2.0872171486409998</v>
          </cell>
          <cell r="W1288">
            <v>0.33531204722399999</v>
          </cell>
          <cell r="X1288">
            <v>2.3650718869129501</v>
          </cell>
          <cell r="Y1288">
            <v>0.12448387499999999</v>
          </cell>
          <cell r="Z1288">
            <v>2.24058801191295</v>
          </cell>
          <cell r="AA1288">
            <v>18</v>
          </cell>
          <cell r="AB1288">
            <v>7</v>
          </cell>
          <cell r="AC1288">
            <v>19.72420205465745</v>
          </cell>
        </row>
        <row r="1289">
          <cell r="A1289">
            <v>14416</v>
          </cell>
          <cell r="C1289" t="str">
            <v>Junta de neopreno d=21" (525 mm.)</v>
          </cell>
          <cell r="E1289" t="str">
            <v>ml</v>
          </cell>
          <cell r="F1289">
            <v>8.8800000000000008</v>
          </cell>
          <cell r="G1289">
            <v>362300411</v>
          </cell>
          <cell r="I1289">
            <v>1</v>
          </cell>
          <cell r="J1289">
            <v>0.4</v>
          </cell>
        </row>
        <row r="1290">
          <cell r="A1290">
            <v>14417</v>
          </cell>
          <cell r="C1290" t="str">
            <v>Tub. de HS d=24" (600 mm.)</v>
          </cell>
          <cell r="E1290" t="str">
            <v>ml</v>
          </cell>
          <cell r="F1290">
            <v>151.52000000000001</v>
          </cell>
          <cell r="G1290">
            <v>375500024</v>
          </cell>
          <cell r="I1290">
            <v>1</v>
          </cell>
          <cell r="J1290">
            <v>0.65</v>
          </cell>
          <cell r="K1290">
            <v>24</v>
          </cell>
          <cell r="L1290">
            <v>600</v>
          </cell>
          <cell r="M1290">
            <v>600</v>
          </cell>
          <cell r="N1290">
            <v>1.5</v>
          </cell>
          <cell r="O1290">
            <v>400</v>
          </cell>
          <cell r="P1290">
            <v>407</v>
          </cell>
          <cell r="Q1290">
            <v>6.5</v>
          </cell>
          <cell r="R1290">
            <v>600</v>
          </cell>
          <cell r="S1290">
            <v>0.73959999999999992</v>
          </cell>
          <cell r="T1290">
            <v>1.0876739999999998</v>
          </cell>
          <cell r="U1290">
            <v>2.1876739999999999</v>
          </cell>
          <cell r="V1290">
            <v>2.3794761302759992</v>
          </cell>
          <cell r="W1290">
            <v>0.42962020886399988</v>
          </cell>
          <cell r="X1290">
            <v>2.6323054939061996</v>
          </cell>
          <cell r="Y1290">
            <v>0.13595924999999998</v>
          </cell>
          <cell r="Z1290">
            <v>2.4963462439061996</v>
          </cell>
          <cell r="AA1290">
            <v>18</v>
          </cell>
          <cell r="AB1290">
            <v>7</v>
          </cell>
          <cell r="AC1290">
            <v>22.486049431108192</v>
          </cell>
        </row>
        <row r="1291">
          <cell r="A1291">
            <v>14418</v>
          </cell>
          <cell r="C1291" t="str">
            <v>Junta de neopreno d=24" (600 mm.)</v>
          </cell>
          <cell r="E1291" t="str">
            <v>ml</v>
          </cell>
          <cell r="F1291">
            <v>12.9</v>
          </cell>
          <cell r="G1291">
            <v>362300411</v>
          </cell>
          <cell r="I1291">
            <v>1</v>
          </cell>
          <cell r="J1291">
            <v>0.4</v>
          </cell>
        </row>
        <row r="1292">
          <cell r="A1292">
            <v>14419</v>
          </cell>
          <cell r="C1292" t="str">
            <v>Tub. de HS d=27" (675 mm)</v>
          </cell>
          <cell r="E1292" t="str">
            <v xml:space="preserve">ml        </v>
          </cell>
          <cell r="F1292">
            <v>117.1</v>
          </cell>
          <cell r="G1292">
            <v>375500024</v>
          </cell>
          <cell r="I1292">
            <v>1</v>
          </cell>
          <cell r="J1292">
            <v>0.65</v>
          </cell>
          <cell r="K1292">
            <v>27</v>
          </cell>
          <cell r="L1292">
            <v>680</v>
          </cell>
          <cell r="M1292">
            <v>670</v>
          </cell>
          <cell r="N1292">
            <v>2.5</v>
          </cell>
          <cell r="O1292">
            <v>536</v>
          </cell>
          <cell r="P1292">
            <v>544</v>
          </cell>
          <cell r="Q1292">
            <v>10.3</v>
          </cell>
          <cell r="R1292">
            <v>1340</v>
          </cell>
          <cell r="S1292">
            <v>0.89179999999999993</v>
          </cell>
          <cell r="T1292">
            <v>1.2497669999999999</v>
          </cell>
          <cell r="U1292">
            <v>2.3497669999999999</v>
          </cell>
          <cell r="V1292">
            <v>2.9366612542889996</v>
          </cell>
          <cell r="W1292">
            <v>0.62463430629599992</v>
          </cell>
          <cell r="X1292">
            <v>3.1212363797905498</v>
          </cell>
          <cell r="Y1292">
            <v>0.15622087499999998</v>
          </cell>
          <cell r="Z1292">
            <v>2.96501550479055</v>
          </cell>
          <cell r="AA1292">
            <v>18</v>
          </cell>
          <cell r="AB1292">
            <v>7</v>
          </cell>
          <cell r="AC1292">
            <v>27.751448853031047</v>
          </cell>
        </row>
        <row r="1293">
          <cell r="A1293">
            <v>14420</v>
          </cell>
          <cell r="C1293" t="str">
            <v>Junta de neopreno d=27" (675 mm.)</v>
          </cell>
          <cell r="E1293" t="str">
            <v>ml</v>
          </cell>
          <cell r="F1293">
            <v>11.6</v>
          </cell>
          <cell r="G1293">
            <v>362300411</v>
          </cell>
          <cell r="I1293">
            <v>1</v>
          </cell>
          <cell r="J1293">
            <v>0.4</v>
          </cell>
        </row>
        <row r="1294">
          <cell r="A1294">
            <v>14421</v>
          </cell>
          <cell r="C1294" t="str">
            <v xml:space="preserve">Tub. de HS d=30" (750 mm.) </v>
          </cell>
          <cell r="E1294" t="str">
            <v xml:space="preserve">ml        </v>
          </cell>
          <cell r="F1294">
            <v>140.94999999999999</v>
          </cell>
          <cell r="G1294">
            <v>375500024</v>
          </cell>
          <cell r="I1294">
            <v>1</v>
          </cell>
          <cell r="J1294">
            <v>0.65</v>
          </cell>
          <cell r="K1294">
            <v>30</v>
          </cell>
          <cell r="L1294">
            <v>800</v>
          </cell>
          <cell r="M1294">
            <v>790</v>
          </cell>
          <cell r="N1294">
            <v>2.5</v>
          </cell>
          <cell r="O1294">
            <v>694</v>
          </cell>
          <cell r="P1294">
            <v>710</v>
          </cell>
          <cell r="Q1294">
            <v>10.5</v>
          </cell>
          <cell r="R1294">
            <v>1735</v>
          </cell>
          <cell r="S1294">
            <v>0.97199999999999998</v>
          </cell>
          <cell r="T1294">
            <v>1.33518</v>
          </cell>
          <cell r="U1294">
            <v>2.4351800000000003</v>
          </cell>
          <cell r="V1294">
            <v>3.2514036324000006</v>
          </cell>
          <cell r="W1294">
            <v>0.7420333536</v>
          </cell>
          <cell r="X1294">
            <v>3.3876498763800011</v>
          </cell>
          <cell r="Y1294">
            <v>0.1668975</v>
          </cell>
          <cell r="Z1294">
            <v>3.220752376380001</v>
          </cell>
          <cell r="AA1294">
            <v>15</v>
          </cell>
          <cell r="AB1294">
            <v>5</v>
          </cell>
          <cell r="AC1294">
            <v>21.946974518700003</v>
          </cell>
        </row>
        <row r="1295">
          <cell r="A1295">
            <v>14422</v>
          </cell>
          <cell r="C1295" t="str">
            <v>Junta de neopreno d=30" (750 mm.)</v>
          </cell>
          <cell r="E1295" t="str">
            <v>ml</v>
          </cell>
          <cell r="F1295">
            <v>16.8</v>
          </cell>
          <cell r="G1295">
            <v>362300411</v>
          </cell>
          <cell r="I1295">
            <v>1</v>
          </cell>
          <cell r="J1295">
            <v>0.4</v>
          </cell>
        </row>
        <row r="1296">
          <cell r="A1296">
            <v>14423</v>
          </cell>
          <cell r="C1296" t="str">
            <v xml:space="preserve">Tub. de HS d=33" (800 mm.) </v>
          </cell>
          <cell r="E1296" t="str">
            <v xml:space="preserve">ml        </v>
          </cell>
          <cell r="F1296">
            <v>159.05000000000001</v>
          </cell>
          <cell r="G1296">
            <v>375500024</v>
          </cell>
          <cell r="I1296">
            <v>1</v>
          </cell>
          <cell r="J1296">
            <v>0.65</v>
          </cell>
          <cell r="K1296">
            <v>33</v>
          </cell>
          <cell r="L1296">
            <v>800</v>
          </cell>
          <cell r="M1296">
            <v>790</v>
          </cell>
          <cell r="N1296">
            <v>2.5</v>
          </cell>
          <cell r="O1296">
            <v>694</v>
          </cell>
          <cell r="P1296">
            <v>710</v>
          </cell>
          <cell r="Q1296">
            <v>10.5</v>
          </cell>
          <cell r="R1296">
            <v>1735</v>
          </cell>
          <cell r="S1296">
            <v>1.0482</v>
          </cell>
          <cell r="T1296">
            <v>1.4163330000000001</v>
          </cell>
          <cell r="U1296">
            <v>2.5163329999999999</v>
          </cell>
          <cell r="V1296">
            <v>3.563965466889</v>
          </cell>
          <cell r="W1296">
            <v>0.86293723269599998</v>
          </cell>
          <cell r="X1296">
            <v>3.6463881161605505</v>
          </cell>
          <cell r="Y1296">
            <v>0.17704162500000004</v>
          </cell>
          <cell r="Z1296">
            <v>3.4693464911605503</v>
          </cell>
          <cell r="AA1296">
            <v>18</v>
          </cell>
          <cell r="AB1296">
            <v>7</v>
          </cell>
          <cell r="AC1296">
            <v>33.679473662101053</v>
          </cell>
        </row>
        <row r="1297">
          <cell r="A1297">
            <v>14424</v>
          </cell>
          <cell r="C1297" t="str">
            <v>Junta de neopreno d=33" (800 mm.)</v>
          </cell>
          <cell r="E1297" t="str">
            <v>ml</v>
          </cell>
          <cell r="F1297">
            <v>16.8</v>
          </cell>
          <cell r="G1297">
            <v>362300411</v>
          </cell>
          <cell r="I1297">
            <v>1</v>
          </cell>
          <cell r="J1297">
            <v>0.4</v>
          </cell>
        </row>
        <row r="1298">
          <cell r="A1298">
            <v>14425</v>
          </cell>
          <cell r="C1298" t="str">
            <v xml:space="preserve">Tub. de HS d=36" (900 mm.) </v>
          </cell>
          <cell r="E1298" t="str">
            <v xml:space="preserve">ml        </v>
          </cell>
          <cell r="F1298">
            <v>179.9</v>
          </cell>
          <cell r="G1298">
            <v>375500024</v>
          </cell>
          <cell r="I1298">
            <v>1</v>
          </cell>
          <cell r="J1298">
            <v>0.65</v>
          </cell>
          <cell r="K1298">
            <v>36</v>
          </cell>
          <cell r="L1298">
            <v>900</v>
          </cell>
          <cell r="M1298">
            <v>890</v>
          </cell>
          <cell r="N1298">
            <v>2.5</v>
          </cell>
          <cell r="O1298">
            <v>874</v>
          </cell>
          <cell r="P1298">
            <v>883</v>
          </cell>
          <cell r="Q1298">
            <v>11.5</v>
          </cell>
          <cell r="R1298">
            <v>2185</v>
          </cell>
          <cell r="S1298">
            <v>1.1444000000000001</v>
          </cell>
          <cell r="T1298">
            <v>1.518786</v>
          </cell>
          <cell r="U1298">
            <v>2.6187860000000001</v>
          </cell>
          <cell r="V1298">
            <v>3.9773755137959999</v>
          </cell>
          <cell r="W1298">
            <v>1.0286001781440002</v>
          </cell>
          <cell r="X1298">
            <v>3.9808467031301999</v>
          </cell>
          <cell r="Y1298">
            <v>0.18984825</v>
          </cell>
          <cell r="Z1298">
            <v>3.7909984531302001</v>
          </cell>
          <cell r="AA1298">
            <v>18</v>
          </cell>
          <cell r="AB1298">
            <v>7</v>
          </cell>
          <cell r="AC1298">
            <v>37.586198605372203</v>
          </cell>
        </row>
        <row r="1299">
          <cell r="A1299">
            <v>14426</v>
          </cell>
          <cell r="C1299" t="str">
            <v>Junta de neopreno d=36" (900 mm.)</v>
          </cell>
          <cell r="E1299" t="str">
            <v>ml</v>
          </cell>
          <cell r="F1299">
            <v>19</v>
          </cell>
          <cell r="G1299">
            <v>362300411</v>
          </cell>
          <cell r="I1299">
            <v>1</v>
          </cell>
          <cell r="J1299">
            <v>0.4</v>
          </cell>
        </row>
        <row r="1300">
          <cell r="A1300">
            <v>14427</v>
          </cell>
          <cell r="C1300" t="str">
            <v>Tub. de HA d=20" (500 mm.) Clase 3</v>
          </cell>
          <cell r="E1300" t="str">
            <v>ml</v>
          </cell>
          <cell r="F1300">
            <v>141</v>
          </cell>
          <cell r="G1300">
            <v>375500024</v>
          </cell>
          <cell r="I1300">
            <v>0</v>
          </cell>
          <cell r="J1300">
            <v>0.65</v>
          </cell>
          <cell r="K1300">
            <v>20</v>
          </cell>
          <cell r="L1300">
            <v>500</v>
          </cell>
          <cell r="M1300">
            <v>500</v>
          </cell>
          <cell r="N1300">
            <v>1.5</v>
          </cell>
          <cell r="O1300">
            <v>320</v>
          </cell>
          <cell r="P1300">
            <v>327</v>
          </cell>
          <cell r="Q1300">
            <v>6</v>
          </cell>
          <cell r="R1300">
            <v>480</v>
          </cell>
          <cell r="S1300">
            <v>0.628</v>
          </cell>
          <cell r="T1300">
            <v>0.96882000000000001</v>
          </cell>
          <cell r="U1300">
            <v>2.0688200000000001</v>
          </cell>
          <cell r="V1300">
            <v>2.0043141924000003</v>
          </cell>
          <cell r="W1300">
            <v>0.30974919360000003</v>
          </cell>
          <cell r="X1300">
            <v>2.2876627483800003</v>
          </cell>
          <cell r="Y1300">
            <v>0.12110250000000002</v>
          </cell>
          <cell r="Z1300">
            <v>2.1665602483800002</v>
          </cell>
          <cell r="AA1300">
            <v>18</v>
          </cell>
          <cell r="AB1300">
            <v>7</v>
          </cell>
          <cell r="AC1300">
            <v>18.940769118180004</v>
          </cell>
        </row>
        <row r="1301">
          <cell r="A1301">
            <v>14428</v>
          </cell>
          <cell r="C1301" t="str">
            <v>Tub. de HA d=21" (525 mm.)</v>
          </cell>
          <cell r="E1301" t="str">
            <v>ml</v>
          </cell>
          <cell r="F1301">
            <v>125</v>
          </cell>
          <cell r="G1301">
            <v>375500024</v>
          </cell>
          <cell r="I1301">
            <v>1</v>
          </cell>
          <cell r="J1301">
            <v>0.65</v>
          </cell>
          <cell r="K1301">
            <v>21</v>
          </cell>
          <cell r="L1301">
            <v>500</v>
          </cell>
          <cell r="M1301">
            <v>500</v>
          </cell>
          <cell r="N1301">
            <v>1.5</v>
          </cell>
          <cell r="O1301">
            <v>320</v>
          </cell>
          <cell r="P1301">
            <v>327</v>
          </cell>
          <cell r="Q1301">
            <v>6</v>
          </cell>
          <cell r="R1301">
            <v>480</v>
          </cell>
          <cell r="S1301">
            <v>0.65339999999999998</v>
          </cell>
          <cell r="T1301">
            <v>0.99587099999999995</v>
          </cell>
          <cell r="U1301">
            <v>2.0958709999999998</v>
          </cell>
          <cell r="V1301">
            <v>2.0872171486409998</v>
          </cell>
          <cell r="W1301">
            <v>0.33531204722399999</v>
          </cell>
          <cell r="X1301">
            <v>2.3650718869129501</v>
          </cell>
          <cell r="Y1301">
            <v>0.12448387499999999</v>
          </cell>
          <cell r="Z1301">
            <v>2.24058801191295</v>
          </cell>
          <cell r="AA1301">
            <v>18</v>
          </cell>
          <cell r="AB1301">
            <v>7</v>
          </cell>
          <cell r="AC1301">
            <v>19.72420205465745</v>
          </cell>
        </row>
        <row r="1302">
          <cell r="A1302">
            <v>14429</v>
          </cell>
          <cell r="C1302" t="str">
            <v>Tub. de HA d=24" Clase I (600 mm.)</v>
          </cell>
          <cell r="E1302" t="str">
            <v>ml</v>
          </cell>
          <cell r="F1302">
            <v>151.52000000000001</v>
          </cell>
          <cell r="G1302">
            <v>375500024</v>
          </cell>
          <cell r="I1302">
            <v>1</v>
          </cell>
          <cell r="J1302">
            <v>0.65</v>
          </cell>
          <cell r="K1302">
            <v>24</v>
          </cell>
          <cell r="L1302">
            <v>600</v>
          </cell>
          <cell r="M1302">
            <v>600</v>
          </cell>
          <cell r="N1302">
            <v>1.5</v>
          </cell>
          <cell r="O1302">
            <v>400</v>
          </cell>
          <cell r="P1302">
            <v>407</v>
          </cell>
          <cell r="Q1302">
            <v>6.5</v>
          </cell>
          <cell r="R1302">
            <v>600</v>
          </cell>
          <cell r="S1302">
            <v>0.73959999999999992</v>
          </cell>
          <cell r="T1302">
            <v>1.0876739999999998</v>
          </cell>
          <cell r="U1302">
            <v>2.1876739999999999</v>
          </cell>
          <cell r="V1302">
            <v>2.3794761302759992</v>
          </cell>
          <cell r="W1302">
            <v>0.42962020886399988</v>
          </cell>
          <cell r="X1302">
            <v>2.6323054939061996</v>
          </cell>
          <cell r="Y1302">
            <v>0.13595924999999998</v>
          </cell>
          <cell r="Z1302">
            <v>2.4963462439061996</v>
          </cell>
          <cell r="AA1302">
            <v>18</v>
          </cell>
          <cell r="AB1302">
            <v>7</v>
          </cell>
          <cell r="AC1302">
            <v>22.486049431108192</v>
          </cell>
        </row>
        <row r="1303">
          <cell r="A1303">
            <v>144291</v>
          </cell>
          <cell r="C1303" t="str">
            <v>Tub. de HA d=24" Clase III (600 mm.)</v>
          </cell>
          <cell r="E1303" t="str">
            <v>ml</v>
          </cell>
          <cell r="F1303">
            <v>166.67</v>
          </cell>
          <cell r="G1303">
            <v>375500024</v>
          </cell>
          <cell r="I1303">
            <v>1</v>
          </cell>
        </row>
        <row r="1304">
          <cell r="A1304">
            <v>14430</v>
          </cell>
          <cell r="C1304" t="str">
            <v>Tub. de HA d=27" (675 mm)</v>
          </cell>
          <cell r="E1304" t="str">
            <v xml:space="preserve">ml        </v>
          </cell>
          <cell r="F1304">
            <v>160.94999999999999</v>
          </cell>
          <cell r="G1304">
            <v>375500024</v>
          </cell>
          <cell r="I1304">
            <v>1</v>
          </cell>
          <cell r="J1304">
            <v>0.65</v>
          </cell>
          <cell r="K1304">
            <v>27</v>
          </cell>
          <cell r="L1304">
            <v>680</v>
          </cell>
          <cell r="M1304">
            <v>670</v>
          </cell>
          <cell r="N1304">
            <v>2.5</v>
          </cell>
          <cell r="O1304">
            <v>536</v>
          </cell>
          <cell r="P1304">
            <v>544</v>
          </cell>
          <cell r="Q1304">
            <v>10.3</v>
          </cell>
          <cell r="R1304">
            <v>1340</v>
          </cell>
          <cell r="S1304">
            <v>0.89179999999999993</v>
          </cell>
          <cell r="T1304">
            <v>1.2497669999999999</v>
          </cell>
          <cell r="U1304">
            <v>2.3497669999999999</v>
          </cell>
          <cell r="V1304">
            <v>2.9366612542889996</v>
          </cell>
          <cell r="W1304">
            <v>0.62463430629599992</v>
          </cell>
          <cell r="X1304">
            <v>3.1212363797905498</v>
          </cell>
          <cell r="Y1304">
            <v>0.15622087499999998</v>
          </cell>
          <cell r="Z1304">
            <v>2.96501550479055</v>
          </cell>
          <cell r="AA1304">
            <v>18</v>
          </cell>
          <cell r="AB1304">
            <v>7</v>
          </cell>
          <cell r="AC1304">
            <v>27.751448853031047</v>
          </cell>
        </row>
        <row r="1305">
          <cell r="A1305">
            <v>14431</v>
          </cell>
          <cell r="C1305" t="str">
            <v xml:space="preserve">Tub. de HA d=30" (750 mm.) </v>
          </cell>
          <cell r="E1305" t="str">
            <v xml:space="preserve">ml        </v>
          </cell>
          <cell r="F1305">
            <v>185.77</v>
          </cell>
          <cell r="G1305">
            <v>375500024</v>
          </cell>
          <cell r="I1305">
            <v>1</v>
          </cell>
          <cell r="J1305">
            <v>0.65</v>
          </cell>
          <cell r="K1305">
            <v>30</v>
          </cell>
          <cell r="L1305">
            <v>800</v>
          </cell>
          <cell r="M1305">
            <v>790</v>
          </cell>
          <cell r="N1305">
            <v>2.5</v>
          </cell>
          <cell r="O1305">
            <v>694</v>
          </cell>
          <cell r="P1305">
            <v>710</v>
          </cell>
          <cell r="Q1305">
            <v>10.5</v>
          </cell>
          <cell r="R1305">
            <v>1735</v>
          </cell>
          <cell r="S1305">
            <v>0.97199999999999998</v>
          </cell>
          <cell r="T1305">
            <v>1.33518</v>
          </cell>
          <cell r="U1305">
            <v>2.4351800000000003</v>
          </cell>
          <cell r="V1305">
            <v>3.2514036324000006</v>
          </cell>
          <cell r="W1305">
            <v>0.7420333536</v>
          </cell>
          <cell r="X1305">
            <v>3.3876498763800011</v>
          </cell>
          <cell r="Y1305">
            <v>0.1668975</v>
          </cell>
          <cell r="Z1305">
            <v>3.220752376380001</v>
          </cell>
          <cell r="AA1305">
            <v>18</v>
          </cell>
          <cell r="AB1305">
            <v>7</v>
          </cell>
          <cell r="AC1305">
            <v>30.725764326180009</v>
          </cell>
        </row>
        <row r="1306">
          <cell r="A1306">
            <v>14432</v>
          </cell>
          <cell r="C1306" t="str">
            <v xml:space="preserve">Tub. de HA d=33" (800 mm.) </v>
          </cell>
          <cell r="E1306" t="str">
            <v xml:space="preserve">ml        </v>
          </cell>
          <cell r="F1306">
            <v>176</v>
          </cell>
          <cell r="G1306">
            <v>375500024</v>
          </cell>
          <cell r="I1306">
            <v>1</v>
          </cell>
          <cell r="J1306">
            <v>0.65</v>
          </cell>
          <cell r="K1306">
            <v>33</v>
          </cell>
          <cell r="L1306">
            <v>800</v>
          </cell>
          <cell r="M1306">
            <v>790</v>
          </cell>
          <cell r="N1306">
            <v>2.5</v>
          </cell>
          <cell r="O1306">
            <v>694</v>
          </cell>
          <cell r="P1306">
            <v>710</v>
          </cell>
          <cell r="Q1306">
            <v>10.5</v>
          </cell>
          <cell r="R1306">
            <v>1735</v>
          </cell>
          <cell r="S1306">
            <v>1.0482</v>
          </cell>
          <cell r="T1306">
            <v>1.4163330000000001</v>
          </cell>
          <cell r="U1306">
            <v>2.5163329999999999</v>
          </cell>
          <cell r="V1306">
            <v>3.563965466889</v>
          </cell>
          <cell r="W1306">
            <v>0.86293723269599998</v>
          </cell>
          <cell r="X1306">
            <v>3.6463881161605505</v>
          </cell>
          <cell r="Y1306">
            <v>0.17704162500000004</v>
          </cell>
          <cell r="Z1306">
            <v>3.4693464911605503</v>
          </cell>
          <cell r="AA1306">
            <v>18</v>
          </cell>
          <cell r="AB1306">
            <v>7</v>
          </cell>
          <cell r="AC1306">
            <v>33.679473662101053</v>
          </cell>
        </row>
        <row r="1307">
          <cell r="A1307">
            <v>14433</v>
          </cell>
          <cell r="C1307" t="str">
            <v xml:space="preserve">Tub. de HA d=36" (900 mm.) </v>
          </cell>
          <cell r="E1307" t="str">
            <v xml:space="preserve">ml        </v>
          </cell>
          <cell r="F1307">
            <v>246.9</v>
          </cell>
          <cell r="G1307">
            <v>375500024</v>
          </cell>
          <cell r="I1307">
            <v>1</v>
          </cell>
          <cell r="J1307">
            <v>0.65</v>
          </cell>
          <cell r="K1307">
            <v>36</v>
          </cell>
          <cell r="L1307">
            <v>900</v>
          </cell>
          <cell r="M1307">
            <v>890</v>
          </cell>
          <cell r="N1307">
            <v>2.5</v>
          </cell>
          <cell r="O1307">
            <v>874</v>
          </cell>
          <cell r="P1307">
            <v>883</v>
          </cell>
          <cell r="Q1307">
            <v>11.5</v>
          </cell>
          <cell r="R1307">
            <v>2185</v>
          </cell>
          <cell r="S1307">
            <v>1.1444000000000001</v>
          </cell>
          <cell r="T1307">
            <v>1.518786</v>
          </cell>
          <cell r="U1307">
            <v>2.6187860000000001</v>
          </cell>
          <cell r="V1307">
            <v>3.9773755137959999</v>
          </cell>
          <cell r="W1307">
            <v>1.0286001781440002</v>
          </cell>
          <cell r="X1307">
            <v>3.9808467031301999</v>
          </cell>
          <cell r="Y1307">
            <v>0.18984825</v>
          </cell>
          <cell r="Z1307">
            <v>3.7909984531302001</v>
          </cell>
          <cell r="AA1307">
            <v>18</v>
          </cell>
          <cell r="AB1307">
            <v>7</v>
          </cell>
          <cell r="AC1307">
            <v>37.586198605372203</v>
          </cell>
        </row>
        <row r="1308">
          <cell r="A1308">
            <v>14434</v>
          </cell>
          <cell r="C1308" t="str">
            <v>Tub. de HA d=40" (1000 mm.) Clase 1</v>
          </cell>
          <cell r="E1308" t="str">
            <v xml:space="preserve">ml        </v>
          </cell>
          <cell r="F1308">
            <v>403.12</v>
          </cell>
          <cell r="G1308">
            <v>375500024</v>
          </cell>
          <cell r="I1308">
            <v>0</v>
          </cell>
          <cell r="J1308">
            <v>0.65</v>
          </cell>
          <cell r="K1308">
            <v>40</v>
          </cell>
          <cell r="L1308">
            <v>1000</v>
          </cell>
          <cell r="M1308">
            <v>985</v>
          </cell>
          <cell r="N1308">
            <v>2.5</v>
          </cell>
          <cell r="O1308" t="str">
            <v>*</v>
          </cell>
          <cell r="P1308">
            <v>1000</v>
          </cell>
          <cell r="Q1308">
            <v>12</v>
          </cell>
          <cell r="R1308">
            <v>2500</v>
          </cell>
          <cell r="S1308">
            <v>1.256</v>
          </cell>
          <cell r="T1308">
            <v>1.63764</v>
          </cell>
          <cell r="U1308">
            <v>2.7376400000000003</v>
          </cell>
          <cell r="V1308">
            <v>4.4832687696000004</v>
          </cell>
          <cell r="W1308">
            <v>1.2389967744000001</v>
          </cell>
          <cell r="X1308">
            <v>4.3797671935200002</v>
          </cell>
          <cell r="Y1308">
            <v>0.20470500000000003</v>
          </cell>
          <cell r="Z1308">
            <v>4.1750621935200005</v>
          </cell>
          <cell r="AA1308">
            <v>18</v>
          </cell>
          <cell r="AB1308">
            <v>7</v>
          </cell>
          <cell r="AC1308">
            <v>42.366889872720002</v>
          </cell>
        </row>
        <row r="1309">
          <cell r="A1309">
            <v>14435</v>
          </cell>
          <cell r="C1309" t="str">
            <v>Junta de neopreno d=40" (1000 mm.)</v>
          </cell>
          <cell r="E1309" t="str">
            <v>ml</v>
          </cell>
          <cell r="F1309">
            <v>24.5</v>
          </cell>
          <cell r="G1309">
            <v>362300011</v>
          </cell>
          <cell r="I1309">
            <v>0</v>
          </cell>
          <cell r="J1309">
            <v>0.4</v>
          </cell>
        </row>
        <row r="1310">
          <cell r="A1310">
            <v>14436</v>
          </cell>
          <cell r="C1310" t="str">
            <v xml:space="preserve">Tub. de HA d=42" (1050 mm.) </v>
          </cell>
          <cell r="E1310" t="str">
            <v xml:space="preserve">ml        </v>
          </cell>
          <cell r="F1310">
            <v>378</v>
          </cell>
          <cell r="G1310">
            <v>375500024</v>
          </cell>
          <cell r="I1310">
            <v>1</v>
          </cell>
          <cell r="J1310">
            <v>0.65</v>
          </cell>
          <cell r="K1310">
            <v>42</v>
          </cell>
          <cell r="L1310">
            <v>1100</v>
          </cell>
          <cell r="M1310">
            <v>1090</v>
          </cell>
          <cell r="N1310">
            <v>2.5</v>
          </cell>
          <cell r="O1310" t="str">
            <v>*</v>
          </cell>
          <cell r="P1310">
            <v>1232</v>
          </cell>
          <cell r="Q1310">
            <v>12</v>
          </cell>
          <cell r="R1310">
            <v>3080</v>
          </cell>
          <cell r="S1310">
            <v>1.3068</v>
          </cell>
          <cell r="T1310">
            <v>1.6917419999999999</v>
          </cell>
          <cell r="U1310">
            <v>2.7917419999999997</v>
          </cell>
          <cell r="V1310">
            <v>4.7229071945639989</v>
          </cell>
          <cell r="W1310">
            <v>1.3412481888959999</v>
          </cell>
          <cell r="X1310">
            <v>4.5652396576517988</v>
          </cell>
          <cell r="Y1310">
            <v>0.21146775000000001</v>
          </cell>
          <cell r="Z1310">
            <v>4.3537719076517991</v>
          </cell>
          <cell r="AA1310">
            <v>18</v>
          </cell>
          <cell r="AB1310">
            <v>7</v>
          </cell>
          <cell r="AC1310">
            <v>44.631472988629788</v>
          </cell>
        </row>
        <row r="1311">
          <cell r="A1311">
            <v>14437</v>
          </cell>
          <cell r="C1311" t="str">
            <v>Junta de neopreno d=42" (1050 mm.)</v>
          </cell>
          <cell r="E1311" t="str">
            <v>ml</v>
          </cell>
          <cell r="F1311">
            <v>21.8</v>
          </cell>
          <cell r="G1311">
            <v>362300411</v>
          </cell>
          <cell r="I1311">
            <v>1</v>
          </cell>
          <cell r="J1311">
            <v>0.4</v>
          </cell>
        </row>
        <row r="1312">
          <cell r="A1312">
            <v>14438</v>
          </cell>
          <cell r="C1312" t="str">
            <v>Tub. de HA d=44" (1100 mm.) Clase 1</v>
          </cell>
          <cell r="E1312" t="str">
            <v xml:space="preserve">ml        </v>
          </cell>
          <cell r="F1312">
            <v>506</v>
          </cell>
          <cell r="G1312">
            <v>375500024</v>
          </cell>
          <cell r="I1312">
            <v>0</v>
          </cell>
          <cell r="J1312">
            <v>0.65</v>
          </cell>
          <cell r="K1312">
            <v>44</v>
          </cell>
          <cell r="L1312">
            <v>1100</v>
          </cell>
          <cell r="M1312">
            <v>1090</v>
          </cell>
          <cell r="N1312">
            <v>2.5</v>
          </cell>
          <cell r="O1312" t="str">
            <v>*</v>
          </cell>
          <cell r="P1312">
            <v>1232</v>
          </cell>
          <cell r="Q1312">
            <v>13.5</v>
          </cell>
          <cell r="R1312">
            <v>3080</v>
          </cell>
          <cell r="S1312">
            <v>1.3875999999999999</v>
          </cell>
          <cell r="T1312">
            <v>1.7777939999999999</v>
          </cell>
          <cell r="U1312">
            <v>2.8777940000000002</v>
          </cell>
          <cell r="V1312">
            <v>5.1161249064360002</v>
          </cell>
          <cell r="W1312">
            <v>1.5122356751039998</v>
          </cell>
          <cell r="X1312">
            <v>4.8652504622982011</v>
          </cell>
          <cell r="Y1312">
            <v>0.22222425000000001</v>
          </cell>
          <cell r="Z1312">
            <v>4.6430262122982011</v>
          </cell>
          <cell r="AA1312">
            <v>18</v>
          </cell>
          <cell r="AB1312">
            <v>7</v>
          </cell>
          <cell r="AC1312">
            <v>48.347380365820207</v>
          </cell>
        </row>
        <row r="1313">
          <cell r="A1313">
            <v>14439</v>
          </cell>
          <cell r="C1313" t="str">
            <v>Junta de neopreno d=44" (1100 mm.)</v>
          </cell>
          <cell r="E1313" t="str">
            <v>ml</v>
          </cell>
          <cell r="F1313">
            <v>26</v>
          </cell>
          <cell r="G1313">
            <v>362300011</v>
          </cell>
          <cell r="I1313">
            <v>0</v>
          </cell>
          <cell r="J1313">
            <v>0.4</v>
          </cell>
        </row>
        <row r="1314">
          <cell r="A1314">
            <v>14440</v>
          </cell>
          <cell r="C1314" t="str">
            <v>Tub. de HA d=48" (1200 mm.)</v>
          </cell>
          <cell r="E1314" t="str">
            <v xml:space="preserve">ml        </v>
          </cell>
          <cell r="F1314">
            <v>499</v>
          </cell>
          <cell r="G1314">
            <v>375500024</v>
          </cell>
          <cell r="I1314">
            <v>1</v>
          </cell>
          <cell r="J1314">
            <v>0.65</v>
          </cell>
          <cell r="K1314">
            <v>48</v>
          </cell>
          <cell r="L1314">
            <v>1200</v>
          </cell>
          <cell r="M1314">
            <v>1190</v>
          </cell>
          <cell r="N1314">
            <v>2.5</v>
          </cell>
          <cell r="O1314" t="str">
            <v>*</v>
          </cell>
          <cell r="P1314">
            <v>1440</v>
          </cell>
          <cell r="Q1314">
            <v>14</v>
          </cell>
          <cell r="R1314">
            <v>3600</v>
          </cell>
          <cell r="S1314">
            <v>1.4991999999999999</v>
          </cell>
          <cell r="T1314">
            <v>1.8966479999999999</v>
          </cell>
          <cell r="U1314">
            <v>2.996648</v>
          </cell>
          <cell r="V1314">
            <v>5.683586435904</v>
          </cell>
          <cell r="W1314">
            <v>1.7652655426559996</v>
          </cell>
          <cell r="X1314">
            <v>5.2897332058848008</v>
          </cell>
          <cell r="Y1314">
            <v>0.23708099999999999</v>
          </cell>
          <cell r="Z1314">
            <v>5.0526522058848009</v>
          </cell>
          <cell r="AA1314">
            <v>18</v>
          </cell>
          <cell r="AB1314">
            <v>7</v>
          </cell>
          <cell r="AC1314">
            <v>53.709891819292807</v>
          </cell>
        </row>
        <row r="1315">
          <cell r="A1315">
            <v>14441</v>
          </cell>
          <cell r="C1315" t="str">
            <v>Tub. de HA d=54" (1400 mm.)</v>
          </cell>
          <cell r="E1315" t="str">
            <v xml:space="preserve">ml        </v>
          </cell>
          <cell r="F1315">
            <v>580</v>
          </cell>
          <cell r="G1315">
            <v>375500024</v>
          </cell>
          <cell r="I1315">
            <v>1</v>
          </cell>
          <cell r="J1315">
            <v>0.65</v>
          </cell>
          <cell r="K1315">
            <v>54</v>
          </cell>
          <cell r="L1315">
            <v>1400</v>
          </cell>
          <cell r="M1315">
            <v>1390</v>
          </cell>
          <cell r="N1315">
            <v>2.5</v>
          </cell>
          <cell r="O1315" t="str">
            <v>*</v>
          </cell>
          <cell r="P1315">
            <v>1654</v>
          </cell>
          <cell r="Q1315">
            <v>15</v>
          </cell>
          <cell r="R1315">
            <v>4135</v>
          </cell>
          <cell r="S1315">
            <v>1.6716</v>
          </cell>
          <cell r="T1315">
            <v>2.0802539999999996</v>
          </cell>
          <cell r="U1315">
            <v>3.1802540000000001</v>
          </cell>
          <cell r="V1315">
            <v>6.6157361045159986</v>
          </cell>
          <cell r="W1315">
            <v>2.194601248224</v>
          </cell>
          <cell r="X1315">
            <v>5.9685320559941983</v>
          </cell>
          <cell r="Y1315">
            <v>0.26003174999999995</v>
          </cell>
          <cell r="Z1315">
            <v>5.7085003059941988</v>
          </cell>
          <cell r="AA1315">
            <v>18</v>
          </cell>
          <cell r="AB1315">
            <v>7</v>
          </cell>
          <cell r="AC1315">
            <v>62.518706187676194</v>
          </cell>
        </row>
        <row r="1316">
          <cell r="A1316">
            <v>14442</v>
          </cell>
          <cell r="C1316" t="str">
            <v>Junta de neopreno d=54" (1300 mm.)</v>
          </cell>
          <cell r="E1316" t="str">
            <v>ml</v>
          </cell>
          <cell r="F1316">
            <v>26.3</v>
          </cell>
          <cell r="G1316">
            <v>362300411</v>
          </cell>
          <cell r="I1316">
            <v>1</v>
          </cell>
          <cell r="J1316">
            <v>0.4</v>
          </cell>
        </row>
        <row r="1317">
          <cell r="A1317">
            <v>14443</v>
          </cell>
          <cell r="C1317" t="str">
            <v xml:space="preserve">Tub. de HA d=60" (1400 mm.) </v>
          </cell>
          <cell r="E1317" t="str">
            <v xml:space="preserve">ml        </v>
          </cell>
          <cell r="F1317">
            <v>725</v>
          </cell>
          <cell r="G1317">
            <v>375500024</v>
          </cell>
          <cell r="I1317">
            <v>1</v>
          </cell>
          <cell r="J1317">
            <v>0.65</v>
          </cell>
          <cell r="K1317">
            <v>60</v>
          </cell>
          <cell r="L1317">
            <v>1500</v>
          </cell>
          <cell r="M1317">
            <v>1490</v>
          </cell>
          <cell r="N1317">
            <v>2.5</v>
          </cell>
          <cell r="O1317" t="str">
            <v>*</v>
          </cell>
          <cell r="P1317">
            <v>1954</v>
          </cell>
          <cell r="Q1317">
            <v>16</v>
          </cell>
          <cell r="R1317">
            <v>4885</v>
          </cell>
          <cell r="S1317">
            <v>1.8440000000000001</v>
          </cell>
          <cell r="T1317">
            <v>2.2638599999999998</v>
          </cell>
          <cell r="U1317">
            <v>3.3638600000000003</v>
          </cell>
          <cell r="V1317">
            <v>7.6153080996</v>
          </cell>
          <cell r="W1317">
            <v>2.6706238944000003</v>
          </cell>
          <cell r="X1317">
            <v>6.6753236770199997</v>
          </cell>
          <cell r="Y1317">
            <v>0.28298249999999997</v>
          </cell>
          <cell r="Z1317">
            <v>6.3923411770199996</v>
          </cell>
          <cell r="AA1317">
            <v>18</v>
          </cell>
          <cell r="AB1317">
            <v>7</v>
          </cell>
          <cell r="AC1317">
            <v>71.964661541220011</v>
          </cell>
        </row>
        <row r="1318">
          <cell r="A1318">
            <v>14444</v>
          </cell>
          <cell r="C1318" t="str">
            <v xml:space="preserve">Tub. de HA d=66" (1670 mm.) </v>
          </cell>
          <cell r="E1318" t="str">
            <v xml:space="preserve">ml        </v>
          </cell>
          <cell r="F1318">
            <v>782</v>
          </cell>
          <cell r="G1318">
            <v>375500024</v>
          </cell>
          <cell r="I1318">
            <v>1</v>
          </cell>
          <cell r="J1318">
            <v>0.65</v>
          </cell>
          <cell r="K1318">
            <v>66</v>
          </cell>
          <cell r="L1318">
            <v>1700</v>
          </cell>
          <cell r="M1318">
            <v>1690</v>
          </cell>
          <cell r="N1318">
            <v>2</v>
          </cell>
          <cell r="O1318" t="str">
            <v>*</v>
          </cell>
          <cell r="P1318">
            <v>2410</v>
          </cell>
          <cell r="Q1318">
            <v>17.5</v>
          </cell>
          <cell r="R1318">
            <v>4820</v>
          </cell>
          <cell r="S1318">
            <v>2.0263999999999998</v>
          </cell>
          <cell r="T1318">
            <v>2.4581159999999995</v>
          </cell>
          <cell r="U1318">
            <v>3.5581159999999996</v>
          </cell>
          <cell r="V1318">
            <v>8.7462618694559975</v>
          </cell>
          <cell r="W1318">
            <v>3.2250856323839994</v>
          </cell>
          <cell r="X1318">
            <v>7.4535879200471982</v>
          </cell>
          <cell r="Y1318">
            <v>0.30726449999999994</v>
          </cell>
          <cell r="Z1318">
            <v>7.1463234200471986</v>
          </cell>
          <cell r="AA1318">
            <v>18</v>
          </cell>
          <cell r="AB1318">
            <v>7</v>
          </cell>
          <cell r="AC1318">
            <v>82.652174666359173</v>
          </cell>
        </row>
        <row r="1319">
          <cell r="A1319">
            <v>14445</v>
          </cell>
          <cell r="C1319" t="str">
            <v>Tub. de HA d=72" ( 1800 mm)</v>
          </cell>
          <cell r="E1319" t="str">
            <v xml:space="preserve">ml        </v>
          </cell>
          <cell r="F1319">
            <v>892</v>
          </cell>
          <cell r="G1319">
            <v>375500024</v>
          </cell>
          <cell r="I1319">
            <v>1</v>
          </cell>
          <cell r="J1319">
            <v>0.65</v>
          </cell>
          <cell r="K1319">
            <v>72</v>
          </cell>
          <cell r="L1319">
            <v>1827</v>
          </cell>
          <cell r="M1319">
            <v>1890</v>
          </cell>
          <cell r="N1319">
            <v>2</v>
          </cell>
          <cell r="O1319" t="str">
            <v>*</v>
          </cell>
          <cell r="P1319">
            <v>2735</v>
          </cell>
          <cell r="Q1319">
            <v>18.5</v>
          </cell>
          <cell r="R1319">
            <v>5470</v>
          </cell>
          <cell r="S1319">
            <v>2.1987999999999999</v>
          </cell>
          <cell r="T1319">
            <v>2.6417219999999997</v>
          </cell>
          <cell r="U1319">
            <v>3.7417219999999998</v>
          </cell>
          <cell r="V1319">
            <v>9.8845893252839989</v>
          </cell>
          <cell r="W1319">
            <v>3.7971902189759992</v>
          </cell>
          <cell r="X1319">
            <v>8.2179887935158007</v>
          </cell>
          <cell r="Y1319">
            <v>0.33021524999999996</v>
          </cell>
          <cell r="Z1319">
            <v>7.8877735435158005</v>
          </cell>
          <cell r="AA1319">
            <v>18</v>
          </cell>
          <cell r="AB1319">
            <v>7</v>
          </cell>
          <cell r="AC1319">
            <v>93.4093691239338</v>
          </cell>
        </row>
        <row r="1320">
          <cell r="A1320">
            <v>14446</v>
          </cell>
          <cell r="C1320" t="str">
            <v>Tub. de HA d=80" (2000 mm.)</v>
          </cell>
          <cell r="E1320" t="str">
            <v xml:space="preserve">ml        </v>
          </cell>
          <cell r="F1320">
            <v>1170</v>
          </cell>
          <cell r="G1320">
            <v>375500024</v>
          </cell>
          <cell r="I1320">
            <v>1</v>
          </cell>
          <cell r="J1320">
            <v>0.65</v>
          </cell>
          <cell r="K1320">
            <v>80</v>
          </cell>
          <cell r="L1320">
            <v>2030</v>
          </cell>
          <cell r="M1320">
            <v>2020</v>
          </cell>
          <cell r="N1320">
            <v>2</v>
          </cell>
          <cell r="O1320" t="str">
            <v>*</v>
          </cell>
          <cell r="P1320">
            <v>3358</v>
          </cell>
          <cell r="Q1320">
            <v>20.5</v>
          </cell>
          <cell r="R1320">
            <v>6716</v>
          </cell>
          <cell r="S1320">
            <v>2.4420000000000002</v>
          </cell>
          <cell r="T1320">
            <v>2.9007299999999998</v>
          </cell>
          <cell r="U1320">
            <v>4.0007299999999999</v>
          </cell>
          <cell r="V1320">
            <v>11.605037532899999</v>
          </cell>
          <cell r="W1320">
            <v>4.6836260856000012</v>
          </cell>
          <cell r="X1320">
            <v>9.3439054538549975</v>
          </cell>
          <cell r="Y1320">
            <v>0.36259124999999998</v>
          </cell>
          <cell r="Z1320">
            <v>8.981314203854998</v>
          </cell>
          <cell r="AA1320">
            <v>18</v>
          </cell>
          <cell r="AB1320">
            <v>7</v>
          </cell>
          <cell r="AC1320">
            <v>109.667604685905</v>
          </cell>
        </row>
        <row r="1321">
          <cell r="A1321">
            <v>14447</v>
          </cell>
          <cell r="C1321" t="str">
            <v>Tub. de HA d=90" ( 2240 mm )</v>
          </cell>
          <cell r="E1321" t="str">
            <v xml:space="preserve">ml        </v>
          </cell>
          <cell r="F1321">
            <v>1319</v>
          </cell>
          <cell r="G1321">
            <v>375500024</v>
          </cell>
          <cell r="I1321">
            <v>1</v>
          </cell>
          <cell r="J1321">
            <v>0.65</v>
          </cell>
          <cell r="K1321">
            <v>90</v>
          </cell>
          <cell r="L1321">
            <v>2245</v>
          </cell>
          <cell r="M1321">
            <v>2250</v>
          </cell>
          <cell r="N1321">
            <v>2</v>
          </cell>
          <cell r="O1321" t="str">
            <v>*</v>
          </cell>
          <cell r="P1321">
            <v>4098</v>
          </cell>
          <cell r="Q1321">
            <v>22.5</v>
          </cell>
          <cell r="R1321">
            <v>8196</v>
          </cell>
          <cell r="S1321">
            <v>2.7360000000000002</v>
          </cell>
          <cell r="T1321">
            <v>3.2138399999999998</v>
          </cell>
          <cell r="U1321">
            <v>4.3138399999999999</v>
          </cell>
          <cell r="V1321">
            <v>13.863991545599999</v>
          </cell>
          <cell r="W1321">
            <v>5.8792656384000006</v>
          </cell>
          <cell r="X1321">
            <v>10.779379974719999</v>
          </cell>
          <cell r="Y1321">
            <v>0.40173000000000003</v>
          </cell>
          <cell r="Z1321">
            <v>10.377649974719999</v>
          </cell>
          <cell r="AA1321">
            <v>18</v>
          </cell>
          <cell r="AB1321">
            <v>7</v>
          </cell>
          <cell r="AC1321">
            <v>131.01472010591999</v>
          </cell>
        </row>
        <row r="1322">
          <cell r="A1322">
            <v>14448</v>
          </cell>
          <cell r="C1322" t="str">
            <v>Tub. de PVC d=16" (400 mm.)</v>
          </cell>
          <cell r="E1322" t="str">
            <v>ml</v>
          </cell>
          <cell r="F1322">
            <v>55.416666666666664</v>
          </cell>
          <cell r="G1322">
            <v>0</v>
          </cell>
          <cell r="I1322">
            <v>1</v>
          </cell>
        </row>
        <row r="1323">
          <cell r="A1323">
            <v>14449</v>
          </cell>
          <cell r="C1323" t="str">
            <v>Junta de neopreno d=48" (1200 mm.)</v>
          </cell>
          <cell r="E1323" t="str">
            <v>ml</v>
          </cell>
          <cell r="F1323">
            <v>24.8</v>
          </cell>
          <cell r="G1323">
            <v>362300411</v>
          </cell>
          <cell r="I1323">
            <v>1</v>
          </cell>
        </row>
        <row r="1324">
          <cell r="A1324">
            <v>14450</v>
          </cell>
          <cell r="C1324" t="str">
            <v>Junta de neopreno d=72" (1800 mm.)</v>
          </cell>
          <cell r="E1324" t="str">
            <v>ml</v>
          </cell>
          <cell r="F1324">
            <v>35.58</v>
          </cell>
          <cell r="G1324">
            <v>362300411</v>
          </cell>
          <cell r="I1324">
            <v>1</v>
          </cell>
        </row>
        <row r="1325">
          <cell r="A1325">
            <v>14451</v>
          </cell>
          <cell r="C1325" t="str">
            <v>Tub. de HS d=8" (200 mm.) Clase 3</v>
          </cell>
          <cell r="E1325" t="str">
            <v>ml</v>
          </cell>
          <cell r="F1325">
            <v>22.1</v>
          </cell>
          <cell r="G1325">
            <v>375500024</v>
          </cell>
          <cell r="I1325">
            <v>0</v>
          </cell>
        </row>
        <row r="1326">
          <cell r="A1326">
            <v>14452</v>
          </cell>
          <cell r="C1326" t="str">
            <v>Tub. de HS d=16" (400 mm.) Clase 3</v>
          </cell>
          <cell r="E1326" t="str">
            <v>ml</v>
          </cell>
          <cell r="F1326">
            <v>70.38</v>
          </cell>
          <cell r="G1326">
            <v>375500024</v>
          </cell>
          <cell r="I1326">
            <v>0</v>
          </cell>
        </row>
        <row r="1327">
          <cell r="A1327">
            <v>14453</v>
          </cell>
          <cell r="C1327" t="str">
            <v>Tub. de HA d=40" (1000 mm.) Clase 3</v>
          </cell>
          <cell r="E1327" t="str">
            <v xml:space="preserve">ml        </v>
          </cell>
          <cell r="F1327">
            <v>442.5</v>
          </cell>
          <cell r="G1327">
            <v>375500024</v>
          </cell>
          <cell r="I1327">
            <v>0</v>
          </cell>
        </row>
        <row r="1328">
          <cell r="A1328">
            <v>14454</v>
          </cell>
        </row>
        <row r="1329">
          <cell r="A1329">
            <v>14455</v>
          </cell>
        </row>
        <row r="1330">
          <cell r="A1330">
            <v>14456</v>
          </cell>
        </row>
        <row r="1331">
          <cell r="A1331">
            <v>14457</v>
          </cell>
        </row>
        <row r="1332">
          <cell r="A1332">
            <v>14458</v>
          </cell>
        </row>
        <row r="1333">
          <cell r="A1333">
            <v>14459</v>
          </cell>
        </row>
        <row r="1334">
          <cell r="C1334" t="str">
            <v>TUBERIAS DE PVC</v>
          </cell>
        </row>
        <row r="1335">
          <cell r="A1335">
            <v>14500</v>
          </cell>
          <cell r="C1335" t="str">
            <v>Tub. de PVC d = 200 mm.</v>
          </cell>
          <cell r="E1335" t="str">
            <v>ml</v>
          </cell>
          <cell r="F1335">
            <v>13</v>
          </cell>
          <cell r="G1335">
            <v>363206021</v>
          </cell>
          <cell r="I1335">
            <v>1</v>
          </cell>
          <cell r="J1335">
            <v>0.4</v>
          </cell>
        </row>
        <row r="1336">
          <cell r="A1336">
            <v>14501</v>
          </cell>
          <cell r="C1336" t="str">
            <v>Tub. PVC rig. desagüe 2"x3ml, 50 mm.</v>
          </cell>
          <cell r="E1336" t="str">
            <v>u</v>
          </cell>
          <cell r="F1336">
            <v>10.38</v>
          </cell>
          <cell r="G1336">
            <v>0</v>
          </cell>
          <cell r="I1336">
            <v>1</v>
          </cell>
        </row>
        <row r="1337">
          <cell r="A1337">
            <v>14502</v>
          </cell>
          <cell r="C1337" t="str">
            <v>Tub. PVC rig. desagüe 3"x3ml, 75 mm</v>
          </cell>
          <cell r="E1337" t="str">
            <v>u</v>
          </cell>
          <cell r="F1337">
            <v>14.03</v>
          </cell>
          <cell r="G1337">
            <v>0</v>
          </cell>
          <cell r="I1337">
            <v>1</v>
          </cell>
        </row>
        <row r="1338">
          <cell r="A1338">
            <v>14503</v>
          </cell>
          <cell r="C1338" t="str">
            <v>Tub. PVC rig. desagüe 4"x3ml, 110 mm.</v>
          </cell>
          <cell r="E1338" t="str">
            <v>u</v>
          </cell>
          <cell r="F1338">
            <v>20.38</v>
          </cell>
          <cell r="G1338">
            <v>0</v>
          </cell>
          <cell r="I1338">
            <v>1</v>
          </cell>
        </row>
        <row r="1339">
          <cell r="A1339">
            <v>14504</v>
          </cell>
          <cell r="C1339" t="str">
            <v>Tub. PVC rig. desagüe 6"x3ml, 160 mm.</v>
          </cell>
          <cell r="E1339" t="str">
            <v>u</v>
          </cell>
          <cell r="F1339">
            <v>37.479999999999997</v>
          </cell>
          <cell r="G1339">
            <v>0</v>
          </cell>
          <cell r="I1339">
            <v>1</v>
          </cell>
        </row>
        <row r="1340">
          <cell r="A1340">
            <v>14505</v>
          </cell>
          <cell r="C1340" t="str">
            <v>Tub. PVC Novafort 200 mm (inc. Espiga -campana)</v>
          </cell>
          <cell r="E1340" t="str">
            <v>m.</v>
          </cell>
          <cell r="F1340">
            <v>14.87</v>
          </cell>
          <cell r="G1340">
            <v>0</v>
          </cell>
          <cell r="I1340">
            <v>1</v>
          </cell>
        </row>
        <row r="1341">
          <cell r="A1341">
            <v>14506</v>
          </cell>
          <cell r="C1341" t="str">
            <v>Tub. PVC Novafort 16" (400 mm) (inc. Espiga -campana)</v>
          </cell>
          <cell r="E1341" t="str">
            <v>m.</v>
          </cell>
          <cell r="F1341">
            <v>42.87</v>
          </cell>
          <cell r="G1341">
            <v>0</v>
          </cell>
          <cell r="I1341">
            <v>1</v>
          </cell>
          <cell r="M1341">
            <v>26.911249999999999</v>
          </cell>
        </row>
        <row r="1342">
          <cell r="A1342">
            <v>14507</v>
          </cell>
          <cell r="C1342" t="str">
            <v>Tub. PVC Novafort 10" (250 mm) (inc. Espiga -campana)</v>
          </cell>
          <cell r="E1342" t="str">
            <v>m.</v>
          </cell>
          <cell r="F1342">
            <v>20.337499999999999</v>
          </cell>
          <cell r="G1342">
            <v>0</v>
          </cell>
          <cell r="I1342">
            <v>1</v>
          </cell>
        </row>
        <row r="1343">
          <cell r="A1343">
            <v>14508</v>
          </cell>
          <cell r="C1343" t="str">
            <v>Tub. PVC Novafort 12" (300 mm) (inc. Espiga -campana)</v>
          </cell>
          <cell r="E1343" t="str">
            <v>m.</v>
          </cell>
          <cell r="F1343">
            <v>33.5</v>
          </cell>
          <cell r="G1343">
            <v>0</v>
          </cell>
          <cell r="I1343">
            <v>1</v>
          </cell>
        </row>
        <row r="1344">
          <cell r="A1344">
            <v>14509</v>
          </cell>
          <cell r="C1344" t="str">
            <v>Tub. PVC Novafort 20 " - 500 mm</v>
          </cell>
          <cell r="E1344" t="str">
            <v>m.</v>
          </cell>
          <cell r="F1344">
            <v>68.25</v>
          </cell>
          <cell r="G1344">
            <v>0</v>
          </cell>
          <cell r="I1344">
            <v>1</v>
          </cell>
        </row>
        <row r="1345">
          <cell r="A1345">
            <v>14510</v>
          </cell>
          <cell r="C1345" t="str">
            <v>Tub. PVC Novalot S3 18" (475 mm) (inc. Anillo caucho)</v>
          </cell>
          <cell r="E1345" t="str">
            <v>m.</v>
          </cell>
          <cell r="F1345">
            <v>67.998999999999995</v>
          </cell>
          <cell r="G1345">
            <v>0</v>
          </cell>
          <cell r="I1345">
            <v>1</v>
          </cell>
        </row>
        <row r="1346">
          <cell r="A1346">
            <v>14511</v>
          </cell>
          <cell r="C1346" t="str">
            <v>Tub. PVC Novalot S3 22" (560 mm) (inc. Anillo caucho)</v>
          </cell>
          <cell r="E1346" t="str">
            <v>m.</v>
          </cell>
          <cell r="F1346">
            <v>70.25</v>
          </cell>
          <cell r="G1346">
            <v>0</v>
          </cell>
          <cell r="I1346">
            <v>1</v>
          </cell>
        </row>
        <row r="1347">
          <cell r="A1347">
            <v>14512</v>
          </cell>
          <cell r="C1347" t="str">
            <v>Tub. PVC Novalot S2 25" (640 mm) (inc. Anillo caucho)</v>
          </cell>
          <cell r="E1347" t="str">
            <v>m.</v>
          </cell>
          <cell r="F1347">
            <v>87.87</v>
          </cell>
          <cell r="G1347">
            <v>0</v>
          </cell>
          <cell r="I1347">
            <v>1</v>
          </cell>
        </row>
        <row r="1348">
          <cell r="A1348">
            <v>14513</v>
          </cell>
          <cell r="C1348" t="str">
            <v>Tub. PVC Novalot S2 28" (730 mm) (inc. Anillo caucho)</v>
          </cell>
          <cell r="E1348" t="str">
            <v>m.</v>
          </cell>
          <cell r="F1348">
            <v>132.42500000000001</v>
          </cell>
          <cell r="G1348">
            <v>0</v>
          </cell>
          <cell r="I1348">
            <v>1</v>
          </cell>
        </row>
        <row r="1349">
          <cell r="A1349">
            <v>14514</v>
          </cell>
          <cell r="C1349" t="str">
            <v>Tub. PVC Novalot S3  32" (825 mm) (inc. Anillo caucho)</v>
          </cell>
          <cell r="E1349" t="str">
            <v>m.</v>
          </cell>
          <cell r="F1349">
            <v>164.65</v>
          </cell>
          <cell r="G1349">
            <v>0</v>
          </cell>
          <cell r="I1349">
            <v>1</v>
          </cell>
        </row>
        <row r="1350">
          <cell r="A1350">
            <v>14515</v>
          </cell>
          <cell r="C1350" t="str">
            <v>Tub. galv. senc. nac. de 1 1/2"x6ml (sin unión)</v>
          </cell>
          <cell r="E1350" t="str">
            <v>u</v>
          </cell>
          <cell r="F1350">
            <v>56.02</v>
          </cell>
          <cell r="G1350">
            <v>0</v>
          </cell>
          <cell r="I1350">
            <v>1</v>
          </cell>
        </row>
        <row r="1351">
          <cell r="A1351">
            <v>145151</v>
          </cell>
          <cell r="C1351" t="str">
            <v>Tub. galv. senc. nac. de 1 1/2"x6ml (Roscable)</v>
          </cell>
          <cell r="E1351" t="str">
            <v>u</v>
          </cell>
          <cell r="F1351">
            <v>28.01</v>
          </cell>
          <cell r="G1351">
            <v>0</v>
          </cell>
          <cell r="I1351">
            <v>1</v>
          </cell>
        </row>
        <row r="1352">
          <cell r="A1352">
            <v>14516</v>
          </cell>
          <cell r="C1352" t="str">
            <v>Tub. galv. refor. nac. de 1 1/2x6ml (sin unión)</v>
          </cell>
          <cell r="E1352" t="str">
            <v>u</v>
          </cell>
          <cell r="F1352">
            <v>116.28</v>
          </cell>
          <cell r="G1352">
            <v>0</v>
          </cell>
          <cell r="I1352">
            <v>1</v>
          </cell>
        </row>
        <row r="1353">
          <cell r="A1353">
            <v>14517</v>
          </cell>
          <cell r="C1353" t="str">
            <v>Tub. galv. senc. nac. de 2"x6ml (sin unión)</v>
          </cell>
          <cell r="E1353" t="str">
            <v>u</v>
          </cell>
          <cell r="F1353">
            <v>201.3</v>
          </cell>
          <cell r="G1353">
            <v>0</v>
          </cell>
          <cell r="I1353">
            <v>1</v>
          </cell>
        </row>
        <row r="1354">
          <cell r="A1354">
            <v>14518</v>
          </cell>
          <cell r="C1354" t="str">
            <v>Teflón</v>
          </cell>
          <cell r="E1354" t="str">
            <v>rll</v>
          </cell>
          <cell r="F1354">
            <v>0.24</v>
          </cell>
          <cell r="G1354">
            <v>0</v>
          </cell>
          <cell r="I1354">
            <v>1</v>
          </cell>
        </row>
        <row r="1355">
          <cell r="A1355">
            <v>14519</v>
          </cell>
          <cell r="C1355" t="str">
            <v>Sifón PVC 4"</v>
          </cell>
          <cell r="E1355" t="str">
            <v>u.</v>
          </cell>
          <cell r="F1355">
            <v>4.88</v>
          </cell>
          <cell r="G1355">
            <v>0</v>
          </cell>
          <cell r="I1355">
            <v>1</v>
          </cell>
        </row>
        <row r="1356">
          <cell r="A1356">
            <v>14520</v>
          </cell>
          <cell r="C1356" t="str">
            <v>Permatex (tubo peq.)</v>
          </cell>
          <cell r="E1356" t="str">
            <v>u</v>
          </cell>
          <cell r="F1356">
            <v>1.78</v>
          </cell>
          <cell r="G1356">
            <v>0</v>
          </cell>
          <cell r="I1356">
            <v>1</v>
          </cell>
        </row>
        <row r="1357">
          <cell r="A1357">
            <v>14521</v>
          </cell>
          <cell r="C1357" t="str">
            <v>Sifón PVC 50 mm</v>
          </cell>
          <cell r="E1357" t="str">
            <v>u.</v>
          </cell>
          <cell r="F1357">
            <v>2.052</v>
          </cell>
          <cell r="G1357">
            <v>0</v>
          </cell>
          <cell r="I1357">
            <v>1</v>
          </cell>
        </row>
        <row r="1358">
          <cell r="A1358">
            <v>14522</v>
          </cell>
          <cell r="C1358" t="str">
            <v>Unión PVC 2", 50 mm.</v>
          </cell>
          <cell r="E1358" t="str">
            <v>u.</v>
          </cell>
          <cell r="F1358">
            <v>2.664E-2</v>
          </cell>
          <cell r="G1358">
            <v>0</v>
          </cell>
          <cell r="I1358">
            <v>1</v>
          </cell>
        </row>
        <row r="1359">
          <cell r="A1359">
            <v>14523</v>
          </cell>
          <cell r="C1359" t="str">
            <v>Unión PVC 4", 110 mm.</v>
          </cell>
          <cell r="E1359" t="str">
            <v>u.</v>
          </cell>
          <cell r="F1359">
            <v>5.5440000000000003E-2</v>
          </cell>
          <cell r="G1359">
            <v>0</v>
          </cell>
          <cell r="I1359">
            <v>1</v>
          </cell>
        </row>
        <row r="1360">
          <cell r="A1360">
            <v>14524</v>
          </cell>
          <cell r="C1360" t="str">
            <v>Tub.acero corrugado galv.48" Cal.12</v>
          </cell>
          <cell r="E1360" t="str">
            <v>ml</v>
          </cell>
          <cell r="F1360">
            <v>29.52</v>
          </cell>
          <cell r="G1360">
            <v>0</v>
          </cell>
          <cell r="I1360">
            <v>0.4</v>
          </cell>
        </row>
        <row r="1361">
          <cell r="A1361">
            <v>14525</v>
          </cell>
          <cell r="C1361" t="str">
            <v>Tub.acero corrugado galv.60" Cal.12</v>
          </cell>
          <cell r="E1361" t="str">
            <v>ml</v>
          </cell>
          <cell r="F1361">
            <v>36.479999999999997</v>
          </cell>
          <cell r="G1361">
            <v>0</v>
          </cell>
          <cell r="I1361">
            <v>1</v>
          </cell>
        </row>
        <row r="1362">
          <cell r="A1362">
            <v>14526</v>
          </cell>
          <cell r="C1362" t="str">
            <v>Tub.acero corrugado galv.72" Cal.10</v>
          </cell>
          <cell r="E1362" t="str">
            <v>ml</v>
          </cell>
          <cell r="F1362">
            <v>61.44</v>
          </cell>
          <cell r="G1362">
            <v>0</v>
          </cell>
          <cell r="I1362">
            <v>1</v>
          </cell>
        </row>
        <row r="1363">
          <cell r="C1363" t="str">
            <v>PIEZAS SANITARIAS Y EQUIPOS HIDRONEUMATICOS</v>
          </cell>
        </row>
        <row r="1364">
          <cell r="A1364">
            <v>14601</v>
          </cell>
          <cell r="C1364" t="str">
            <v>Bidet E. Libra (GALAXIE) colores fuertes</v>
          </cell>
          <cell r="E1364" t="str">
            <v xml:space="preserve">u         </v>
          </cell>
          <cell r="F1364">
            <v>75</v>
          </cell>
          <cell r="G1364">
            <v>0</v>
          </cell>
          <cell r="I1364">
            <v>1</v>
          </cell>
        </row>
        <row r="1365">
          <cell r="A1365">
            <v>14602</v>
          </cell>
          <cell r="C1365" t="str">
            <v>Bidet E.Libra (GALAXIE) colores suaves</v>
          </cell>
          <cell r="E1365" t="str">
            <v xml:space="preserve">u         </v>
          </cell>
          <cell r="F1365">
            <v>68.25</v>
          </cell>
          <cell r="G1365">
            <v>0</v>
          </cell>
          <cell r="I1365">
            <v>1</v>
          </cell>
        </row>
        <row r="1366">
          <cell r="A1366">
            <v>14603</v>
          </cell>
          <cell r="C1366" t="str">
            <v>Bidet E.Libra (GALAXIE) color blanco</v>
          </cell>
          <cell r="E1366" t="str">
            <v xml:space="preserve">u         </v>
          </cell>
          <cell r="F1366">
            <v>50.12</v>
          </cell>
          <cell r="G1366">
            <v>0</v>
          </cell>
          <cell r="I1366">
            <v>1</v>
          </cell>
        </row>
        <row r="1367">
          <cell r="A1367">
            <v>14604</v>
          </cell>
          <cell r="C1367" t="str">
            <v>Bidet Virgo s/tapa (GALAXIE) color fuertes</v>
          </cell>
          <cell r="E1367" t="str">
            <v xml:space="preserve">u         </v>
          </cell>
          <cell r="F1367">
            <v>74</v>
          </cell>
          <cell r="G1367">
            <v>0</v>
          </cell>
          <cell r="I1367">
            <v>1</v>
          </cell>
        </row>
        <row r="1368">
          <cell r="A1368">
            <v>14605</v>
          </cell>
          <cell r="C1368" t="str">
            <v>Bidet E.Virgo s/tapa(GALAXIE) color suaves</v>
          </cell>
          <cell r="E1368" t="str">
            <v xml:space="preserve">u         </v>
          </cell>
          <cell r="F1368">
            <v>68.25</v>
          </cell>
          <cell r="G1368">
            <v>0</v>
          </cell>
          <cell r="I1368">
            <v>1</v>
          </cell>
        </row>
        <row r="1369">
          <cell r="A1369">
            <v>14606</v>
          </cell>
          <cell r="C1369" t="str">
            <v>Bidet Syria (SPAZZIO) color fuertes</v>
          </cell>
          <cell r="E1369" t="str">
            <v xml:space="preserve">u         </v>
          </cell>
          <cell r="F1369">
            <v>70</v>
          </cell>
          <cell r="G1369">
            <v>0</v>
          </cell>
          <cell r="I1369">
            <v>1</v>
          </cell>
        </row>
        <row r="1370">
          <cell r="A1370">
            <v>14607</v>
          </cell>
          <cell r="C1370" t="str">
            <v>Bidet Syria (SPAZZIO) colores suaves</v>
          </cell>
          <cell r="E1370" t="str">
            <v xml:space="preserve">u         </v>
          </cell>
          <cell r="F1370">
            <v>65</v>
          </cell>
          <cell r="G1370">
            <v>0</v>
          </cell>
          <cell r="I1370">
            <v>1</v>
          </cell>
        </row>
        <row r="1371">
          <cell r="A1371">
            <v>14608</v>
          </cell>
          <cell r="C1371" t="str">
            <v>Inodoro Sarox (TAURUS)col. suaves</v>
          </cell>
          <cell r="E1371" t="str">
            <v xml:space="preserve">u         </v>
          </cell>
          <cell r="F1371">
            <v>66.84</v>
          </cell>
          <cell r="G1371">
            <v>0</v>
          </cell>
          <cell r="I1371">
            <v>1</v>
          </cell>
        </row>
        <row r="1372">
          <cell r="A1372">
            <v>14609</v>
          </cell>
          <cell r="C1372" t="str">
            <v>Inodoro E.Crawford (TAURUS)  blanco</v>
          </cell>
          <cell r="E1372" t="str">
            <v xml:space="preserve">u         </v>
          </cell>
          <cell r="F1372">
            <v>45.25</v>
          </cell>
          <cell r="G1372">
            <v>0</v>
          </cell>
          <cell r="I1372">
            <v>1</v>
          </cell>
        </row>
        <row r="1373">
          <cell r="A1373">
            <v>14610</v>
          </cell>
          <cell r="C1373" t="str">
            <v>Inodoro Savex (TAURUS) color fuerte</v>
          </cell>
          <cell r="E1373" t="str">
            <v xml:space="preserve">u         </v>
          </cell>
          <cell r="F1373">
            <v>87</v>
          </cell>
          <cell r="G1373">
            <v>0</v>
          </cell>
          <cell r="I1373">
            <v>1</v>
          </cell>
        </row>
        <row r="1374">
          <cell r="A1374">
            <v>14611</v>
          </cell>
          <cell r="C1374" t="str">
            <v>Inodoro Kingston (S.GALAXIE)color fuerte</v>
          </cell>
          <cell r="E1374" t="str">
            <v xml:space="preserve">u         </v>
          </cell>
          <cell r="F1374">
            <v>194.31</v>
          </cell>
          <cell r="G1374">
            <v>0</v>
          </cell>
          <cell r="I1374">
            <v>1</v>
          </cell>
        </row>
        <row r="1375">
          <cell r="A1375">
            <v>14612</v>
          </cell>
          <cell r="C1375" t="str">
            <v>Inodoro Acuario (S.GALAXIE) color fuerte</v>
          </cell>
          <cell r="E1375" t="str">
            <v xml:space="preserve">u         </v>
          </cell>
          <cell r="F1375">
            <v>213.75</v>
          </cell>
          <cell r="G1375">
            <v>0</v>
          </cell>
          <cell r="I1375">
            <v>1</v>
          </cell>
        </row>
        <row r="1376">
          <cell r="A1376">
            <v>14614</v>
          </cell>
          <cell r="C1376" t="str">
            <v>Inodoro E.Cacique (COMERCIAL) blanco</v>
          </cell>
          <cell r="E1376" t="str">
            <v xml:space="preserve">u         </v>
          </cell>
          <cell r="F1376">
            <v>45</v>
          </cell>
          <cell r="G1376">
            <v>0</v>
          </cell>
          <cell r="I1376">
            <v>1</v>
          </cell>
        </row>
        <row r="1377">
          <cell r="A1377">
            <v>14615</v>
          </cell>
          <cell r="C1377" t="str">
            <v>Inodoro Concord (COMERCIAL)col.suave</v>
          </cell>
          <cell r="E1377" t="str">
            <v xml:space="preserve">u         </v>
          </cell>
          <cell r="F1377">
            <v>50</v>
          </cell>
          <cell r="G1377">
            <v>0</v>
          </cell>
          <cell r="I1377">
            <v>1</v>
          </cell>
        </row>
        <row r="1378">
          <cell r="A1378">
            <v>14616</v>
          </cell>
          <cell r="C1378" t="str">
            <v>Inodoro Leo (Galaxie) blanco</v>
          </cell>
          <cell r="E1378" t="str">
            <v xml:space="preserve">u         </v>
          </cell>
          <cell r="F1378">
            <v>55.25</v>
          </cell>
          <cell r="G1378">
            <v>0</v>
          </cell>
          <cell r="I1378">
            <v>1</v>
          </cell>
        </row>
        <row r="1379">
          <cell r="A1379">
            <v>14618</v>
          </cell>
          <cell r="C1379" t="str">
            <v>Inodoro Leo (Galaxie) color fuerte</v>
          </cell>
          <cell r="E1379" t="str">
            <v xml:space="preserve">u         </v>
          </cell>
          <cell r="F1379">
            <v>45.98</v>
          </cell>
          <cell r="G1379">
            <v>0</v>
          </cell>
          <cell r="I1379">
            <v>1</v>
          </cell>
        </row>
        <row r="1380">
          <cell r="A1380">
            <v>14620</v>
          </cell>
          <cell r="C1380" t="str">
            <v>Lavamanos Amapola (COMERCIAL)blanco</v>
          </cell>
          <cell r="E1380" t="str">
            <v xml:space="preserve">u         </v>
          </cell>
          <cell r="F1380">
            <v>40</v>
          </cell>
          <cell r="G1380">
            <v>0</v>
          </cell>
          <cell r="I1380">
            <v>1</v>
          </cell>
        </row>
        <row r="1381">
          <cell r="A1381">
            <v>14622</v>
          </cell>
          <cell r="C1381" t="str">
            <v>Lavamanos Pompano (GALAXIE) col.fuertes</v>
          </cell>
          <cell r="E1381" t="str">
            <v xml:space="preserve">u         </v>
          </cell>
          <cell r="F1381">
            <v>48.36</v>
          </cell>
          <cell r="G1381">
            <v>0</v>
          </cell>
          <cell r="I1381">
            <v>1</v>
          </cell>
        </row>
        <row r="1382">
          <cell r="A1382">
            <v>14623</v>
          </cell>
          <cell r="C1382" t="str">
            <v>Lavamanos Pompano (GALAXIE) col.suaves</v>
          </cell>
          <cell r="E1382" t="str">
            <v xml:space="preserve">u         </v>
          </cell>
          <cell r="F1382">
            <v>40</v>
          </cell>
          <cell r="G1382">
            <v>0</v>
          </cell>
          <cell r="I1382">
            <v>1</v>
          </cell>
        </row>
        <row r="1383">
          <cell r="A1383">
            <v>14625</v>
          </cell>
          <cell r="C1383" t="str">
            <v>Lavamanos Orquidea (GALAXIE) col.fuerte</v>
          </cell>
          <cell r="E1383" t="str">
            <v xml:space="preserve">u         </v>
          </cell>
          <cell r="F1383">
            <v>42.12</v>
          </cell>
          <cell r="G1383">
            <v>0</v>
          </cell>
          <cell r="I1383">
            <v>1</v>
          </cell>
        </row>
        <row r="1384">
          <cell r="A1384">
            <v>14626</v>
          </cell>
          <cell r="C1384" t="str">
            <v>Lavamanos Orquidea (GALAXIE) col.suave</v>
          </cell>
          <cell r="E1384" t="str">
            <v xml:space="preserve">u         </v>
          </cell>
          <cell r="F1384">
            <v>36.479999999999997</v>
          </cell>
          <cell r="G1384">
            <v>0</v>
          </cell>
          <cell r="I1384">
            <v>1</v>
          </cell>
        </row>
        <row r="1385">
          <cell r="A1385">
            <v>14627</v>
          </cell>
          <cell r="C1385" t="str">
            <v>Lavamanos Belair (GALAXIE) col.fuerte</v>
          </cell>
          <cell r="E1385" t="str">
            <v xml:space="preserve">u         </v>
          </cell>
          <cell r="F1385">
            <v>39.450000000000003</v>
          </cell>
          <cell r="G1385">
            <v>0</v>
          </cell>
          <cell r="I1385">
            <v>1</v>
          </cell>
        </row>
        <row r="1386">
          <cell r="A1386">
            <v>14628</v>
          </cell>
          <cell r="C1386" t="str">
            <v>Lavamanos Belair (GALAXIE) col.suave</v>
          </cell>
          <cell r="E1386" t="str">
            <v xml:space="preserve">u         </v>
          </cell>
          <cell r="F1386">
            <v>29.12</v>
          </cell>
          <cell r="G1386">
            <v>0</v>
          </cell>
          <cell r="I1386">
            <v>1</v>
          </cell>
        </row>
        <row r="1387">
          <cell r="A1387">
            <v>14629</v>
          </cell>
          <cell r="C1387" t="str">
            <v>Lavamanos Empress (GALAXIE) col.fuerte</v>
          </cell>
          <cell r="E1387" t="str">
            <v xml:space="preserve">u         </v>
          </cell>
          <cell r="F1387">
            <v>42.65</v>
          </cell>
          <cell r="G1387">
            <v>0</v>
          </cell>
          <cell r="I1387">
            <v>1</v>
          </cell>
        </row>
        <row r="1388">
          <cell r="A1388">
            <v>14630</v>
          </cell>
          <cell r="C1388" t="str">
            <v>Lavamanos Empress (GALAXIE) col.suave</v>
          </cell>
          <cell r="E1388" t="str">
            <v xml:space="preserve">u         </v>
          </cell>
          <cell r="F1388">
            <v>36.58</v>
          </cell>
          <cell r="G1388">
            <v>0</v>
          </cell>
          <cell r="I1388">
            <v>1</v>
          </cell>
        </row>
        <row r="1389">
          <cell r="A1389">
            <v>14631</v>
          </cell>
          <cell r="C1389" t="str">
            <v>Lavamanos Scorpio (S.GALAXIE) col.fuerte</v>
          </cell>
          <cell r="E1389" t="str">
            <v xml:space="preserve">u         </v>
          </cell>
          <cell r="F1389">
            <v>65</v>
          </cell>
          <cell r="G1389">
            <v>0</v>
          </cell>
          <cell r="I1389">
            <v>1</v>
          </cell>
        </row>
        <row r="1390">
          <cell r="A1390">
            <v>14632</v>
          </cell>
          <cell r="C1390" t="str">
            <v>Lavamanos Scorpio (S.GALAXIE) col.suave</v>
          </cell>
          <cell r="E1390" t="str">
            <v xml:space="preserve">u         </v>
          </cell>
          <cell r="F1390">
            <v>49</v>
          </cell>
          <cell r="G1390">
            <v>0</v>
          </cell>
          <cell r="I1390">
            <v>1</v>
          </cell>
        </row>
        <row r="1391">
          <cell r="A1391">
            <v>14633</v>
          </cell>
          <cell r="C1391" t="str">
            <v>Lavamanos Aspio (SPAZZIO) col.fuerte</v>
          </cell>
          <cell r="E1391" t="str">
            <v xml:space="preserve">u         </v>
          </cell>
          <cell r="F1391">
            <v>54</v>
          </cell>
          <cell r="G1391">
            <v>0</v>
          </cell>
          <cell r="I1391">
            <v>1</v>
          </cell>
        </row>
        <row r="1392">
          <cell r="A1392">
            <v>14634</v>
          </cell>
          <cell r="C1392" t="str">
            <v>Lavamanos Aspio (SPAZZIO) col.suave</v>
          </cell>
          <cell r="E1392" t="str">
            <v xml:space="preserve">u         </v>
          </cell>
          <cell r="F1392">
            <v>40</v>
          </cell>
          <cell r="G1392">
            <v>0</v>
          </cell>
          <cell r="I1392">
            <v>1</v>
          </cell>
        </row>
        <row r="1393">
          <cell r="A1393">
            <v>14635</v>
          </cell>
          <cell r="C1393" t="str">
            <v>Lavamanos Lirio (TAURUS) col.fuerte</v>
          </cell>
          <cell r="E1393" t="str">
            <v xml:space="preserve">u         </v>
          </cell>
          <cell r="F1393">
            <v>38</v>
          </cell>
          <cell r="G1393">
            <v>0</v>
          </cell>
          <cell r="I1393">
            <v>1</v>
          </cell>
        </row>
        <row r="1394">
          <cell r="A1394">
            <v>14636</v>
          </cell>
          <cell r="C1394" t="str">
            <v>Lavamanos Lirio (TAURUS) col.suave</v>
          </cell>
          <cell r="E1394" t="str">
            <v xml:space="preserve">u         </v>
          </cell>
          <cell r="F1394">
            <v>31</v>
          </cell>
          <cell r="G1394">
            <v>0</v>
          </cell>
          <cell r="I1394">
            <v>1</v>
          </cell>
        </row>
        <row r="1395">
          <cell r="A1395">
            <v>14637</v>
          </cell>
          <cell r="C1395" t="str">
            <v>Lavamanos Pompano (TAURUS) col.blanco</v>
          </cell>
          <cell r="E1395" t="str">
            <v xml:space="preserve">u         </v>
          </cell>
          <cell r="F1395">
            <v>1.93072</v>
          </cell>
          <cell r="G1395">
            <v>0</v>
          </cell>
          <cell r="I1395">
            <v>1</v>
          </cell>
        </row>
        <row r="1396">
          <cell r="A1396">
            <v>14638</v>
          </cell>
          <cell r="C1396" t="str">
            <v>Lavamanos Amapola (TAURUS)col.fuerte</v>
          </cell>
          <cell r="E1396" t="str">
            <v xml:space="preserve">u         </v>
          </cell>
          <cell r="F1396">
            <v>54.23</v>
          </cell>
          <cell r="G1396">
            <v>0</v>
          </cell>
          <cell r="I1396">
            <v>1</v>
          </cell>
        </row>
        <row r="1397">
          <cell r="A1397">
            <v>14639</v>
          </cell>
          <cell r="C1397" t="str">
            <v>Lavamanos Amapola (TAURUS)col.suave</v>
          </cell>
          <cell r="E1397" t="str">
            <v xml:space="preserve">u         </v>
          </cell>
          <cell r="F1397">
            <v>45.12</v>
          </cell>
          <cell r="G1397">
            <v>0</v>
          </cell>
          <cell r="I1397">
            <v>1</v>
          </cell>
        </row>
        <row r="1398">
          <cell r="A1398">
            <v>14640</v>
          </cell>
          <cell r="C1398" t="str">
            <v>Lavadero cocina 1p.Teka(100x50)ac.inox.</v>
          </cell>
          <cell r="E1398" t="str">
            <v xml:space="preserve">u         </v>
          </cell>
          <cell r="F1398">
            <v>48</v>
          </cell>
          <cell r="G1398">
            <v>0</v>
          </cell>
          <cell r="I1398">
            <v>1</v>
          </cell>
        </row>
        <row r="1399">
          <cell r="A1399">
            <v>14641</v>
          </cell>
          <cell r="C1399" t="str">
            <v>Lavadero cocina 2p.Teka(120x50)ac.inox.</v>
          </cell>
          <cell r="E1399" t="str">
            <v xml:space="preserve">u         </v>
          </cell>
          <cell r="F1399">
            <v>96</v>
          </cell>
          <cell r="G1399">
            <v>0</v>
          </cell>
          <cell r="I1399">
            <v>1</v>
          </cell>
        </row>
        <row r="1400">
          <cell r="A1400">
            <v>14642</v>
          </cell>
          <cell r="C1400" t="str">
            <v>Lavadero hierro enlosado(pipsa) 30x18"</v>
          </cell>
          <cell r="E1400" t="str">
            <v>u</v>
          </cell>
          <cell r="F1400">
            <v>9.35</v>
          </cell>
          <cell r="G1400">
            <v>0</v>
          </cell>
          <cell r="I1400">
            <v>1</v>
          </cell>
        </row>
        <row r="1401">
          <cell r="A1401">
            <v>14643</v>
          </cell>
          <cell r="C1401" t="str">
            <v>Lavarropa de fibra de vidrio</v>
          </cell>
          <cell r="E1401" t="str">
            <v>u</v>
          </cell>
          <cell r="F1401">
            <v>10.29</v>
          </cell>
          <cell r="G1401">
            <v>0</v>
          </cell>
          <cell r="I1401">
            <v>1</v>
          </cell>
        </row>
        <row r="1402">
          <cell r="A1402">
            <v>14687</v>
          </cell>
          <cell r="C1402" t="str">
            <v>Tina Hidromasajes Venus S/F color fuerte</v>
          </cell>
          <cell r="E1402" t="str">
            <v>u</v>
          </cell>
          <cell r="F1402">
            <v>1025</v>
          </cell>
          <cell r="G1402">
            <v>0</v>
          </cell>
          <cell r="I1402">
            <v>1</v>
          </cell>
        </row>
        <row r="1403">
          <cell r="A1403">
            <v>14688</v>
          </cell>
          <cell r="C1403" t="str">
            <v>Tina Hidromasajes Andrea C/F color fuerte</v>
          </cell>
          <cell r="E1403" t="str">
            <v>u</v>
          </cell>
          <cell r="F1403">
            <v>1154</v>
          </cell>
          <cell r="G1403">
            <v>0</v>
          </cell>
          <cell r="I1403">
            <v>1</v>
          </cell>
        </row>
        <row r="1404">
          <cell r="A1404">
            <v>14689</v>
          </cell>
          <cell r="C1404" t="str">
            <v>Tina Andino(Imp.Venezuela) color fuerte</v>
          </cell>
          <cell r="E1404" t="str">
            <v>u</v>
          </cell>
          <cell r="F1404">
            <v>1241</v>
          </cell>
          <cell r="G1404">
            <v>0</v>
          </cell>
          <cell r="I1404">
            <v>1</v>
          </cell>
        </row>
        <row r="1405">
          <cell r="A1405">
            <v>14690</v>
          </cell>
          <cell r="C1405" t="str">
            <v>Tina Avalon(Imp.Venezuela) color fuerte</v>
          </cell>
          <cell r="E1405" t="str">
            <v>u</v>
          </cell>
          <cell r="F1405">
            <v>1100</v>
          </cell>
          <cell r="G1405">
            <v>0</v>
          </cell>
          <cell r="I1405">
            <v>1</v>
          </cell>
        </row>
        <row r="1406">
          <cell r="A1406">
            <v>14691</v>
          </cell>
          <cell r="C1406" t="str">
            <v>Tina Verona(Imp.Venezuela) color fuerte</v>
          </cell>
          <cell r="E1406" t="str">
            <v>u</v>
          </cell>
          <cell r="F1406">
            <v>987</v>
          </cell>
          <cell r="G1406">
            <v>0</v>
          </cell>
          <cell r="I1406">
            <v>1</v>
          </cell>
        </row>
        <row r="1407">
          <cell r="A1407">
            <v>14692</v>
          </cell>
          <cell r="C1407" t="str">
            <v>Tina Milano(Imp.Venezuela) color fuerte</v>
          </cell>
          <cell r="E1407" t="str">
            <v>u</v>
          </cell>
          <cell r="F1407">
            <v>879</v>
          </cell>
          <cell r="G1407">
            <v>0</v>
          </cell>
          <cell r="I1407">
            <v>1</v>
          </cell>
        </row>
        <row r="1408">
          <cell r="A1408">
            <v>14693</v>
          </cell>
          <cell r="C1408" t="str">
            <v>Tina Roma II(Imp.Venezuela) color fuerte</v>
          </cell>
          <cell r="E1408" t="str">
            <v>u</v>
          </cell>
          <cell r="F1408">
            <v>914</v>
          </cell>
          <cell r="G1408">
            <v>0</v>
          </cell>
          <cell r="I1408">
            <v>1</v>
          </cell>
        </row>
        <row r="1409">
          <cell r="A1409">
            <v>14694</v>
          </cell>
          <cell r="C1409" t="str">
            <v>Tina Aspen(Imp.Venezuela) color fuerte</v>
          </cell>
          <cell r="E1409" t="str">
            <v>u</v>
          </cell>
          <cell r="F1409">
            <v>954</v>
          </cell>
          <cell r="G1409">
            <v>0</v>
          </cell>
          <cell r="I1409">
            <v>1</v>
          </cell>
        </row>
        <row r="1410">
          <cell r="A1410">
            <v>14695</v>
          </cell>
          <cell r="C1410" t="str">
            <v>Tina Florence II(Imp.U.S.A.) color fuerte</v>
          </cell>
          <cell r="E1410" t="str">
            <v>u</v>
          </cell>
          <cell r="F1410">
            <v>750</v>
          </cell>
          <cell r="G1410">
            <v>0</v>
          </cell>
          <cell r="I1410">
            <v>1</v>
          </cell>
        </row>
        <row r="1411">
          <cell r="A1411">
            <v>14696</v>
          </cell>
          <cell r="C1411" t="str">
            <v>Tina Roma II(Imp.U.S.A.) color fuerte</v>
          </cell>
          <cell r="E1411" t="str">
            <v>u</v>
          </cell>
          <cell r="F1411">
            <v>714</v>
          </cell>
          <cell r="G1411">
            <v>0</v>
          </cell>
          <cell r="I1411">
            <v>1</v>
          </cell>
        </row>
        <row r="1412">
          <cell r="A1412">
            <v>14697</v>
          </cell>
          <cell r="C1412" t="str">
            <v>Tina Gemini(Imp.U.S.A.) color fuerte c/luz</v>
          </cell>
          <cell r="E1412" t="str">
            <v>u</v>
          </cell>
          <cell r="F1412">
            <v>687</v>
          </cell>
          <cell r="G1412">
            <v>0</v>
          </cell>
          <cell r="I1412">
            <v>1</v>
          </cell>
        </row>
        <row r="1413">
          <cell r="A1413">
            <v>14698</v>
          </cell>
          <cell r="C1413" t="str">
            <v>Tina Gemini(Imp.U.S.A.) color fuerte s/luz</v>
          </cell>
          <cell r="E1413" t="str">
            <v>u</v>
          </cell>
          <cell r="F1413">
            <v>610</v>
          </cell>
          <cell r="G1413">
            <v>0</v>
          </cell>
          <cell r="I1413">
            <v>1</v>
          </cell>
        </row>
        <row r="1414">
          <cell r="A1414">
            <v>14644</v>
          </cell>
          <cell r="C1414" t="str">
            <v>Accesorios Adhesivos Edesa col.fuertes</v>
          </cell>
          <cell r="E1414" t="str">
            <v>jgo</v>
          </cell>
          <cell r="F1414">
            <v>8.48</v>
          </cell>
          <cell r="G1414">
            <v>0</v>
          </cell>
          <cell r="I1414">
            <v>1</v>
          </cell>
        </row>
        <row r="1415">
          <cell r="A1415">
            <v>14645</v>
          </cell>
          <cell r="C1415" t="str">
            <v>Accesorios Adhesivos Edesa color blanco</v>
          </cell>
          <cell r="E1415" t="str">
            <v>jgo</v>
          </cell>
          <cell r="F1415">
            <v>12.07</v>
          </cell>
          <cell r="G1415">
            <v>0</v>
          </cell>
          <cell r="I1415">
            <v>1</v>
          </cell>
        </row>
        <row r="1416">
          <cell r="A1416">
            <v>14646</v>
          </cell>
          <cell r="C1416" t="str">
            <v>Accesorios Adhesivos Edesa col.suave</v>
          </cell>
          <cell r="E1416" t="str">
            <v>jgo</v>
          </cell>
          <cell r="F1416">
            <v>10</v>
          </cell>
          <cell r="G1416">
            <v>0</v>
          </cell>
          <cell r="I1416">
            <v>1</v>
          </cell>
        </row>
        <row r="1417">
          <cell r="A1417">
            <v>14647</v>
          </cell>
          <cell r="C1417" t="str">
            <v>Accesorios Spazzio col.fuerte</v>
          </cell>
          <cell r="E1417" t="str">
            <v>jgo</v>
          </cell>
          <cell r="F1417">
            <v>10.52</v>
          </cell>
          <cell r="G1417">
            <v>0</v>
          </cell>
          <cell r="I1417">
            <v>1</v>
          </cell>
        </row>
        <row r="1418">
          <cell r="A1418">
            <v>14648</v>
          </cell>
          <cell r="C1418" t="str">
            <v>Accesorios Spazzio col.suave</v>
          </cell>
          <cell r="E1418" t="str">
            <v>jgo</v>
          </cell>
          <cell r="F1418">
            <v>10.52</v>
          </cell>
          <cell r="G1418">
            <v>0</v>
          </cell>
          <cell r="I1418">
            <v>1</v>
          </cell>
        </row>
        <row r="1419">
          <cell r="A1419">
            <v>14649</v>
          </cell>
          <cell r="C1419" t="str">
            <v>Accesorios Spazzio col.blanco</v>
          </cell>
          <cell r="E1419" t="str">
            <v>jgo</v>
          </cell>
          <cell r="F1419">
            <v>10.52</v>
          </cell>
          <cell r="G1419">
            <v>0</v>
          </cell>
          <cell r="I1419">
            <v>1</v>
          </cell>
        </row>
        <row r="1420">
          <cell r="A1420">
            <v>14650</v>
          </cell>
          <cell r="C1420" t="str">
            <v>Llave cromada (221-71)</v>
          </cell>
          <cell r="E1420" t="str">
            <v>u</v>
          </cell>
          <cell r="F1420">
            <v>3.92</v>
          </cell>
          <cell r="G1420">
            <v>0</v>
          </cell>
          <cell r="I1420">
            <v>1</v>
          </cell>
        </row>
        <row r="1421">
          <cell r="A1421">
            <v>14651</v>
          </cell>
          <cell r="C1421" t="str">
            <v>LLave de campanola 1/2"(479/67)</v>
          </cell>
          <cell r="E1421" t="str">
            <v>u.</v>
          </cell>
          <cell r="F1421">
            <v>9.61</v>
          </cell>
          <cell r="G1421">
            <v>0</v>
          </cell>
          <cell r="I1421">
            <v>1</v>
          </cell>
        </row>
        <row r="1422">
          <cell r="A1422">
            <v>14652</v>
          </cell>
          <cell r="C1422" t="str">
            <v>Llave de cocina futura(420.01E)</v>
          </cell>
          <cell r="E1422" t="str">
            <v>u</v>
          </cell>
          <cell r="F1422">
            <v>15.99</v>
          </cell>
          <cell r="G1422">
            <v>0</v>
          </cell>
          <cell r="I1422">
            <v>1</v>
          </cell>
        </row>
        <row r="1423">
          <cell r="A1423">
            <v>14653</v>
          </cell>
          <cell r="C1423" t="str">
            <v>Llave de cocina pico móvil(420/67)</v>
          </cell>
          <cell r="E1423" t="str">
            <v>u</v>
          </cell>
          <cell r="F1423">
            <v>12.8</v>
          </cell>
          <cell r="G1423">
            <v>0</v>
          </cell>
          <cell r="I1423">
            <v>1</v>
          </cell>
        </row>
        <row r="1424">
          <cell r="A1424">
            <v>14654</v>
          </cell>
          <cell r="C1424" t="str">
            <v>Llave de paso bronce(471.04)</v>
          </cell>
          <cell r="E1424" t="str">
            <v>u</v>
          </cell>
          <cell r="F1424">
            <v>3.54</v>
          </cell>
          <cell r="G1424">
            <v>0</v>
          </cell>
          <cell r="I1424">
            <v>1</v>
          </cell>
        </row>
        <row r="1425">
          <cell r="A1425">
            <v>14655</v>
          </cell>
          <cell r="C1425" t="str">
            <v>LLave de pico Bronce (4430/05)</v>
          </cell>
          <cell r="E1425" t="str">
            <v>u</v>
          </cell>
          <cell r="F1425">
            <v>3.54</v>
          </cell>
          <cell r="G1425">
            <v>0</v>
          </cell>
          <cell r="I1425">
            <v>1</v>
          </cell>
        </row>
        <row r="1426">
          <cell r="A1426">
            <v>14656</v>
          </cell>
          <cell r="C1426" t="str">
            <v>Llave de pico cromada(430.04)</v>
          </cell>
          <cell r="E1426" t="str">
            <v>u</v>
          </cell>
          <cell r="F1426">
            <v>3.9</v>
          </cell>
          <cell r="G1426">
            <v>0</v>
          </cell>
          <cell r="I1426">
            <v>1</v>
          </cell>
        </row>
        <row r="1427">
          <cell r="A1427">
            <v>14657</v>
          </cell>
          <cell r="C1427" t="str">
            <v>Llave para manguera cromada(436.04)</v>
          </cell>
          <cell r="E1427" t="str">
            <v>u</v>
          </cell>
          <cell r="F1427">
            <v>3.9</v>
          </cell>
          <cell r="G1427">
            <v>0</v>
          </cell>
          <cell r="I1427">
            <v>1</v>
          </cell>
        </row>
        <row r="1428">
          <cell r="A1428">
            <v>14658</v>
          </cell>
          <cell r="C1428" t="str">
            <v>Llave lavabo cruz(221-11P)</v>
          </cell>
          <cell r="E1428" t="str">
            <v>u</v>
          </cell>
          <cell r="F1428">
            <v>6.96</v>
          </cell>
          <cell r="G1428">
            <v>0</v>
          </cell>
          <cell r="I1428">
            <v>1</v>
          </cell>
        </row>
        <row r="1429">
          <cell r="A1429">
            <v>14659</v>
          </cell>
          <cell r="C1429" t="str">
            <v>LLave para manguera bronce (436-04)</v>
          </cell>
          <cell r="E1429" t="str">
            <v>u</v>
          </cell>
          <cell r="F1429">
            <v>3.54</v>
          </cell>
          <cell r="G1429">
            <v>0</v>
          </cell>
          <cell r="I1429">
            <v>1</v>
          </cell>
        </row>
        <row r="1430">
          <cell r="A1430">
            <v>14660</v>
          </cell>
          <cell r="C1430" t="str">
            <v>LLave paso H-H 1/2" (44790/65)</v>
          </cell>
          <cell r="E1430" t="str">
            <v>u</v>
          </cell>
          <cell r="F1430">
            <v>6.16</v>
          </cell>
          <cell r="G1430">
            <v>0</v>
          </cell>
          <cell r="I1430">
            <v>1</v>
          </cell>
        </row>
        <row r="1431">
          <cell r="A1431">
            <v>146601</v>
          </cell>
          <cell r="C1431" t="str">
            <v>LLave de perforación d=1/2"</v>
          </cell>
          <cell r="E1431" t="str">
            <v>u</v>
          </cell>
          <cell r="F1431">
            <v>7.5</v>
          </cell>
          <cell r="G1431">
            <v>0</v>
          </cell>
          <cell r="I1431">
            <v>1</v>
          </cell>
        </row>
        <row r="1432">
          <cell r="A1432">
            <v>146602</v>
          </cell>
          <cell r="C1432" t="str">
            <v>Collarin de Derivación  3 " (90x1/2)</v>
          </cell>
          <cell r="E1432" t="str">
            <v>u</v>
          </cell>
          <cell r="F1432">
            <v>4.34</v>
          </cell>
          <cell r="G1432">
            <v>0</v>
          </cell>
          <cell r="I1432">
            <v>1</v>
          </cell>
        </row>
        <row r="1433">
          <cell r="A1433">
            <v>14661</v>
          </cell>
          <cell r="C1433" t="str">
            <v>Llave paso cromada(471.04)</v>
          </cell>
          <cell r="E1433" t="str">
            <v>u</v>
          </cell>
          <cell r="F1433">
            <v>5.25</v>
          </cell>
          <cell r="G1433">
            <v>0</v>
          </cell>
          <cell r="I1433">
            <v>1</v>
          </cell>
        </row>
        <row r="1434">
          <cell r="A1434">
            <v>14662</v>
          </cell>
          <cell r="C1434" t="str">
            <v>Mezcladora 4" c/sifón (192/67)</v>
          </cell>
          <cell r="E1434" t="str">
            <v>u</v>
          </cell>
          <cell r="F1434">
            <v>56.25</v>
          </cell>
          <cell r="G1434">
            <v>0</v>
          </cell>
          <cell r="I1434">
            <v>1</v>
          </cell>
        </row>
        <row r="1435">
          <cell r="A1435">
            <v>14663</v>
          </cell>
          <cell r="C1435" t="str">
            <v>Mezcladora de bidet con desagüe(299-71)</v>
          </cell>
          <cell r="E1435" t="str">
            <v>u</v>
          </cell>
          <cell r="F1435" t="str">
            <v>*</v>
          </cell>
          <cell r="G1435">
            <v>0</v>
          </cell>
          <cell r="I1435">
            <v>1</v>
          </cell>
        </row>
        <row r="1436">
          <cell r="A1436">
            <v>14664</v>
          </cell>
          <cell r="C1436" t="str">
            <v>Mezcladora 8" c/sifón (201/67)</v>
          </cell>
          <cell r="E1436" t="str">
            <v>u</v>
          </cell>
          <cell r="F1436">
            <v>85.24</v>
          </cell>
          <cell r="G1436">
            <v>0</v>
          </cell>
          <cell r="I1436">
            <v>1</v>
          </cell>
        </row>
        <row r="1437">
          <cell r="A1437">
            <v>14665</v>
          </cell>
          <cell r="C1437" t="str">
            <v>Mezcladora empotrable de pared(403-74)</v>
          </cell>
          <cell r="E1437" t="str">
            <v>u</v>
          </cell>
          <cell r="F1437" t="str">
            <v>*</v>
          </cell>
          <cell r="G1437">
            <v>0</v>
          </cell>
          <cell r="I1437">
            <v>1</v>
          </cell>
        </row>
        <row r="1438">
          <cell r="A1438">
            <v>14666</v>
          </cell>
          <cell r="C1438" t="str">
            <v>Juego ducha "futura" (109)</v>
          </cell>
          <cell r="E1438" t="str">
            <v>u</v>
          </cell>
          <cell r="F1438">
            <v>38.65</v>
          </cell>
          <cell r="G1438">
            <v>0</v>
          </cell>
          <cell r="I1438">
            <v>1</v>
          </cell>
        </row>
        <row r="1439">
          <cell r="A1439">
            <v>14667</v>
          </cell>
          <cell r="C1439" t="str">
            <v>Mezcladora para ducha (103.74)</v>
          </cell>
          <cell r="E1439" t="str">
            <v>u</v>
          </cell>
          <cell r="F1439">
            <v>46.16</v>
          </cell>
          <cell r="G1439">
            <v>0</v>
          </cell>
          <cell r="I1439">
            <v>1</v>
          </cell>
        </row>
        <row r="1440">
          <cell r="A1440">
            <v>14668</v>
          </cell>
          <cell r="C1440" t="str">
            <v>Mezcladora para tina (103-67)</v>
          </cell>
          <cell r="E1440" t="str">
            <v>u</v>
          </cell>
          <cell r="F1440">
            <v>58.29</v>
          </cell>
          <cell r="G1440">
            <v>0</v>
          </cell>
          <cell r="I1440">
            <v>1</v>
          </cell>
        </row>
        <row r="1441">
          <cell r="A1441">
            <v>14669</v>
          </cell>
          <cell r="C1441" t="str">
            <v>Urinario Edesa Ariel (TAURUS) color blanco</v>
          </cell>
          <cell r="E1441" t="str">
            <v>u</v>
          </cell>
          <cell r="F1441">
            <v>12.911960000000001</v>
          </cell>
          <cell r="G1441">
            <v>0</v>
          </cell>
          <cell r="I1441">
            <v>1</v>
          </cell>
        </row>
        <row r="1442">
          <cell r="A1442">
            <v>14670</v>
          </cell>
          <cell r="C1442" t="str">
            <v>Urinario Edesa Celtic(TAURUS) col.blanco</v>
          </cell>
          <cell r="E1442" t="str">
            <v>u</v>
          </cell>
          <cell r="F1442">
            <v>16.440951999999999</v>
          </cell>
          <cell r="G1442">
            <v>0</v>
          </cell>
          <cell r="I1442">
            <v>1</v>
          </cell>
        </row>
        <row r="1443">
          <cell r="A1443">
            <v>14671</v>
          </cell>
          <cell r="C1443" t="str">
            <v>Ducha duchamatic (119),Linea Intermedia</v>
          </cell>
          <cell r="E1443" t="str">
            <v>u</v>
          </cell>
          <cell r="F1443">
            <v>57.21</v>
          </cell>
          <cell r="G1443">
            <v>0</v>
          </cell>
          <cell r="I1443">
            <v>1</v>
          </cell>
        </row>
        <row r="1444">
          <cell r="A1444">
            <v>14672</v>
          </cell>
          <cell r="C1444" t="str">
            <v>Ducha regulable de 1/2"(120-01/63)</v>
          </cell>
          <cell r="E1444" t="str">
            <v>u</v>
          </cell>
          <cell r="F1444">
            <v>14.1388</v>
          </cell>
          <cell r="G1444">
            <v>0</v>
          </cell>
          <cell r="I1444">
            <v>1</v>
          </cell>
        </row>
        <row r="1445">
          <cell r="A1445">
            <v>14673</v>
          </cell>
          <cell r="C1445" t="str">
            <v>Ducha teléfono Futura (118.07E/67)</v>
          </cell>
          <cell r="E1445" t="str">
            <v>u</v>
          </cell>
          <cell r="F1445">
            <v>42.89</v>
          </cell>
          <cell r="G1445">
            <v>0</v>
          </cell>
          <cell r="I1445">
            <v>1</v>
          </cell>
        </row>
        <row r="1446">
          <cell r="A1446">
            <v>14674</v>
          </cell>
          <cell r="C1446" t="str">
            <v>Ducha standar de 1/2"x2 (120/67)</v>
          </cell>
          <cell r="E1446" t="str">
            <v>u</v>
          </cell>
          <cell r="F1446">
            <v>11.08</v>
          </cell>
          <cell r="G1446">
            <v>0</v>
          </cell>
          <cell r="I1446">
            <v>1</v>
          </cell>
        </row>
        <row r="1447">
          <cell r="A1447">
            <v>14675</v>
          </cell>
          <cell r="C1447" t="str">
            <v>Cabeza de ducha (126)</v>
          </cell>
          <cell r="E1447" t="str">
            <v>u</v>
          </cell>
          <cell r="F1447">
            <v>5.0999999999999996</v>
          </cell>
          <cell r="G1447">
            <v>0</v>
          </cell>
          <cell r="I1447">
            <v>1</v>
          </cell>
        </row>
        <row r="1448">
          <cell r="A1448">
            <v>14676</v>
          </cell>
          <cell r="C1448" t="str">
            <v>Rejilla cromada para piso(586)</v>
          </cell>
          <cell r="E1448" t="str">
            <v>u</v>
          </cell>
          <cell r="F1448">
            <v>2.0699999999999998</v>
          </cell>
          <cell r="G1448">
            <v>0</v>
          </cell>
          <cell r="I1448">
            <v>1</v>
          </cell>
        </row>
        <row r="1449">
          <cell r="A1449">
            <v>14677</v>
          </cell>
          <cell r="C1449" t="str">
            <v>Tubo de abasto para inodoro(275-02)</v>
          </cell>
          <cell r="E1449" t="str">
            <v>u</v>
          </cell>
          <cell r="F1449">
            <v>1.32</v>
          </cell>
          <cell r="G1449">
            <v>0</v>
          </cell>
          <cell r="I1449">
            <v>1</v>
          </cell>
        </row>
        <row r="1450">
          <cell r="A1450">
            <v>14678</v>
          </cell>
          <cell r="C1450" t="str">
            <v>Tubo para lavatorio (275-01)</v>
          </cell>
          <cell r="E1450" t="str">
            <v>u</v>
          </cell>
          <cell r="F1450">
            <v>0.86768000000000001</v>
          </cell>
          <cell r="G1450">
            <v>0</v>
          </cell>
          <cell r="I1450">
            <v>1</v>
          </cell>
        </row>
        <row r="1451">
          <cell r="A1451">
            <v>14679</v>
          </cell>
          <cell r="C1451" t="str">
            <v>Sifón de 1 1/2" lavadero cromado (240/38)</v>
          </cell>
          <cell r="E1451" t="str">
            <v>u</v>
          </cell>
          <cell r="F1451">
            <v>8.1300000000000008</v>
          </cell>
          <cell r="G1451">
            <v>0</v>
          </cell>
          <cell r="I1451">
            <v>1</v>
          </cell>
        </row>
        <row r="1452">
          <cell r="A1452">
            <v>14680</v>
          </cell>
          <cell r="C1452" t="str">
            <v>Sifón de 1 1/4" para lavadero (240/32)</v>
          </cell>
          <cell r="E1452" t="str">
            <v>u</v>
          </cell>
          <cell r="F1452">
            <v>7.22</v>
          </cell>
          <cell r="G1452">
            <v>0</v>
          </cell>
          <cell r="I1452">
            <v>1</v>
          </cell>
        </row>
        <row r="1453">
          <cell r="A1453">
            <v>14681</v>
          </cell>
          <cell r="C1453" t="str">
            <v>Bomba agua (FW) 1/2 H.P.</v>
          </cell>
          <cell r="E1453" t="str">
            <v>u</v>
          </cell>
          <cell r="F1453">
            <v>260</v>
          </cell>
          <cell r="G1453">
            <v>0</v>
          </cell>
          <cell r="I1453">
            <v>1</v>
          </cell>
        </row>
        <row r="1454">
          <cell r="A1454">
            <v>14682</v>
          </cell>
          <cell r="C1454" t="str">
            <v>Bomba agua (FW) 3/4 H.P.</v>
          </cell>
          <cell r="E1454" t="str">
            <v>u</v>
          </cell>
          <cell r="F1454">
            <v>333.76</v>
          </cell>
          <cell r="G1454">
            <v>0</v>
          </cell>
          <cell r="I1454">
            <v>1</v>
          </cell>
        </row>
        <row r="1455">
          <cell r="A1455">
            <v>14683</v>
          </cell>
          <cell r="C1455" t="str">
            <v>Calentador de 20 gal.</v>
          </cell>
          <cell r="E1455" t="str">
            <v>u</v>
          </cell>
          <cell r="F1455">
            <v>80</v>
          </cell>
          <cell r="G1455">
            <v>0</v>
          </cell>
          <cell r="I1455">
            <v>1</v>
          </cell>
        </row>
        <row r="1456">
          <cell r="A1456">
            <v>14684</v>
          </cell>
          <cell r="C1456" t="str">
            <v>Tanque presión 40 gal.</v>
          </cell>
          <cell r="E1456" t="str">
            <v>u</v>
          </cell>
          <cell r="F1456">
            <v>35.96</v>
          </cell>
          <cell r="G1456">
            <v>0</v>
          </cell>
          <cell r="I1456">
            <v>1</v>
          </cell>
        </row>
        <row r="1457">
          <cell r="A1457">
            <v>14685</v>
          </cell>
          <cell r="C1457" t="str">
            <v>Tanque presión 60 gal.</v>
          </cell>
          <cell r="E1457" t="str">
            <v>u</v>
          </cell>
          <cell r="F1457">
            <v>44</v>
          </cell>
          <cell r="G1457">
            <v>0</v>
          </cell>
          <cell r="I1457">
            <v>1</v>
          </cell>
        </row>
        <row r="1458">
          <cell r="A1458">
            <v>14686</v>
          </cell>
          <cell r="C1458" t="str">
            <v>Tanque presión 100 gal.</v>
          </cell>
          <cell r="E1458" t="str">
            <v>u</v>
          </cell>
          <cell r="F1458">
            <v>76</v>
          </cell>
          <cell r="G1458">
            <v>0</v>
          </cell>
          <cell r="I1458">
            <v>1</v>
          </cell>
        </row>
        <row r="1459">
          <cell r="A1459">
            <v>14715</v>
          </cell>
          <cell r="C1459" t="str">
            <v>Mezcladora cocina compacto (410/63)</v>
          </cell>
          <cell r="E1459" t="str">
            <v>u</v>
          </cell>
          <cell r="F1459">
            <v>34.341999999999999</v>
          </cell>
          <cell r="G1459">
            <v>0</v>
          </cell>
          <cell r="I1459">
            <v>1</v>
          </cell>
        </row>
        <row r="1460">
          <cell r="C1460" t="str">
            <v>MATERIAL ELECTRICO</v>
          </cell>
        </row>
        <row r="1461">
          <cell r="A1461">
            <v>15001</v>
          </cell>
          <cell r="C1461" t="str">
            <v>Aislador tipo rollo ANSI 53-2 imp.</v>
          </cell>
          <cell r="E1461" t="str">
            <v>u.</v>
          </cell>
          <cell r="F1461">
            <v>0.8</v>
          </cell>
          <cell r="G1461">
            <v>0</v>
          </cell>
          <cell r="I1461">
            <v>1</v>
          </cell>
        </row>
        <row r="1462">
          <cell r="A1462">
            <v>15002</v>
          </cell>
          <cell r="C1462" t="str">
            <v>Aislador tipo rollo nacional</v>
          </cell>
          <cell r="E1462" t="str">
            <v>u</v>
          </cell>
          <cell r="F1462">
            <v>0.70199999999999996</v>
          </cell>
          <cell r="G1462">
            <v>0</v>
          </cell>
          <cell r="I1462">
            <v>1</v>
          </cell>
        </row>
        <row r="1463">
          <cell r="A1463">
            <v>15004</v>
          </cell>
          <cell r="C1463" t="str">
            <v>Alambre Cu TW #4 AWG</v>
          </cell>
          <cell r="E1463" t="str">
            <v>mt</v>
          </cell>
          <cell r="F1463">
            <v>0.191</v>
          </cell>
          <cell r="G1463">
            <v>0</v>
          </cell>
          <cell r="I1463">
            <v>1</v>
          </cell>
        </row>
        <row r="1464">
          <cell r="A1464">
            <v>15006</v>
          </cell>
          <cell r="C1464" t="str">
            <v>Alambre Cu TW #6 AWG</v>
          </cell>
          <cell r="E1464" t="str">
            <v>mt</v>
          </cell>
          <cell r="F1464">
            <v>0.191</v>
          </cell>
          <cell r="G1464">
            <v>0</v>
          </cell>
          <cell r="I1464">
            <v>1</v>
          </cell>
        </row>
        <row r="1465">
          <cell r="A1465">
            <v>15008</v>
          </cell>
          <cell r="C1465" t="str">
            <v>Alambre Cu TW #8 AWG</v>
          </cell>
          <cell r="E1465" t="str">
            <v>mt</v>
          </cell>
          <cell r="F1465">
            <v>0.39</v>
          </cell>
          <cell r="G1465">
            <v>0</v>
          </cell>
          <cell r="I1465">
            <v>1</v>
          </cell>
        </row>
        <row r="1466">
          <cell r="A1466">
            <v>15010</v>
          </cell>
          <cell r="C1466" t="str">
            <v>Alambre Cu TW #10 AWG</v>
          </cell>
          <cell r="E1466" t="str">
            <v>mt</v>
          </cell>
          <cell r="F1466">
            <v>0.23799999999999999</v>
          </cell>
          <cell r="G1466">
            <v>0</v>
          </cell>
          <cell r="I1466">
            <v>1</v>
          </cell>
        </row>
        <row r="1467">
          <cell r="A1467">
            <v>15020</v>
          </cell>
          <cell r="C1467" t="str">
            <v>Alambre Cu TW #12 AWG</v>
          </cell>
          <cell r="E1467" t="str">
            <v>mt</v>
          </cell>
          <cell r="F1467">
            <v>0.153</v>
          </cell>
          <cell r="G1467">
            <v>0</v>
          </cell>
          <cell r="I1467">
            <v>1</v>
          </cell>
        </row>
        <row r="1468">
          <cell r="A1468">
            <v>15030</v>
          </cell>
          <cell r="C1468" t="str">
            <v>Alambre Cu TW #14 AWG</v>
          </cell>
          <cell r="E1468" t="str">
            <v>mt</v>
          </cell>
          <cell r="F1468">
            <v>0.10100000000000001</v>
          </cell>
          <cell r="G1468">
            <v>0</v>
          </cell>
          <cell r="I1468">
            <v>1</v>
          </cell>
        </row>
        <row r="1469">
          <cell r="A1469">
            <v>15035</v>
          </cell>
          <cell r="C1469" t="str">
            <v>Cable TV 2x20</v>
          </cell>
          <cell r="E1469" t="str">
            <v>mt</v>
          </cell>
          <cell r="F1469">
            <v>9.9000000000000005E-2</v>
          </cell>
          <cell r="G1469">
            <v>0</v>
          </cell>
          <cell r="I1469">
            <v>1</v>
          </cell>
        </row>
        <row r="1470">
          <cell r="A1470">
            <v>15040</v>
          </cell>
          <cell r="C1470" t="str">
            <v>Alambre telefónico entorchado #2x23</v>
          </cell>
          <cell r="E1470" t="str">
            <v>mt</v>
          </cell>
          <cell r="F1470">
            <v>0.04</v>
          </cell>
          <cell r="G1470">
            <v>0</v>
          </cell>
          <cell r="I1470">
            <v>1</v>
          </cell>
        </row>
        <row r="1471">
          <cell r="A1471">
            <v>15050</v>
          </cell>
          <cell r="C1471" t="str">
            <v>Alambre gemelo #12</v>
          </cell>
          <cell r="E1471" t="str">
            <v>mt</v>
          </cell>
          <cell r="F1471">
            <v>0.4</v>
          </cell>
          <cell r="G1471">
            <v>0</v>
          </cell>
          <cell r="I1471">
            <v>1</v>
          </cell>
        </row>
        <row r="1472">
          <cell r="A1472">
            <v>15060</v>
          </cell>
          <cell r="C1472" t="str">
            <v>Alambre gemelo #14</v>
          </cell>
          <cell r="E1472" t="str">
            <v>mt</v>
          </cell>
          <cell r="F1472">
            <v>0.249</v>
          </cell>
          <cell r="G1472">
            <v>0</v>
          </cell>
          <cell r="I1472">
            <v>1</v>
          </cell>
        </row>
        <row r="1473">
          <cell r="A1473">
            <v>15071</v>
          </cell>
          <cell r="C1473" t="str">
            <v>Alambre gemelo #16</v>
          </cell>
          <cell r="E1473" t="str">
            <v>mt</v>
          </cell>
          <cell r="F1473">
            <v>0.17100000000000001</v>
          </cell>
          <cell r="G1473">
            <v>0</v>
          </cell>
          <cell r="I1473">
            <v>1</v>
          </cell>
        </row>
        <row r="1474">
          <cell r="A1474">
            <v>15072</v>
          </cell>
          <cell r="C1474" t="str">
            <v>Plastiplomo 2x14</v>
          </cell>
          <cell r="E1474" t="str">
            <v>mt</v>
          </cell>
          <cell r="F1474">
            <v>0.26800000000000002</v>
          </cell>
          <cell r="G1474">
            <v>0</v>
          </cell>
          <cell r="I1474">
            <v>1</v>
          </cell>
        </row>
        <row r="1475">
          <cell r="A1475">
            <v>15074</v>
          </cell>
          <cell r="C1475" t="str">
            <v>Ancla de empuje d=4" 9m</v>
          </cell>
          <cell r="E1475" t="str">
            <v xml:space="preserve">u.        </v>
          </cell>
          <cell r="F1475">
            <v>76.5</v>
          </cell>
          <cell r="G1475">
            <v>0</v>
          </cell>
          <cell r="I1475">
            <v>1</v>
          </cell>
        </row>
        <row r="1476">
          <cell r="A1476">
            <v>15075</v>
          </cell>
          <cell r="C1476" t="str">
            <v>Bastidor de 1 espacio</v>
          </cell>
          <cell r="E1476" t="str">
            <v>u.</v>
          </cell>
          <cell r="F1476">
            <v>1.1439999999999999</v>
          </cell>
          <cell r="G1476">
            <v>0</v>
          </cell>
          <cell r="I1476">
            <v>1</v>
          </cell>
        </row>
        <row r="1477">
          <cell r="A1477">
            <v>15080</v>
          </cell>
          <cell r="C1477" t="str">
            <v>Boquilla colgante de baquelita</v>
          </cell>
          <cell r="E1477" t="str">
            <v>u</v>
          </cell>
          <cell r="F1477">
            <v>0.58499999999999996</v>
          </cell>
          <cell r="G1477">
            <v>0</v>
          </cell>
          <cell r="I1477">
            <v>1</v>
          </cell>
        </row>
        <row r="1478">
          <cell r="A1478">
            <v>15100</v>
          </cell>
          <cell r="C1478" t="str">
            <v>Breakers para caja de 15A a 50A (1p) G.E.</v>
          </cell>
          <cell r="E1478" t="str">
            <v>u</v>
          </cell>
          <cell r="F1478">
            <v>4</v>
          </cell>
          <cell r="G1478">
            <v>0</v>
          </cell>
          <cell r="I1478">
            <v>1</v>
          </cell>
        </row>
        <row r="1479">
          <cell r="A1479">
            <v>15110</v>
          </cell>
          <cell r="C1479" t="str">
            <v>Breakers para caja de 20A a 50A (2p) G.E.</v>
          </cell>
          <cell r="E1479" t="str">
            <v>u</v>
          </cell>
          <cell r="F1479">
            <v>8.8000000000000007</v>
          </cell>
          <cell r="G1479">
            <v>0</v>
          </cell>
          <cell r="I1479">
            <v>1</v>
          </cell>
        </row>
        <row r="1480">
          <cell r="A1480">
            <v>15120</v>
          </cell>
          <cell r="C1480" t="str">
            <v>Breakers para caja de 100A (2p)</v>
          </cell>
          <cell r="E1480" t="str">
            <v>u</v>
          </cell>
          <cell r="F1480">
            <v>17</v>
          </cell>
          <cell r="G1480">
            <v>0</v>
          </cell>
          <cell r="I1480">
            <v>1</v>
          </cell>
        </row>
        <row r="1481">
          <cell r="A1481">
            <v>15130</v>
          </cell>
          <cell r="C1481" t="str">
            <v>Breakers para caja de 30A a 60A (3p)</v>
          </cell>
          <cell r="E1481" t="str">
            <v>u</v>
          </cell>
          <cell r="F1481">
            <v>12.8</v>
          </cell>
          <cell r="G1481">
            <v>0</v>
          </cell>
          <cell r="I1481">
            <v>1</v>
          </cell>
        </row>
        <row r="1482">
          <cell r="A1482">
            <v>15134</v>
          </cell>
          <cell r="C1482" t="str">
            <v>Cable aluminio ACSR #1/0 AWG 7h</v>
          </cell>
          <cell r="E1482" t="str">
            <v>mt</v>
          </cell>
          <cell r="F1482">
            <v>0.79984</v>
          </cell>
          <cell r="G1482">
            <v>0</v>
          </cell>
          <cell r="I1482">
            <v>1</v>
          </cell>
        </row>
        <row r="1483">
          <cell r="A1483">
            <v>15135</v>
          </cell>
          <cell r="C1483" t="str">
            <v>Cable aluminio ACSR # 2 AWG 7h</v>
          </cell>
          <cell r="E1483" t="str">
            <v>mt</v>
          </cell>
          <cell r="F1483">
            <v>0.50404000000000004</v>
          </cell>
          <cell r="G1483">
            <v>0</v>
          </cell>
          <cell r="I1483">
            <v>1</v>
          </cell>
        </row>
        <row r="1484">
          <cell r="A1484">
            <v>15136</v>
          </cell>
          <cell r="C1484" t="str">
            <v>Cable Al. desnudo 5005 # 1/0 AWG 7h</v>
          </cell>
          <cell r="E1484" t="str">
            <v>mt</v>
          </cell>
          <cell r="F1484">
            <v>0.67008000000000001</v>
          </cell>
          <cell r="G1484">
            <v>0</v>
          </cell>
          <cell r="I1484">
            <v>1</v>
          </cell>
        </row>
        <row r="1485">
          <cell r="A1485">
            <v>15137</v>
          </cell>
          <cell r="C1485" t="str">
            <v>Cable Al. desnudo 5005 # 3/0</v>
          </cell>
          <cell r="E1485" t="str">
            <v>mt</v>
          </cell>
          <cell r="F1485">
            <v>1.0649999999999999</v>
          </cell>
          <cell r="G1485">
            <v>0</v>
          </cell>
          <cell r="I1485">
            <v>1</v>
          </cell>
        </row>
        <row r="1486">
          <cell r="A1486">
            <v>15138</v>
          </cell>
          <cell r="C1486" t="str">
            <v>Cable Al. triplex ASC 3x6 AWG</v>
          </cell>
          <cell r="E1486" t="str">
            <v>mt</v>
          </cell>
          <cell r="F1486">
            <v>0.50744</v>
          </cell>
          <cell r="G1486">
            <v>0</v>
          </cell>
          <cell r="I1486">
            <v>1</v>
          </cell>
        </row>
        <row r="1487">
          <cell r="A1487">
            <v>15140</v>
          </cell>
          <cell r="C1487" t="str">
            <v>Cable Cu TW #2 AWG (100m)</v>
          </cell>
          <cell r="E1487" t="str">
            <v xml:space="preserve">rll       </v>
          </cell>
          <cell r="F1487">
            <v>169.15199999999999</v>
          </cell>
          <cell r="G1487">
            <v>0</v>
          </cell>
          <cell r="I1487">
            <v>1</v>
          </cell>
        </row>
        <row r="1488">
          <cell r="A1488">
            <v>15150</v>
          </cell>
          <cell r="C1488" t="str">
            <v>Cable Cu TW #4 AWG (100m)</v>
          </cell>
          <cell r="E1488" t="str">
            <v xml:space="preserve">rll       </v>
          </cell>
          <cell r="F1488">
            <v>95.399999999999991</v>
          </cell>
          <cell r="G1488">
            <v>0</v>
          </cell>
          <cell r="I1488">
            <v>1</v>
          </cell>
        </row>
        <row r="1489">
          <cell r="A1489">
            <v>15155</v>
          </cell>
          <cell r="C1489" t="str">
            <v>Cable CU TW #6 AWG (100m)</v>
          </cell>
          <cell r="E1489" t="str">
            <v xml:space="preserve">rll       </v>
          </cell>
          <cell r="F1489">
            <v>60.6</v>
          </cell>
          <cell r="G1489">
            <v>0</v>
          </cell>
          <cell r="I1489">
            <v>1</v>
          </cell>
        </row>
        <row r="1490">
          <cell r="A1490">
            <v>15160</v>
          </cell>
          <cell r="C1490" t="str">
            <v>Cable Cu TW #8 AWG (100m)</v>
          </cell>
          <cell r="E1490" t="str">
            <v xml:space="preserve">rll       </v>
          </cell>
          <cell r="F1490">
            <v>39</v>
          </cell>
          <cell r="G1490">
            <v>0</v>
          </cell>
          <cell r="I1490">
            <v>1</v>
          </cell>
        </row>
        <row r="1491">
          <cell r="A1491">
            <v>15165</v>
          </cell>
          <cell r="C1491" t="str">
            <v>Cable Cu TFF #14 AWG (100m)</v>
          </cell>
          <cell r="E1491" t="str">
            <v>rll</v>
          </cell>
          <cell r="F1491">
            <v>15</v>
          </cell>
          <cell r="G1491">
            <v>0</v>
          </cell>
          <cell r="I1491">
            <v>1</v>
          </cell>
        </row>
        <row r="1492">
          <cell r="A1492">
            <v>15168</v>
          </cell>
          <cell r="C1492" t="str">
            <v>Caja Medidor clase 200</v>
          </cell>
          <cell r="E1492" t="str">
            <v xml:space="preserve">u.        </v>
          </cell>
          <cell r="F1492">
            <v>45.863999999999997</v>
          </cell>
          <cell r="G1492">
            <v>0</v>
          </cell>
          <cell r="I1492">
            <v>1</v>
          </cell>
        </row>
        <row r="1493">
          <cell r="A1493">
            <v>15195</v>
          </cell>
          <cell r="C1493" t="str">
            <v>Conector comp. similar al Burndy YHD 150</v>
          </cell>
          <cell r="E1493" t="str">
            <v>u</v>
          </cell>
          <cell r="F1493">
            <v>0.68328</v>
          </cell>
          <cell r="G1493">
            <v>0</v>
          </cell>
          <cell r="I1493">
            <v>1</v>
          </cell>
        </row>
        <row r="1494">
          <cell r="A1494">
            <v>15196</v>
          </cell>
          <cell r="C1494" t="str">
            <v>Conector de comp. 1/0-1/0</v>
          </cell>
          <cell r="E1494" t="str">
            <v>u</v>
          </cell>
          <cell r="F1494">
            <v>1.1439999999999999</v>
          </cell>
          <cell r="G1494">
            <v>0</v>
          </cell>
          <cell r="I1494">
            <v>1</v>
          </cell>
        </row>
        <row r="1495">
          <cell r="A1495">
            <v>15197</v>
          </cell>
          <cell r="C1495" t="str">
            <v>Conector de comp. 3/0-3/0</v>
          </cell>
          <cell r="E1495" t="str">
            <v>u</v>
          </cell>
          <cell r="F1495">
            <v>1.296</v>
          </cell>
          <cell r="G1495">
            <v>0</v>
          </cell>
          <cell r="I1495">
            <v>1</v>
          </cell>
        </row>
        <row r="1496">
          <cell r="A1496">
            <v>15200</v>
          </cell>
          <cell r="C1496" t="str">
            <v>Caja octogonal grande nacional</v>
          </cell>
          <cell r="E1496" t="str">
            <v>u.</v>
          </cell>
          <cell r="F1496">
            <v>0.3</v>
          </cell>
          <cell r="G1496">
            <v>0</v>
          </cell>
          <cell r="I1496">
            <v>1</v>
          </cell>
        </row>
        <row r="1497">
          <cell r="A1497">
            <v>15201</v>
          </cell>
          <cell r="C1497" t="str">
            <v>Caja octogonal pequena nacional</v>
          </cell>
          <cell r="E1497" t="str">
            <v>u</v>
          </cell>
          <cell r="F1497">
            <v>0.25</v>
          </cell>
          <cell r="G1497">
            <v>0</v>
          </cell>
          <cell r="I1497">
            <v>1</v>
          </cell>
        </row>
        <row r="1498">
          <cell r="A1498">
            <v>15210</v>
          </cell>
          <cell r="C1498" t="str">
            <v>Caja rectangular profunda nacional</v>
          </cell>
          <cell r="E1498" t="str">
            <v>u.</v>
          </cell>
          <cell r="F1498">
            <v>0.3</v>
          </cell>
          <cell r="G1498">
            <v>0</v>
          </cell>
          <cell r="I1498">
            <v>1</v>
          </cell>
        </row>
        <row r="1499">
          <cell r="A1499">
            <v>15211</v>
          </cell>
          <cell r="C1499" t="str">
            <v>Caja rectagular baja nacional</v>
          </cell>
          <cell r="E1499" t="str">
            <v>u</v>
          </cell>
          <cell r="F1499">
            <v>0.39200000000000002</v>
          </cell>
          <cell r="G1499">
            <v>0</v>
          </cell>
          <cell r="I1499">
            <v>1</v>
          </cell>
        </row>
        <row r="1500">
          <cell r="A1500">
            <v>15220</v>
          </cell>
          <cell r="C1500" t="str">
            <v>Caja cuadrada de 4" profunda</v>
          </cell>
          <cell r="E1500" t="str">
            <v>u</v>
          </cell>
          <cell r="F1500">
            <v>0.5</v>
          </cell>
          <cell r="G1500">
            <v>0</v>
          </cell>
          <cell r="I1500">
            <v>1</v>
          </cell>
        </row>
        <row r="1501">
          <cell r="A1501">
            <v>15224</v>
          </cell>
          <cell r="C1501" t="str">
            <v>Caja portafusible 15KV - 100AMP</v>
          </cell>
          <cell r="E1501" t="str">
            <v xml:space="preserve">u.        </v>
          </cell>
          <cell r="F1501">
            <v>81.272000000000006</v>
          </cell>
          <cell r="G1501">
            <v>0</v>
          </cell>
          <cell r="I1501">
            <v>1</v>
          </cell>
        </row>
        <row r="1502">
          <cell r="A1502">
            <v>15226</v>
          </cell>
          <cell r="C1502" t="str">
            <v>Collar simple de 5 1/2"</v>
          </cell>
          <cell r="E1502" t="str">
            <v>u.</v>
          </cell>
          <cell r="F1502">
            <v>2.7360000000000002</v>
          </cell>
          <cell r="G1502">
            <v>0</v>
          </cell>
          <cell r="I1502">
            <v>1</v>
          </cell>
        </row>
        <row r="1503">
          <cell r="A1503">
            <v>15227</v>
          </cell>
          <cell r="C1503" t="str">
            <v>Collar doble de 5 1/2"</v>
          </cell>
          <cell r="E1503" t="str">
            <v>u</v>
          </cell>
          <cell r="F1503">
            <v>3.44</v>
          </cell>
          <cell r="G1503">
            <v>0</v>
          </cell>
          <cell r="I1503">
            <v>1</v>
          </cell>
        </row>
        <row r="1504">
          <cell r="A1504">
            <v>15228</v>
          </cell>
          <cell r="C1504" t="str">
            <v>Conector de compresión 3/0 - 4/0</v>
          </cell>
          <cell r="E1504" t="str">
            <v>u.</v>
          </cell>
          <cell r="F1504">
            <v>1.28</v>
          </cell>
          <cell r="G1504">
            <v>0</v>
          </cell>
          <cell r="I1504">
            <v>1</v>
          </cell>
        </row>
        <row r="1505">
          <cell r="A1505">
            <v>15230</v>
          </cell>
          <cell r="C1505" t="str">
            <v>Conector EMT de 1/2"</v>
          </cell>
          <cell r="E1505" t="str">
            <v>u</v>
          </cell>
          <cell r="F1505">
            <v>0.13600000000000001</v>
          </cell>
          <cell r="G1505">
            <v>0</v>
          </cell>
          <cell r="I1505">
            <v>1</v>
          </cell>
        </row>
        <row r="1506">
          <cell r="A1506">
            <v>15240</v>
          </cell>
          <cell r="C1506" t="str">
            <v>Conector EMT de 3/4"</v>
          </cell>
          <cell r="E1506" t="str">
            <v>u</v>
          </cell>
          <cell r="F1506">
            <v>0.23</v>
          </cell>
          <cell r="G1506">
            <v>0</v>
          </cell>
          <cell r="I1506">
            <v>1</v>
          </cell>
        </row>
        <row r="1507">
          <cell r="A1507">
            <v>15250</v>
          </cell>
          <cell r="C1507" t="str">
            <v>Conector EMT de 1"</v>
          </cell>
          <cell r="E1507" t="str">
            <v>u</v>
          </cell>
          <cell r="F1507">
            <v>0.4</v>
          </cell>
          <cell r="G1507">
            <v>0</v>
          </cell>
          <cell r="I1507">
            <v>1</v>
          </cell>
        </row>
        <row r="1508">
          <cell r="A1508">
            <v>15251</v>
          </cell>
          <cell r="C1508" t="str">
            <v>Conector EMT de 1 1/4"</v>
          </cell>
          <cell r="E1508" t="str">
            <v>u</v>
          </cell>
          <cell r="F1508">
            <v>0.74</v>
          </cell>
          <cell r="G1508">
            <v>0</v>
          </cell>
          <cell r="I1508">
            <v>1</v>
          </cell>
        </row>
        <row r="1509">
          <cell r="A1509">
            <v>15252</v>
          </cell>
          <cell r="C1509" t="str">
            <v>Conector EMT de 1 1/2"</v>
          </cell>
          <cell r="E1509" t="str">
            <v>u</v>
          </cell>
          <cell r="F1509">
            <v>0.78</v>
          </cell>
          <cell r="G1509">
            <v>0</v>
          </cell>
          <cell r="I1509">
            <v>1</v>
          </cell>
        </row>
        <row r="1510">
          <cell r="A1510">
            <v>15253</v>
          </cell>
          <cell r="C1510" t="str">
            <v>Conector EMT de 2"</v>
          </cell>
          <cell r="E1510" t="str">
            <v>u</v>
          </cell>
          <cell r="F1510">
            <v>1.34</v>
          </cell>
          <cell r="G1510">
            <v>0</v>
          </cell>
          <cell r="I1510">
            <v>1</v>
          </cell>
        </row>
        <row r="1511">
          <cell r="A1511">
            <v>15255</v>
          </cell>
          <cell r="C1511" t="str">
            <v>Codo EMT de 3/4 "</v>
          </cell>
          <cell r="E1511" t="str">
            <v>u</v>
          </cell>
          <cell r="F1511">
            <v>0.47199999999999998</v>
          </cell>
          <cell r="G1511">
            <v>0</v>
          </cell>
          <cell r="I1511">
            <v>1</v>
          </cell>
        </row>
        <row r="1512">
          <cell r="A1512">
            <v>15260</v>
          </cell>
          <cell r="C1512" t="str">
            <v>Codo EMT de 1"</v>
          </cell>
          <cell r="E1512" t="str">
            <v>u</v>
          </cell>
          <cell r="F1512">
            <v>0.88400000000000001</v>
          </cell>
          <cell r="G1512">
            <v>0</v>
          </cell>
          <cell r="I1512">
            <v>1</v>
          </cell>
        </row>
        <row r="1513">
          <cell r="A1513">
            <v>15261</v>
          </cell>
          <cell r="C1513" t="str">
            <v>Codo EMT de 2"</v>
          </cell>
          <cell r="E1513" t="str">
            <v>u.</v>
          </cell>
          <cell r="F1513">
            <v>4.16</v>
          </cell>
          <cell r="G1513">
            <v>0</v>
          </cell>
          <cell r="I1513">
            <v>1</v>
          </cell>
        </row>
        <row r="1514">
          <cell r="A1514">
            <v>15211</v>
          </cell>
          <cell r="C1514" t="str">
            <v>Caja rectagular baja nacional</v>
          </cell>
          <cell r="E1514" t="str">
            <v>u</v>
          </cell>
          <cell r="F1514">
            <v>1.7600000000000001E-2</v>
          </cell>
          <cell r="G1514">
            <v>0</v>
          </cell>
          <cell r="I1514">
            <v>1</v>
          </cell>
        </row>
        <row r="1515">
          <cell r="A1515">
            <v>15220</v>
          </cell>
          <cell r="C1515" t="str">
            <v>Caja cuadrada de 4" profunda</v>
          </cell>
          <cell r="E1515" t="str">
            <v>u</v>
          </cell>
          <cell r="F1515">
            <v>0.104</v>
          </cell>
          <cell r="G1515">
            <v>0</v>
          </cell>
          <cell r="I1515">
            <v>1</v>
          </cell>
        </row>
        <row r="1516">
          <cell r="A1516">
            <v>15224</v>
          </cell>
          <cell r="C1516" t="str">
            <v>Caja portafusible 15KV - 100AMP</v>
          </cell>
          <cell r="E1516" t="str">
            <v xml:space="preserve">u.        </v>
          </cell>
          <cell r="F1516">
            <v>81.27</v>
          </cell>
          <cell r="G1516">
            <v>0</v>
          </cell>
          <cell r="I1516">
            <v>1</v>
          </cell>
        </row>
        <row r="1517">
          <cell r="A1517">
            <v>15226</v>
          </cell>
          <cell r="C1517" t="str">
            <v>Collar simple de 5 1/2"</v>
          </cell>
          <cell r="E1517" t="str">
            <v>u.</v>
          </cell>
          <cell r="F1517">
            <v>0.374</v>
          </cell>
          <cell r="G1517">
            <v>0</v>
          </cell>
          <cell r="I1517">
            <v>1</v>
          </cell>
        </row>
        <row r="1518">
          <cell r="A1518">
            <v>15227</v>
          </cell>
          <cell r="C1518" t="str">
            <v>Collar doble de 5 1/2"</v>
          </cell>
          <cell r="E1518" t="str">
            <v>u</v>
          </cell>
          <cell r="F1518">
            <v>0.432</v>
          </cell>
          <cell r="G1518">
            <v>0</v>
          </cell>
          <cell r="I1518">
            <v>1</v>
          </cell>
        </row>
        <row r="1519">
          <cell r="A1519">
            <v>15228</v>
          </cell>
          <cell r="C1519" t="str">
            <v>Conector de compresión 3/0 - 4/0</v>
          </cell>
          <cell r="E1519" t="str">
            <v>u.</v>
          </cell>
          <cell r="F1519">
            <v>0.1134</v>
          </cell>
          <cell r="G1519">
            <v>0</v>
          </cell>
          <cell r="I1519">
            <v>1</v>
          </cell>
        </row>
        <row r="1520">
          <cell r="A1520">
            <v>15230</v>
          </cell>
          <cell r="C1520" t="str">
            <v>Conector EMT de 1/2"</v>
          </cell>
          <cell r="E1520" t="str">
            <v>u</v>
          </cell>
          <cell r="F1520" t="str">
            <v>*</v>
          </cell>
          <cell r="G1520">
            <v>0</v>
          </cell>
          <cell r="I1520">
            <v>1</v>
          </cell>
        </row>
        <row r="1521">
          <cell r="A1521">
            <v>15240</v>
          </cell>
          <cell r="C1521" t="str">
            <v>Conector EMT de 3/4"</v>
          </cell>
          <cell r="E1521" t="str">
            <v>u</v>
          </cell>
          <cell r="F1521" t="str">
            <v>*</v>
          </cell>
          <cell r="G1521">
            <v>0</v>
          </cell>
          <cell r="I1521">
            <v>1</v>
          </cell>
        </row>
        <row r="1522">
          <cell r="A1522">
            <v>15250</v>
          </cell>
          <cell r="C1522" t="str">
            <v>Conector EMT de 1"</v>
          </cell>
          <cell r="E1522" t="str">
            <v>u</v>
          </cell>
          <cell r="F1522" t="str">
            <v>*</v>
          </cell>
          <cell r="G1522">
            <v>0</v>
          </cell>
          <cell r="I1522">
            <v>1</v>
          </cell>
        </row>
        <row r="1523">
          <cell r="A1523">
            <v>15251</v>
          </cell>
          <cell r="C1523" t="str">
            <v>Conector EMT de 1 1/4"</v>
          </cell>
          <cell r="E1523" t="str">
            <v>u</v>
          </cell>
          <cell r="F1523" t="str">
            <v>*</v>
          </cell>
          <cell r="G1523">
            <v>0</v>
          </cell>
          <cell r="I1523">
            <v>1</v>
          </cell>
        </row>
        <row r="1524">
          <cell r="A1524">
            <v>15252</v>
          </cell>
          <cell r="C1524" t="str">
            <v>Conector EMT de 1 1/2"</v>
          </cell>
          <cell r="E1524" t="str">
            <v>u</v>
          </cell>
          <cell r="F1524" t="str">
            <v>*</v>
          </cell>
          <cell r="G1524">
            <v>0</v>
          </cell>
          <cell r="I1524">
            <v>1</v>
          </cell>
        </row>
        <row r="1525">
          <cell r="A1525">
            <v>15253</v>
          </cell>
          <cell r="C1525" t="str">
            <v>Conector EMT de 2"</v>
          </cell>
          <cell r="E1525" t="str">
            <v>u</v>
          </cell>
          <cell r="F1525" t="str">
            <v>*</v>
          </cell>
          <cell r="G1525">
            <v>0</v>
          </cell>
          <cell r="I1525">
            <v>1</v>
          </cell>
        </row>
        <row r="1526">
          <cell r="A1526">
            <v>15255</v>
          </cell>
          <cell r="C1526" t="str">
            <v>Codo EMT de 3/4 "</v>
          </cell>
          <cell r="E1526" t="str">
            <v>u</v>
          </cell>
          <cell r="F1526" t="str">
            <v>*</v>
          </cell>
          <cell r="G1526">
            <v>0</v>
          </cell>
          <cell r="I1526">
            <v>1</v>
          </cell>
        </row>
        <row r="1527">
          <cell r="A1527">
            <v>15260</v>
          </cell>
          <cell r="C1527" t="str">
            <v>Codo EMT de 1"</v>
          </cell>
          <cell r="E1527" t="str">
            <v>u</v>
          </cell>
          <cell r="F1527" t="str">
            <v>*</v>
          </cell>
          <cell r="G1527">
            <v>0</v>
          </cell>
          <cell r="I1527">
            <v>1</v>
          </cell>
        </row>
        <row r="1528">
          <cell r="A1528">
            <v>15261</v>
          </cell>
          <cell r="C1528" t="str">
            <v>Codo EMT de 2"</v>
          </cell>
          <cell r="E1528" t="str">
            <v>u.</v>
          </cell>
          <cell r="F1528" t="str">
            <v>*</v>
          </cell>
          <cell r="G1528">
            <v>0</v>
          </cell>
          <cell r="I1528">
            <v>1</v>
          </cell>
        </row>
        <row r="1529">
          <cell r="A1529">
            <v>15270</v>
          </cell>
          <cell r="C1529" t="str">
            <v>Codo EMT de 1 1/4"</v>
          </cell>
          <cell r="E1529" t="str">
            <v>u</v>
          </cell>
          <cell r="F1529">
            <v>2.1</v>
          </cell>
          <cell r="G1529">
            <v>0</v>
          </cell>
          <cell r="I1529">
            <v>1</v>
          </cell>
        </row>
        <row r="1530">
          <cell r="A1530">
            <v>15280</v>
          </cell>
          <cell r="C1530" t="str">
            <v>Codo PVC L/R 90" de 1/2"</v>
          </cell>
          <cell r="E1530" t="str">
            <v>u</v>
          </cell>
          <cell r="F1530">
            <v>0.06</v>
          </cell>
          <cell r="G1530">
            <v>0</v>
          </cell>
          <cell r="I1530">
            <v>1</v>
          </cell>
        </row>
        <row r="1531">
          <cell r="A1531">
            <v>15290</v>
          </cell>
          <cell r="C1531" t="str">
            <v>Codo PVC L/R 90" de 3/4"</v>
          </cell>
          <cell r="E1531" t="str">
            <v>u</v>
          </cell>
          <cell r="F1531">
            <v>0.08</v>
          </cell>
          <cell r="G1531">
            <v>0</v>
          </cell>
          <cell r="I1531">
            <v>1</v>
          </cell>
        </row>
        <row r="1532">
          <cell r="A1532">
            <v>15300</v>
          </cell>
          <cell r="C1532" t="str">
            <v>Codo PVC L/R 90" de 1"</v>
          </cell>
          <cell r="E1532" t="str">
            <v>u</v>
          </cell>
          <cell r="F1532">
            <v>0.1</v>
          </cell>
          <cell r="G1532">
            <v>0</v>
          </cell>
          <cell r="I1532">
            <v>1</v>
          </cell>
        </row>
        <row r="1533">
          <cell r="A1533">
            <v>15305</v>
          </cell>
          <cell r="C1533" t="str">
            <v>Foco 100W</v>
          </cell>
          <cell r="E1533" t="str">
            <v>u</v>
          </cell>
          <cell r="F1533">
            <v>0.28000000000000003</v>
          </cell>
          <cell r="G1533">
            <v>0</v>
          </cell>
          <cell r="I1533">
            <v>1</v>
          </cell>
        </row>
        <row r="1534">
          <cell r="A1534">
            <v>15340</v>
          </cell>
          <cell r="C1534" t="str">
            <v>Interruptor ticino sencillo</v>
          </cell>
          <cell r="E1534" t="str">
            <v>u</v>
          </cell>
          <cell r="F1534">
            <v>2.48</v>
          </cell>
          <cell r="G1534">
            <v>0</v>
          </cell>
          <cell r="I1534">
            <v>1</v>
          </cell>
        </row>
        <row r="1535">
          <cell r="A1535">
            <v>15350</v>
          </cell>
          <cell r="C1535" t="str">
            <v>Interruptor ticino doble #711 125V/15A</v>
          </cell>
          <cell r="E1535" t="str">
            <v>u</v>
          </cell>
          <cell r="F1535">
            <v>3.74</v>
          </cell>
          <cell r="G1535">
            <v>0</v>
          </cell>
          <cell r="I1535">
            <v>1</v>
          </cell>
        </row>
        <row r="1536">
          <cell r="A1536">
            <v>15360</v>
          </cell>
          <cell r="C1536" t="str">
            <v>Interruptor veto sencillo,15 amp/125v.B.M.</v>
          </cell>
          <cell r="E1536" t="str">
            <v>u</v>
          </cell>
          <cell r="F1536">
            <v>0.72799999999999998</v>
          </cell>
          <cell r="G1536">
            <v>0</v>
          </cell>
          <cell r="I1536">
            <v>1</v>
          </cell>
        </row>
        <row r="1537">
          <cell r="A1537">
            <v>15370</v>
          </cell>
          <cell r="C1537" t="str">
            <v>Interruptor veto doble,#1401</v>
          </cell>
          <cell r="E1537" t="str">
            <v>u</v>
          </cell>
          <cell r="F1537">
            <v>1.024</v>
          </cell>
          <cell r="G1537">
            <v>0</v>
          </cell>
          <cell r="I1537">
            <v>1</v>
          </cell>
        </row>
        <row r="1538">
          <cell r="A1538">
            <v>15375</v>
          </cell>
          <cell r="C1538" t="str">
            <v>Placa para Teléfono</v>
          </cell>
          <cell r="E1538" t="str">
            <v>u.</v>
          </cell>
          <cell r="F1538">
            <v>0.66</v>
          </cell>
          <cell r="G1538">
            <v>0</v>
          </cell>
          <cell r="I1538">
            <v>1</v>
          </cell>
        </row>
        <row r="1539">
          <cell r="A1539">
            <v>15380</v>
          </cell>
          <cell r="C1539" t="str">
            <v>Placa interruptor Eagle baquelita</v>
          </cell>
          <cell r="E1539" t="str">
            <v>u</v>
          </cell>
          <cell r="F1539">
            <v>0.56000000000000005</v>
          </cell>
          <cell r="G1539">
            <v>0</v>
          </cell>
          <cell r="I1539">
            <v>1</v>
          </cell>
        </row>
        <row r="1540">
          <cell r="A1540">
            <v>15390</v>
          </cell>
          <cell r="C1540" t="str">
            <v>Placa interruptor ticino aluminio</v>
          </cell>
          <cell r="E1540" t="str">
            <v>u</v>
          </cell>
          <cell r="F1540">
            <v>1.06</v>
          </cell>
          <cell r="G1540">
            <v>0</v>
          </cell>
          <cell r="I1540">
            <v>1</v>
          </cell>
        </row>
        <row r="1541">
          <cell r="A1541">
            <v>15410</v>
          </cell>
          <cell r="C1541" t="str">
            <v>Socket med.monofásico 2p 4ptos 100A</v>
          </cell>
          <cell r="E1541" t="str">
            <v>u</v>
          </cell>
          <cell r="F1541">
            <v>3.04</v>
          </cell>
          <cell r="G1541">
            <v>0</v>
          </cell>
          <cell r="I1541">
            <v>1</v>
          </cell>
        </row>
        <row r="1542">
          <cell r="A1542">
            <v>15440</v>
          </cell>
          <cell r="C1542" t="str">
            <v>Transformador monof.-autoprot. 5 KVA 1B</v>
          </cell>
          <cell r="E1542" t="str">
            <v>u</v>
          </cell>
          <cell r="F1542">
            <v>859.23699999999997</v>
          </cell>
          <cell r="G1542">
            <v>0</v>
          </cell>
          <cell r="I1542">
            <v>1</v>
          </cell>
        </row>
        <row r="1543">
          <cell r="A1543">
            <v>15450</v>
          </cell>
          <cell r="C1543" t="str">
            <v>Transformador monof.-autoprot. 10 KVA</v>
          </cell>
          <cell r="E1543" t="str">
            <v>u</v>
          </cell>
          <cell r="F1543">
            <v>895.41539999999998</v>
          </cell>
          <cell r="G1543">
            <v>0</v>
          </cell>
          <cell r="I1543">
            <v>1</v>
          </cell>
        </row>
        <row r="1544">
          <cell r="A1544">
            <v>15460</v>
          </cell>
          <cell r="C1544" t="str">
            <v>Transformador monof.-autoprot. 15 KVA 1B</v>
          </cell>
          <cell r="E1544" t="str">
            <v>u</v>
          </cell>
          <cell r="F1544">
            <v>914.34816000000001</v>
          </cell>
          <cell r="G1544">
            <v>0</v>
          </cell>
          <cell r="I1544">
            <v>1</v>
          </cell>
        </row>
        <row r="1545">
          <cell r="A1545">
            <v>15461</v>
          </cell>
          <cell r="C1545" t="str">
            <v>Transformador monof.-autoprot. 25 KVA</v>
          </cell>
          <cell r="E1545" t="str">
            <v>u</v>
          </cell>
          <cell r="F1545">
            <v>1028.68868</v>
          </cell>
          <cell r="G1545">
            <v>0</v>
          </cell>
          <cell r="I1545">
            <v>1</v>
          </cell>
        </row>
        <row r="1546">
          <cell r="A1546">
            <v>15462</v>
          </cell>
          <cell r="C1546" t="str">
            <v>Transformador monof.-autoprot. 50 KVA 1B</v>
          </cell>
          <cell r="E1546" t="str">
            <v>u</v>
          </cell>
          <cell r="F1546">
            <v>1492.3589999999999</v>
          </cell>
          <cell r="G1546">
            <v>0</v>
          </cell>
          <cell r="I1546">
            <v>1</v>
          </cell>
        </row>
        <row r="1547">
          <cell r="A1547">
            <v>15470</v>
          </cell>
          <cell r="C1547" t="str">
            <v>Transformador convencional 15 KVA</v>
          </cell>
          <cell r="E1547" t="str">
            <v>u</v>
          </cell>
          <cell r="F1547">
            <v>904.46</v>
          </cell>
          <cell r="G1547">
            <v>0</v>
          </cell>
          <cell r="I1547">
            <v>1</v>
          </cell>
        </row>
        <row r="1548">
          <cell r="A1548">
            <v>15480</v>
          </cell>
          <cell r="C1548" t="str">
            <v>Transformador convencional 10 KVA 2B</v>
          </cell>
          <cell r="E1548" t="str">
            <v>u</v>
          </cell>
          <cell r="F1548">
            <v>750.70180000000005</v>
          </cell>
          <cell r="G1548">
            <v>0</v>
          </cell>
          <cell r="I1548">
            <v>1</v>
          </cell>
        </row>
        <row r="1549">
          <cell r="A1549">
            <v>15500</v>
          </cell>
          <cell r="C1549" t="str">
            <v>Transformador convencional 25 KVA</v>
          </cell>
          <cell r="E1549" t="str">
            <v>u</v>
          </cell>
          <cell r="F1549">
            <v>949.68299999999999</v>
          </cell>
          <cell r="G1549">
            <v>0</v>
          </cell>
          <cell r="I1549">
            <v>1</v>
          </cell>
        </row>
        <row r="1550">
          <cell r="A1550">
            <v>15510</v>
          </cell>
          <cell r="C1550" t="str">
            <v>Transformador convencional 37.5 KVA</v>
          </cell>
          <cell r="E1550" t="str">
            <v>u</v>
          </cell>
          <cell r="F1550">
            <v>1353.64572</v>
          </cell>
          <cell r="G1550">
            <v>0</v>
          </cell>
          <cell r="I1550">
            <v>1</v>
          </cell>
        </row>
        <row r="1551">
          <cell r="A1551">
            <v>15520</v>
          </cell>
          <cell r="C1551" t="str">
            <v>Transformador convencional 50 KVA</v>
          </cell>
          <cell r="E1551" t="str">
            <v>u</v>
          </cell>
          <cell r="F1551">
            <v>1568.6645599999999</v>
          </cell>
          <cell r="G1551">
            <v>0</v>
          </cell>
          <cell r="I1551">
            <v>1</v>
          </cell>
        </row>
        <row r="1552">
          <cell r="A1552">
            <v>15540</v>
          </cell>
          <cell r="C1552" t="str">
            <v>Transformador convencional 100 KVA</v>
          </cell>
          <cell r="E1552" t="str">
            <v>u</v>
          </cell>
          <cell r="F1552">
            <v>2414.94128</v>
          </cell>
          <cell r="G1552">
            <v>0</v>
          </cell>
          <cell r="I1552">
            <v>1</v>
          </cell>
        </row>
        <row r="1553">
          <cell r="A1553">
            <v>15585</v>
          </cell>
          <cell r="C1553" t="str">
            <v>Tapas redondas 3 1/4</v>
          </cell>
          <cell r="E1553" t="str">
            <v>u</v>
          </cell>
          <cell r="F1553">
            <v>0.112</v>
          </cell>
          <cell r="G1553">
            <v>0</v>
          </cell>
          <cell r="I1553">
            <v>1</v>
          </cell>
        </row>
        <row r="1554">
          <cell r="A1554">
            <v>15586</v>
          </cell>
          <cell r="C1554" t="str">
            <v>Reversible EMT de 2"</v>
          </cell>
          <cell r="E1554" t="str">
            <v>u</v>
          </cell>
          <cell r="F1554">
            <v>3.7120000000000002</v>
          </cell>
          <cell r="G1554">
            <v>0</v>
          </cell>
          <cell r="I1554">
            <v>1</v>
          </cell>
        </row>
        <row r="1555">
          <cell r="A1555">
            <v>15587</v>
          </cell>
          <cell r="C1555" t="str">
            <v>Reversible EMT 1 1/4"</v>
          </cell>
          <cell r="E1555" t="str">
            <v>u</v>
          </cell>
          <cell r="F1555">
            <v>2.1120000000000001</v>
          </cell>
          <cell r="G1555">
            <v>0</v>
          </cell>
          <cell r="I1555">
            <v>1</v>
          </cell>
        </row>
        <row r="1556">
          <cell r="A1556">
            <v>15590</v>
          </cell>
          <cell r="C1556" t="str">
            <v>Tubería galv. EMT 1/2"x3m</v>
          </cell>
          <cell r="E1556" t="str">
            <v>u</v>
          </cell>
          <cell r="F1556">
            <v>1.72</v>
          </cell>
          <cell r="G1556">
            <v>0</v>
          </cell>
          <cell r="I1556">
            <v>1</v>
          </cell>
        </row>
        <row r="1557">
          <cell r="A1557">
            <v>15600</v>
          </cell>
          <cell r="C1557" t="str">
            <v>Tubería galv. EMT 3/4"X3m</v>
          </cell>
          <cell r="E1557" t="str">
            <v>u</v>
          </cell>
          <cell r="F1557">
            <v>3</v>
          </cell>
          <cell r="G1557">
            <v>0</v>
          </cell>
          <cell r="I1557">
            <v>1</v>
          </cell>
        </row>
        <row r="1558">
          <cell r="A1558">
            <v>15610</v>
          </cell>
          <cell r="C1558" t="str">
            <v>Tubería galv. EMT 1"x3m</v>
          </cell>
          <cell r="E1558" t="str">
            <v>u</v>
          </cell>
          <cell r="F1558">
            <v>3.92</v>
          </cell>
          <cell r="G1558">
            <v>0</v>
          </cell>
          <cell r="I1558">
            <v>1</v>
          </cell>
        </row>
        <row r="1559">
          <cell r="A1559">
            <v>15612</v>
          </cell>
          <cell r="C1559" t="str">
            <v>Tubería galv. EMT 1 1/2"x3m</v>
          </cell>
          <cell r="E1559" t="str">
            <v>u.</v>
          </cell>
          <cell r="F1559">
            <v>6.24</v>
          </cell>
          <cell r="G1559">
            <v>0</v>
          </cell>
          <cell r="I1559">
            <v>1</v>
          </cell>
        </row>
        <row r="1560">
          <cell r="A1560">
            <v>15615</v>
          </cell>
          <cell r="C1560" t="str">
            <v>Tubería galv. EMT 2"x3m</v>
          </cell>
          <cell r="E1560" t="str">
            <v>u</v>
          </cell>
          <cell r="F1560">
            <v>8.0399999999999991</v>
          </cell>
          <cell r="G1560">
            <v>0</v>
          </cell>
          <cell r="I1560">
            <v>1</v>
          </cell>
        </row>
        <row r="1561">
          <cell r="A1561">
            <v>15641</v>
          </cell>
          <cell r="C1561" t="str">
            <v>Tubo rígido EMT 1 1/4" x3m</v>
          </cell>
          <cell r="E1561" t="str">
            <v>u</v>
          </cell>
          <cell r="F1561">
            <v>9.92</v>
          </cell>
          <cell r="G1561">
            <v>0</v>
          </cell>
          <cell r="I1561">
            <v>1</v>
          </cell>
        </row>
        <row r="1562">
          <cell r="A1562">
            <v>15650</v>
          </cell>
          <cell r="C1562" t="str">
            <v>Tomacorriente eagle doble S/P</v>
          </cell>
          <cell r="E1562" t="str">
            <v>u</v>
          </cell>
          <cell r="F1562">
            <v>0.84</v>
          </cell>
          <cell r="G1562">
            <v>0</v>
          </cell>
          <cell r="I1562">
            <v>1</v>
          </cell>
        </row>
        <row r="1563">
          <cell r="A1563">
            <v>15660</v>
          </cell>
          <cell r="C1563" t="str">
            <v>Tomacorriente eagle doble polarizado</v>
          </cell>
          <cell r="E1563" t="str">
            <v>u</v>
          </cell>
          <cell r="F1563">
            <v>0.86399999999999999</v>
          </cell>
          <cell r="G1563">
            <v>0</v>
          </cell>
          <cell r="I1563">
            <v>1</v>
          </cell>
        </row>
        <row r="1564">
          <cell r="A1564">
            <v>15665</v>
          </cell>
          <cell r="C1564" t="str">
            <v>Tomacorriente ticino</v>
          </cell>
          <cell r="E1564" t="str">
            <v>u</v>
          </cell>
          <cell r="F1564">
            <v>3.58</v>
          </cell>
          <cell r="G1564">
            <v>0</v>
          </cell>
          <cell r="I1564">
            <v>1</v>
          </cell>
        </row>
        <row r="1565">
          <cell r="A1565">
            <v>15670</v>
          </cell>
          <cell r="C1565" t="str">
            <v>Tomacorriente 220 V -15A</v>
          </cell>
          <cell r="E1565" t="str">
            <v>u</v>
          </cell>
          <cell r="F1565">
            <v>1.296</v>
          </cell>
          <cell r="G1565">
            <v>0</v>
          </cell>
          <cell r="I1565">
            <v>1</v>
          </cell>
        </row>
        <row r="1566">
          <cell r="A1566">
            <v>15680</v>
          </cell>
          <cell r="C1566" t="str">
            <v>Uniones EMT de 1/2"</v>
          </cell>
          <cell r="E1566" t="str">
            <v>u</v>
          </cell>
          <cell r="F1566">
            <v>0.17599999999999999</v>
          </cell>
          <cell r="G1566">
            <v>0</v>
          </cell>
          <cell r="I1566">
            <v>1</v>
          </cell>
        </row>
        <row r="1567">
          <cell r="A1567">
            <v>15690</v>
          </cell>
          <cell r="C1567" t="str">
            <v>Uniones EMT de 3/4"</v>
          </cell>
          <cell r="E1567" t="str">
            <v>u</v>
          </cell>
          <cell r="F1567">
            <v>0.23</v>
          </cell>
          <cell r="G1567">
            <v>0</v>
          </cell>
          <cell r="I1567">
            <v>1</v>
          </cell>
        </row>
        <row r="1568">
          <cell r="A1568">
            <v>15700</v>
          </cell>
          <cell r="C1568" t="str">
            <v>Uniones EMT de 1"</v>
          </cell>
          <cell r="E1568" t="str">
            <v>u</v>
          </cell>
          <cell r="F1568">
            <v>0.312</v>
          </cell>
          <cell r="G1568">
            <v>0</v>
          </cell>
          <cell r="I1568">
            <v>1</v>
          </cell>
        </row>
        <row r="1569">
          <cell r="A1569">
            <v>15701</v>
          </cell>
          <cell r="C1569" t="str">
            <v>Uniones EMT de 1 1/2"</v>
          </cell>
          <cell r="E1569" t="str">
            <v>u</v>
          </cell>
          <cell r="F1569">
            <v>0.71199999999999997</v>
          </cell>
          <cell r="G1569">
            <v>0</v>
          </cell>
          <cell r="I1569">
            <v>1</v>
          </cell>
        </row>
        <row r="1570">
          <cell r="A1570">
            <v>15702</v>
          </cell>
          <cell r="C1570" t="str">
            <v>Uniones EMT de 2</v>
          </cell>
          <cell r="E1570" t="str">
            <v>u</v>
          </cell>
          <cell r="F1570">
            <v>0.98280000000000001</v>
          </cell>
          <cell r="G1570">
            <v>0</v>
          </cell>
          <cell r="I1570">
            <v>1</v>
          </cell>
        </row>
        <row r="1571">
          <cell r="A1571">
            <v>15725</v>
          </cell>
          <cell r="C1571" t="str">
            <v>Varilla COPPERWELD 5/8"x1.80m</v>
          </cell>
          <cell r="E1571" t="str">
            <v>u.</v>
          </cell>
          <cell r="F1571">
            <v>9.99</v>
          </cell>
          <cell r="G1571">
            <v>0</v>
          </cell>
          <cell r="I1571">
            <v>1</v>
          </cell>
        </row>
        <row r="1572">
          <cell r="A1572">
            <v>15726</v>
          </cell>
          <cell r="C1572" t="str">
            <v>Varilla COPPERWELD 5/8"x1.50m</v>
          </cell>
          <cell r="E1572" t="str">
            <v>u</v>
          </cell>
          <cell r="F1572">
            <v>9.4572000000000003</v>
          </cell>
          <cell r="G1572">
            <v>0</v>
          </cell>
          <cell r="I1572">
            <v>1</v>
          </cell>
        </row>
        <row r="1573">
          <cell r="A1573">
            <v>15730</v>
          </cell>
          <cell r="C1573" t="str">
            <v>Varilla anclaje 5/8"x2.40m</v>
          </cell>
          <cell r="E1573" t="str">
            <v>u</v>
          </cell>
          <cell r="F1573">
            <v>4.4400000000000004</v>
          </cell>
          <cell r="G1573">
            <v>0</v>
          </cell>
          <cell r="I1573">
            <v>1</v>
          </cell>
        </row>
        <row r="1574">
          <cell r="A1574">
            <v>15745</v>
          </cell>
          <cell r="C1574" t="str">
            <v>Medidor de luz E.E.E.</v>
          </cell>
          <cell r="E1574" t="str">
            <v>u.</v>
          </cell>
          <cell r="F1574">
            <v>20</v>
          </cell>
          <cell r="G1574">
            <v>0</v>
          </cell>
          <cell r="I1574">
            <v>1</v>
          </cell>
        </row>
        <row r="1575">
          <cell r="A1575">
            <v>15770</v>
          </cell>
          <cell r="C1575" t="str">
            <v>Caja de breaker de 2-4 G.E.</v>
          </cell>
          <cell r="E1575" t="str">
            <v>u</v>
          </cell>
          <cell r="F1575">
            <v>14.332520000000001</v>
          </cell>
          <cell r="G1575">
            <v>0</v>
          </cell>
          <cell r="I1575">
            <v>1</v>
          </cell>
        </row>
        <row r="1576">
          <cell r="A1576">
            <v>15771</v>
          </cell>
          <cell r="C1576" t="str">
            <v>Caja de Breaker de 4-8 G.E.</v>
          </cell>
          <cell r="E1576" t="str">
            <v>u.</v>
          </cell>
          <cell r="F1576">
            <v>24.916519999999998</v>
          </cell>
          <cell r="G1576">
            <v>0</v>
          </cell>
          <cell r="I1576">
            <v>1</v>
          </cell>
        </row>
        <row r="1577">
          <cell r="A1577">
            <v>15772</v>
          </cell>
          <cell r="C1577" t="str">
            <v>Caja de Breaker de 6-12 G.E.</v>
          </cell>
          <cell r="E1577" t="str">
            <v>u.</v>
          </cell>
          <cell r="F1577">
            <v>19.600000000000001</v>
          </cell>
          <cell r="G1577">
            <v>0</v>
          </cell>
          <cell r="I1577">
            <v>1</v>
          </cell>
        </row>
        <row r="1578">
          <cell r="A1578">
            <v>15774</v>
          </cell>
          <cell r="C1578" t="str">
            <v>Caja de Breaker de 12-24 G.E.</v>
          </cell>
          <cell r="E1578" t="str">
            <v xml:space="preserve">u.        </v>
          </cell>
          <cell r="F1578">
            <v>50.715000000000003</v>
          </cell>
          <cell r="G1578">
            <v>0</v>
          </cell>
          <cell r="I1578">
            <v>1</v>
          </cell>
        </row>
        <row r="1579">
          <cell r="A1579">
            <v>15780</v>
          </cell>
          <cell r="C1579" t="str">
            <v>Cinta aislante (20 m)</v>
          </cell>
          <cell r="E1579" t="str">
            <v>rll</v>
          </cell>
          <cell r="F1579">
            <v>0.58199999999999996</v>
          </cell>
          <cell r="G1579">
            <v>0</v>
          </cell>
          <cell r="I1579">
            <v>1</v>
          </cell>
        </row>
        <row r="1580">
          <cell r="A1580">
            <v>15792</v>
          </cell>
          <cell r="C1580" t="str">
            <v>Tornillo de 1 1/2 x10 para madera (100 u.)</v>
          </cell>
          <cell r="E1580" t="str">
            <v>cj</v>
          </cell>
          <cell r="F1580">
            <v>1.944</v>
          </cell>
          <cell r="G1580">
            <v>0</v>
          </cell>
          <cell r="I1580">
            <v>1</v>
          </cell>
        </row>
        <row r="1581">
          <cell r="A1581">
            <v>15794</v>
          </cell>
          <cell r="C1581" t="str">
            <v>Tornillo de 1 1/2"x12 (100 unidades)</v>
          </cell>
          <cell r="E1581" t="str">
            <v>cj</v>
          </cell>
          <cell r="F1581">
            <v>2.1254400000000002</v>
          </cell>
          <cell r="G1581">
            <v>0</v>
          </cell>
          <cell r="I1581">
            <v>1</v>
          </cell>
        </row>
        <row r="1582">
          <cell r="A1582">
            <v>15795</v>
          </cell>
          <cell r="C1582" t="str">
            <v>Tornillo de 3"x10 (100 unidades)</v>
          </cell>
          <cell r="E1582" t="str">
            <v>cj</v>
          </cell>
          <cell r="F1582" t="str">
            <v>*</v>
          </cell>
          <cell r="G1582">
            <v>0</v>
          </cell>
          <cell r="I1582">
            <v>1</v>
          </cell>
        </row>
        <row r="1583">
          <cell r="A1583">
            <v>15798</v>
          </cell>
          <cell r="C1583" t="str">
            <v>Tornillo de 1"x7</v>
          </cell>
          <cell r="E1583" t="str">
            <v>cj</v>
          </cell>
          <cell r="F1583">
            <v>1.2096</v>
          </cell>
          <cell r="G1583">
            <v>0</v>
          </cell>
          <cell r="I1583">
            <v>1</v>
          </cell>
        </row>
        <row r="1584">
          <cell r="A1584">
            <v>15799</v>
          </cell>
          <cell r="C1584" t="str">
            <v>Tornillo Tripa de Pato</v>
          </cell>
          <cell r="E1584" t="str">
            <v>u</v>
          </cell>
          <cell r="F1584">
            <v>1.9439999999999999E-2</v>
          </cell>
          <cell r="G1584">
            <v>0</v>
          </cell>
          <cell r="I1584">
            <v>1</v>
          </cell>
        </row>
        <row r="1585">
          <cell r="A1585">
            <v>15800</v>
          </cell>
          <cell r="C1585" t="str">
            <v>Tacos fischer F-8</v>
          </cell>
          <cell r="E1585" t="str">
            <v>u</v>
          </cell>
          <cell r="F1585">
            <v>1.6400000000000001E-2</v>
          </cell>
          <cell r="G1585">
            <v>0</v>
          </cell>
          <cell r="I1585">
            <v>1</v>
          </cell>
        </row>
        <row r="1586">
          <cell r="A1586">
            <v>15810</v>
          </cell>
          <cell r="C1586" t="str">
            <v>Lámpara vapor de Mercurio 175W</v>
          </cell>
          <cell r="E1586" t="str">
            <v>u</v>
          </cell>
          <cell r="F1586">
            <v>142.97471999999999</v>
          </cell>
          <cell r="G1586">
            <v>0</v>
          </cell>
          <cell r="I1586">
            <v>1</v>
          </cell>
        </row>
        <row r="1587">
          <cell r="A1587">
            <v>15812</v>
          </cell>
          <cell r="C1587" t="str">
            <v>Lámpara vapor de Mercurio 400W</v>
          </cell>
          <cell r="E1587" t="str">
            <v>u</v>
          </cell>
          <cell r="F1587">
            <v>181.92815999999999</v>
          </cell>
          <cell r="G1587">
            <v>0</v>
          </cell>
          <cell r="I1587">
            <v>1</v>
          </cell>
        </row>
        <row r="1588">
          <cell r="A1588">
            <v>15815</v>
          </cell>
          <cell r="C1588" t="str">
            <v>Pararrayo 10 KV</v>
          </cell>
          <cell r="E1588" t="str">
            <v>u</v>
          </cell>
          <cell r="F1588">
            <v>28.72232</v>
          </cell>
          <cell r="G1588">
            <v>0</v>
          </cell>
          <cell r="I1588">
            <v>1</v>
          </cell>
        </row>
        <row r="1589">
          <cell r="A1589">
            <v>15820</v>
          </cell>
          <cell r="C1589" t="str">
            <v>Perno galv. de 5/8" x 1 1/2"</v>
          </cell>
          <cell r="E1589" t="str">
            <v>u</v>
          </cell>
          <cell r="F1589">
            <v>0.79920000000000002</v>
          </cell>
          <cell r="G1589">
            <v>0</v>
          </cell>
          <cell r="I1589">
            <v>1</v>
          </cell>
        </row>
        <row r="1590">
          <cell r="A1590">
            <v>15825</v>
          </cell>
          <cell r="C1590" t="str">
            <v>Poste tub. H.A.  9m x 350Kg</v>
          </cell>
          <cell r="E1590" t="str">
            <v>u</v>
          </cell>
          <cell r="F1590">
            <v>52.028559999999999</v>
          </cell>
          <cell r="G1590">
            <v>0</v>
          </cell>
          <cell r="I1590">
            <v>1</v>
          </cell>
        </row>
        <row r="1591">
          <cell r="A1591">
            <v>15827</v>
          </cell>
          <cell r="C1591" t="str">
            <v>Poste tub. H.A. 11m x 350Kg</v>
          </cell>
          <cell r="E1591" t="str">
            <v>u</v>
          </cell>
          <cell r="F1591">
            <v>78.880600000000001</v>
          </cell>
          <cell r="G1591">
            <v>0</v>
          </cell>
          <cell r="I1591">
            <v>1</v>
          </cell>
        </row>
        <row r="1592">
          <cell r="A1592">
            <v>15828</v>
          </cell>
          <cell r="C1592" t="str">
            <v>Poste tub. H.A. 11m x 500Kg</v>
          </cell>
          <cell r="E1592" t="str">
            <v>u</v>
          </cell>
          <cell r="F1592">
            <v>85.097560000000001</v>
          </cell>
          <cell r="G1592">
            <v>0</v>
          </cell>
          <cell r="I1592">
            <v>1</v>
          </cell>
        </row>
        <row r="1593">
          <cell r="A1593">
            <v>15830</v>
          </cell>
          <cell r="C1593" t="str">
            <v>Rack galv. de 1 vía</v>
          </cell>
          <cell r="E1593" t="str">
            <v>u.</v>
          </cell>
          <cell r="F1593">
            <v>1.0758399999999999</v>
          </cell>
          <cell r="G1593">
            <v>0</v>
          </cell>
          <cell r="I1593">
            <v>1</v>
          </cell>
        </row>
        <row r="1594">
          <cell r="A1594">
            <v>15832</v>
          </cell>
          <cell r="C1594" t="str">
            <v>Rack galv. de 3 vías</v>
          </cell>
          <cell r="E1594" t="str">
            <v>u.</v>
          </cell>
          <cell r="F1594">
            <v>3.0864400000000001</v>
          </cell>
          <cell r="G1594">
            <v>0</v>
          </cell>
          <cell r="I1594">
            <v>1</v>
          </cell>
        </row>
        <row r="1595">
          <cell r="A1595">
            <v>15835</v>
          </cell>
          <cell r="C1595" t="str">
            <v>Aislador de retenida ANSI 52-1</v>
          </cell>
          <cell r="E1595" t="str">
            <v>u</v>
          </cell>
          <cell r="F1595">
            <v>2.1253600000000001</v>
          </cell>
          <cell r="G1595">
            <v>0</v>
          </cell>
          <cell r="I1595">
            <v>1</v>
          </cell>
        </row>
        <row r="1596">
          <cell r="A1596">
            <v>15836</v>
          </cell>
          <cell r="C1596" t="str">
            <v>Aislador de suspensión ANSI 52-1</v>
          </cell>
          <cell r="E1596" t="str">
            <v>u</v>
          </cell>
          <cell r="F1596">
            <v>8.5628399999999996</v>
          </cell>
          <cell r="G1596">
            <v>0</v>
          </cell>
          <cell r="I1596">
            <v>1</v>
          </cell>
        </row>
        <row r="1597">
          <cell r="A1597">
            <v>15837</v>
          </cell>
          <cell r="C1597" t="str">
            <v>Aislador PIN 55-4 normal</v>
          </cell>
          <cell r="E1597" t="str">
            <v>u</v>
          </cell>
          <cell r="F1597">
            <v>4.3912000000000004</v>
          </cell>
          <cell r="G1597">
            <v>0</v>
          </cell>
          <cell r="I1597">
            <v>1</v>
          </cell>
        </row>
        <row r="1598">
          <cell r="A1598">
            <v>15838</v>
          </cell>
          <cell r="C1598" t="str">
            <v>Bloque anclaje 40x40x10 (lozetas)</v>
          </cell>
          <cell r="E1598" t="str">
            <v>u</v>
          </cell>
          <cell r="F1598">
            <v>1.6686399999999999</v>
          </cell>
          <cell r="G1598">
            <v>0</v>
          </cell>
          <cell r="I1598">
            <v>1</v>
          </cell>
        </row>
        <row r="1599">
          <cell r="A1599">
            <v>15839</v>
          </cell>
          <cell r="C1599" t="str">
            <v>Cable TTU AWG 1/0</v>
          </cell>
          <cell r="E1599" t="str">
            <v>ml</v>
          </cell>
          <cell r="F1599">
            <v>2.8479999999999999</v>
          </cell>
          <cell r="G1599">
            <v>0</v>
          </cell>
          <cell r="I1599">
            <v>1</v>
          </cell>
        </row>
        <row r="1600">
          <cell r="A1600">
            <v>15840</v>
          </cell>
          <cell r="C1600" t="str">
            <v>Cable TTU AWG 3/0</v>
          </cell>
          <cell r="E1600" t="str">
            <v>ml</v>
          </cell>
          <cell r="F1600">
            <v>4.4029999999999996</v>
          </cell>
          <cell r="G1600">
            <v>0</v>
          </cell>
          <cell r="I1600">
            <v>1</v>
          </cell>
        </row>
        <row r="1601">
          <cell r="A1601">
            <v>15841</v>
          </cell>
          <cell r="C1601" t="str">
            <v>Cable tensor de 3/8"</v>
          </cell>
          <cell r="E1601" t="str">
            <v>ml</v>
          </cell>
          <cell r="F1601">
            <v>0.33372000000000002</v>
          </cell>
          <cell r="G1601">
            <v>0</v>
          </cell>
          <cell r="I1601">
            <v>1</v>
          </cell>
        </row>
        <row r="1602">
          <cell r="A1602">
            <v>15847</v>
          </cell>
          <cell r="C1602" t="str">
            <v>Cruceta met. cent. doble 1/4"x2.5"x2m</v>
          </cell>
          <cell r="E1602" t="str">
            <v>u</v>
          </cell>
          <cell r="F1602">
            <v>26.89612</v>
          </cell>
          <cell r="G1602">
            <v>0</v>
          </cell>
          <cell r="I1602">
            <v>1</v>
          </cell>
        </row>
        <row r="1603">
          <cell r="A1603">
            <v>15848</v>
          </cell>
          <cell r="C1603" t="str">
            <v>Cruceta met. cent. sencilla 1/4"x2.5"x2m</v>
          </cell>
          <cell r="E1603" t="str">
            <v>u</v>
          </cell>
          <cell r="F1603">
            <v>14.93008</v>
          </cell>
          <cell r="G1603">
            <v>0</v>
          </cell>
          <cell r="I1603">
            <v>1</v>
          </cell>
        </row>
        <row r="1604">
          <cell r="A1604">
            <v>15849</v>
          </cell>
          <cell r="C1604" t="str">
            <v>Estribos de aluminio 3/0</v>
          </cell>
          <cell r="E1604" t="str">
            <v>u</v>
          </cell>
          <cell r="F1604" t="str">
            <v>*</v>
          </cell>
          <cell r="G1604">
            <v>0</v>
          </cell>
          <cell r="I1604">
            <v>1</v>
          </cell>
        </row>
        <row r="1605">
          <cell r="A1605">
            <v>15850</v>
          </cell>
          <cell r="C1605" t="str">
            <v>Estructura de farol 2"x1m</v>
          </cell>
          <cell r="E1605" t="str">
            <v>u</v>
          </cell>
          <cell r="F1605">
            <v>5.4889999999999999</v>
          </cell>
          <cell r="G1605">
            <v>0</v>
          </cell>
          <cell r="I1605">
            <v>1</v>
          </cell>
        </row>
        <row r="1606">
          <cell r="A1606">
            <v>15851</v>
          </cell>
          <cell r="C1606" t="str">
            <v>Grapa de 3 pernos</v>
          </cell>
          <cell r="E1606" t="str">
            <v>u</v>
          </cell>
          <cell r="F1606">
            <v>1.4930000000000001</v>
          </cell>
          <cell r="G1606">
            <v>0</v>
          </cell>
          <cell r="I1606">
            <v>1</v>
          </cell>
        </row>
        <row r="1607">
          <cell r="A1607">
            <v>15852</v>
          </cell>
          <cell r="C1607" t="str">
            <v>Grapa de línea viva#1/0</v>
          </cell>
          <cell r="E1607" t="str">
            <v>u</v>
          </cell>
          <cell r="F1607">
            <v>12.890359999999999</v>
          </cell>
          <cell r="G1607">
            <v>0</v>
          </cell>
          <cell r="I1607">
            <v>1</v>
          </cell>
        </row>
        <row r="1608">
          <cell r="A1608">
            <v>15853</v>
          </cell>
          <cell r="C1608" t="str">
            <v>Grapa terminal #1/0</v>
          </cell>
          <cell r="E1608" t="str">
            <v>u</v>
          </cell>
          <cell r="F1608">
            <v>8.7340800000000005</v>
          </cell>
          <cell r="G1608">
            <v>0</v>
          </cell>
          <cell r="I1608">
            <v>1</v>
          </cell>
        </row>
        <row r="1609">
          <cell r="A1609">
            <v>15855</v>
          </cell>
          <cell r="C1609" t="str">
            <v>Perno cadmiado 1 1/2"x5/8"</v>
          </cell>
          <cell r="E1609" t="str">
            <v>u</v>
          </cell>
          <cell r="F1609">
            <v>1.5369200000000001</v>
          </cell>
          <cell r="G1609">
            <v>0</v>
          </cell>
          <cell r="I1609">
            <v>1</v>
          </cell>
        </row>
        <row r="1610">
          <cell r="A1610">
            <v>15856</v>
          </cell>
          <cell r="C1610" t="str">
            <v>Perno carriage 3/8"x1 1/2"</v>
          </cell>
          <cell r="E1610" t="str">
            <v>u</v>
          </cell>
          <cell r="F1610">
            <v>0.54891999999999996</v>
          </cell>
          <cell r="G1610">
            <v>0</v>
          </cell>
          <cell r="I1610">
            <v>1</v>
          </cell>
        </row>
        <row r="1611">
          <cell r="A1611">
            <v>15857</v>
          </cell>
          <cell r="C1611" t="str">
            <v>Perno rosca corr. 5/8"x12"</v>
          </cell>
          <cell r="E1611" t="str">
            <v>u</v>
          </cell>
          <cell r="F1611">
            <v>5.1281999999999996</v>
          </cell>
          <cell r="G1611">
            <v>0</v>
          </cell>
          <cell r="I1611">
            <v>1</v>
          </cell>
        </row>
        <row r="1612">
          <cell r="A1612">
            <v>15859</v>
          </cell>
          <cell r="C1612" t="str">
            <v>Perno pin 5/8"x6"</v>
          </cell>
          <cell r="E1612" t="str">
            <v>u</v>
          </cell>
          <cell r="F1612">
            <v>0.87824000000000002</v>
          </cell>
          <cell r="G1612">
            <v>0</v>
          </cell>
          <cell r="I1612">
            <v>1</v>
          </cell>
        </row>
        <row r="1613">
          <cell r="A1613">
            <v>15860</v>
          </cell>
          <cell r="C1613" t="str">
            <v>Perno pin de extensión</v>
          </cell>
          <cell r="E1613" t="str">
            <v>u</v>
          </cell>
          <cell r="F1613">
            <v>4.3912000000000004</v>
          </cell>
          <cell r="G1613">
            <v>0</v>
          </cell>
          <cell r="I1613">
            <v>1</v>
          </cell>
        </row>
        <row r="1614">
          <cell r="A1614">
            <v>15861</v>
          </cell>
          <cell r="C1614" t="str">
            <v>Perno tipo U</v>
          </cell>
          <cell r="E1614" t="str">
            <v>u</v>
          </cell>
          <cell r="F1614">
            <v>1.84432</v>
          </cell>
          <cell r="G1614">
            <v>0</v>
          </cell>
          <cell r="I1614">
            <v>1</v>
          </cell>
        </row>
        <row r="1615">
          <cell r="A1615">
            <v>15862</v>
          </cell>
          <cell r="C1615" t="str">
            <v>Pie de amigo de platina 1.5"x1/4"x90cm</v>
          </cell>
          <cell r="E1615" t="str">
            <v>u</v>
          </cell>
          <cell r="F1615">
            <v>1.75648</v>
          </cell>
          <cell r="G1615">
            <v>0</v>
          </cell>
          <cell r="I1615">
            <v>1</v>
          </cell>
        </row>
        <row r="1616">
          <cell r="A1616">
            <v>15865</v>
          </cell>
          <cell r="C1616" t="str">
            <v>Tuerca de ojo 5/8"</v>
          </cell>
          <cell r="E1616" t="str">
            <v>u</v>
          </cell>
          <cell r="F1616">
            <v>0.72892000000000001</v>
          </cell>
          <cell r="G1616">
            <v>0</v>
          </cell>
          <cell r="I1616">
            <v>1</v>
          </cell>
        </row>
        <row r="1617">
          <cell r="A1617">
            <v>15866</v>
          </cell>
          <cell r="C1617" t="str">
            <v>Poste Telescópico h = 18 m.</v>
          </cell>
          <cell r="E1617" t="str">
            <v>u</v>
          </cell>
          <cell r="F1617">
            <v>1326</v>
          </cell>
          <cell r="G1617">
            <v>0</v>
          </cell>
          <cell r="I1617">
            <v>1</v>
          </cell>
        </row>
        <row r="1618">
          <cell r="A1618">
            <v>15867</v>
          </cell>
          <cell r="C1618" t="str">
            <v>Poste Tipo Unificado h = 11 m.</v>
          </cell>
          <cell r="E1618" t="str">
            <v>u</v>
          </cell>
          <cell r="F1618">
            <v>780</v>
          </cell>
          <cell r="G1618">
            <v>0</v>
          </cell>
          <cell r="I1618">
            <v>1</v>
          </cell>
        </row>
        <row r="1619">
          <cell r="A1619">
            <v>15868</v>
          </cell>
          <cell r="C1619" t="str">
            <v>Poste Tipo Unificado h = 9,50 m.</v>
          </cell>
          <cell r="E1619" t="str">
            <v>u</v>
          </cell>
          <cell r="F1619">
            <v>720</v>
          </cell>
          <cell r="G1619">
            <v>0</v>
          </cell>
          <cell r="I1619">
            <v>1</v>
          </cell>
        </row>
        <row r="1620">
          <cell r="A1620">
            <v>15869</v>
          </cell>
          <cell r="C1620" t="str">
            <v>Poste Circular 11 m x 500 Kg. C/H.</v>
          </cell>
          <cell r="E1620" t="str">
            <v>u</v>
          </cell>
          <cell r="F1620">
            <v>135.55000000000001</v>
          </cell>
          <cell r="G1620">
            <v>0</v>
          </cell>
          <cell r="I1620">
            <v>1</v>
          </cell>
        </row>
        <row r="1621">
          <cell r="A1621">
            <v>15870</v>
          </cell>
          <cell r="C1621" t="str">
            <v>Tensor a Tierra Media Tensión</v>
          </cell>
          <cell r="E1621" t="str">
            <v>u</v>
          </cell>
          <cell r="F1621">
            <v>48.61</v>
          </cell>
          <cell r="G1621">
            <v>0</v>
          </cell>
          <cell r="I1621">
            <v>1</v>
          </cell>
        </row>
        <row r="1622">
          <cell r="A1622">
            <v>15871</v>
          </cell>
          <cell r="C1622" t="str">
            <v>Luminaria de Alumbrado Público Onyx 3/400 W.</v>
          </cell>
          <cell r="E1622" t="str">
            <v>u</v>
          </cell>
          <cell r="F1622">
            <v>262</v>
          </cell>
          <cell r="G1622">
            <v>0</v>
          </cell>
          <cell r="I1622">
            <v>1</v>
          </cell>
        </row>
        <row r="1623">
          <cell r="A1623">
            <v>15872</v>
          </cell>
          <cell r="C1623" t="str">
            <v>Luminaria de Alumbrado Público Onyx 1/250 W.</v>
          </cell>
          <cell r="E1623" t="str">
            <v>u</v>
          </cell>
          <cell r="F1623">
            <v>135</v>
          </cell>
          <cell r="G1623">
            <v>0</v>
          </cell>
          <cell r="I1623">
            <v>1</v>
          </cell>
        </row>
        <row r="1624">
          <cell r="A1624">
            <v>15873</v>
          </cell>
          <cell r="C1624" t="str">
            <v>TR. A. 15 Kva.  1B 13.2/7.6  120/240 V.E.</v>
          </cell>
          <cell r="E1624" t="str">
            <v>u</v>
          </cell>
          <cell r="F1624">
            <v>1311</v>
          </cell>
          <cell r="G1624">
            <v>0</v>
          </cell>
          <cell r="I1624">
            <v>1</v>
          </cell>
        </row>
        <row r="1625">
          <cell r="A1625">
            <v>15874</v>
          </cell>
          <cell r="C1625" t="str">
            <v>Grapa Caliente 6-2/0</v>
          </cell>
          <cell r="E1625" t="str">
            <v>u</v>
          </cell>
          <cell r="F1625">
            <v>6.52</v>
          </cell>
          <cell r="G1625">
            <v>0</v>
          </cell>
          <cell r="I1625">
            <v>1</v>
          </cell>
        </row>
        <row r="1626">
          <cell r="A1626">
            <v>15875</v>
          </cell>
          <cell r="C1626" t="str">
            <v>Estribo sin Conector</v>
          </cell>
          <cell r="E1626" t="str">
            <v>u</v>
          </cell>
          <cell r="F1626">
            <v>5.84</v>
          </cell>
          <cell r="G1626">
            <v>0</v>
          </cell>
          <cell r="I1626">
            <v>1</v>
          </cell>
        </row>
        <row r="1627">
          <cell r="A1627">
            <v>15876</v>
          </cell>
          <cell r="C1627" t="str">
            <v>Conector Compresión 6-2,6-2 IM</v>
          </cell>
          <cell r="E1627" t="str">
            <v>u</v>
          </cell>
          <cell r="F1627">
            <v>0.49</v>
          </cell>
          <cell r="G1627">
            <v>0</v>
          </cell>
          <cell r="I1627">
            <v>1</v>
          </cell>
        </row>
        <row r="1628">
          <cell r="A1628">
            <v>15877</v>
          </cell>
          <cell r="C1628" t="str">
            <v>C. ACSR  2  AWG  7 H</v>
          </cell>
          <cell r="E1628" t="str">
            <v>m.</v>
          </cell>
          <cell r="F1628">
            <v>0.61</v>
          </cell>
          <cell r="G1628">
            <v>0</v>
          </cell>
          <cell r="I1628">
            <v>1</v>
          </cell>
        </row>
        <row r="1629">
          <cell r="A1629">
            <v>15878</v>
          </cell>
          <cell r="C1629" t="str">
            <v>TR. A. 37,5 Kva.  1B 13.2/7.6  120/240 V.E.</v>
          </cell>
          <cell r="E1629" t="str">
            <v>u</v>
          </cell>
          <cell r="F1629">
            <v>1840</v>
          </cell>
          <cell r="G1629">
            <v>0</v>
          </cell>
          <cell r="I1629">
            <v>1</v>
          </cell>
        </row>
        <row r="1630">
          <cell r="A1630">
            <v>15879</v>
          </cell>
          <cell r="C1630" t="str">
            <v>C. ACSR  A1  6  AWG  7 H</v>
          </cell>
          <cell r="E1630" t="str">
            <v>m.</v>
          </cell>
          <cell r="F1630">
            <v>0.22</v>
          </cell>
          <cell r="G1630">
            <v>0</v>
          </cell>
          <cell r="I1630">
            <v>1</v>
          </cell>
        </row>
        <row r="1631">
          <cell r="A1631">
            <v>15880</v>
          </cell>
          <cell r="C1631" t="str">
            <v>Rack Galv. 3 Vias</v>
          </cell>
          <cell r="E1631" t="str">
            <v>u</v>
          </cell>
          <cell r="F1631">
            <v>8.8000000000000007</v>
          </cell>
          <cell r="G1631">
            <v>0</v>
          </cell>
          <cell r="I1631">
            <v>1</v>
          </cell>
        </row>
        <row r="1632">
          <cell r="A1632">
            <v>15881</v>
          </cell>
          <cell r="C1632" t="str">
            <v>Aislador Rollo Porc. 53-2 IM</v>
          </cell>
          <cell r="E1632" t="str">
            <v>u</v>
          </cell>
          <cell r="F1632">
            <v>0.8</v>
          </cell>
          <cell r="G1632">
            <v>0</v>
          </cell>
          <cell r="I1632">
            <v>1</v>
          </cell>
        </row>
        <row r="1633">
          <cell r="A1633">
            <v>15882</v>
          </cell>
          <cell r="C1633" t="str">
            <v>C. ACSR  A1  1/0  AWG  7 H</v>
          </cell>
          <cell r="E1633" t="str">
            <v>m.</v>
          </cell>
          <cell r="F1633">
            <v>1.01</v>
          </cell>
          <cell r="G1633">
            <v>0</v>
          </cell>
          <cell r="I1633">
            <v>1</v>
          </cell>
        </row>
        <row r="1634">
          <cell r="A1634">
            <v>15883</v>
          </cell>
          <cell r="C1634" t="str">
            <v>C. TTU 6  AWG  7 H</v>
          </cell>
          <cell r="E1634" t="str">
            <v>m.</v>
          </cell>
          <cell r="F1634">
            <v>1.58</v>
          </cell>
          <cell r="G1634">
            <v>0</v>
          </cell>
          <cell r="I1634">
            <v>1</v>
          </cell>
        </row>
        <row r="1635">
          <cell r="A1635">
            <v>15884</v>
          </cell>
          <cell r="C1635" t="str">
            <v>Cinta Aislante B/T  3/4" x 30 C.  IM</v>
          </cell>
          <cell r="E1635" t="str">
            <v>u</v>
          </cell>
          <cell r="F1635">
            <v>2.7</v>
          </cell>
          <cell r="G1635">
            <v>0</v>
          </cell>
          <cell r="I1635">
            <v>1</v>
          </cell>
        </row>
        <row r="1636">
          <cell r="A1636">
            <v>15885</v>
          </cell>
          <cell r="C1636" t="str">
            <v>Varilla Puesta a Tierra</v>
          </cell>
          <cell r="E1636" t="str">
            <v>u</v>
          </cell>
          <cell r="F1636">
            <v>5.28</v>
          </cell>
          <cell r="G1636">
            <v>0</v>
          </cell>
          <cell r="I1636">
            <v>1</v>
          </cell>
        </row>
        <row r="1637">
          <cell r="A1637">
            <v>15886</v>
          </cell>
          <cell r="C1637" t="str">
            <v>Soldadura Met. En Polvo No. 150 IM.</v>
          </cell>
          <cell r="E1637" t="str">
            <v>u</v>
          </cell>
          <cell r="F1637">
            <v>5.45</v>
          </cell>
          <cell r="G1637">
            <v>0</v>
          </cell>
          <cell r="I1637">
            <v>1</v>
          </cell>
        </row>
        <row r="1638">
          <cell r="A1638">
            <v>15887</v>
          </cell>
          <cell r="C1638" t="str">
            <v>C. Cu. Desnudo 4 AWG 7 H 600 V.</v>
          </cell>
          <cell r="E1638" t="str">
            <v>m.</v>
          </cell>
          <cell r="F1638">
            <v>2.2000000000000002</v>
          </cell>
          <cell r="G1638">
            <v>0</v>
          </cell>
          <cell r="I1638">
            <v>1</v>
          </cell>
        </row>
        <row r="1639">
          <cell r="A1639">
            <v>15888</v>
          </cell>
          <cell r="C1639" t="str">
            <v>Abrazadera galv. 5 1/2"</v>
          </cell>
          <cell r="E1639" t="str">
            <v>u.</v>
          </cell>
          <cell r="F1639">
            <v>4.53</v>
          </cell>
          <cell r="G1639">
            <v>0</v>
          </cell>
          <cell r="I1639">
            <v>1</v>
          </cell>
        </row>
        <row r="1640">
          <cell r="A1640">
            <v>15889</v>
          </cell>
          <cell r="C1640" t="str">
            <v>Aislador Suspensión Porc. 52-1 IM</v>
          </cell>
          <cell r="E1640" t="str">
            <v>u.</v>
          </cell>
          <cell r="F1640">
            <v>6</v>
          </cell>
          <cell r="G1640">
            <v>0</v>
          </cell>
          <cell r="I1640">
            <v>1</v>
          </cell>
        </row>
        <row r="1641">
          <cell r="A1641">
            <v>15890</v>
          </cell>
          <cell r="C1641" t="str">
            <v>Grapa Pistola 6-3/0  IM</v>
          </cell>
          <cell r="E1641" t="str">
            <v>u.</v>
          </cell>
          <cell r="F1641">
            <v>8.4</v>
          </cell>
          <cell r="G1641">
            <v>0</v>
          </cell>
          <cell r="I1641">
            <v>1</v>
          </cell>
        </row>
        <row r="1642">
          <cell r="A1642">
            <v>15891</v>
          </cell>
          <cell r="C1642" t="str">
            <v>Tuerca Ojo Galv. 5/8"</v>
          </cell>
          <cell r="E1642" t="str">
            <v>u.</v>
          </cell>
          <cell r="F1642">
            <v>1.51</v>
          </cell>
          <cell r="G1642">
            <v>0</v>
          </cell>
          <cell r="I1642">
            <v>1</v>
          </cell>
        </row>
        <row r="1643">
          <cell r="A1643">
            <v>15892</v>
          </cell>
          <cell r="C1643" t="str">
            <v>C. Concentrico 3 x 12 AWG 600 V.</v>
          </cell>
          <cell r="E1643" t="str">
            <v>m.</v>
          </cell>
          <cell r="F1643">
            <v>1.77</v>
          </cell>
          <cell r="G1643">
            <v>0</v>
          </cell>
          <cell r="I1643">
            <v>1</v>
          </cell>
        </row>
        <row r="1644">
          <cell r="A1644">
            <v>15893</v>
          </cell>
          <cell r="C1644" t="str">
            <v>Cinta Aislante Negra 3/4" x 20  Yarda</v>
          </cell>
          <cell r="E1644" t="str">
            <v>u</v>
          </cell>
          <cell r="F1644">
            <v>0.78</v>
          </cell>
          <cell r="G1644">
            <v>0</v>
          </cell>
          <cell r="I1644">
            <v>1</v>
          </cell>
        </row>
        <row r="1645">
          <cell r="A1645">
            <v>15894</v>
          </cell>
          <cell r="C1645" t="str">
            <v>Terminal Compresión S. 4 AWG IM</v>
          </cell>
          <cell r="E1645" t="str">
            <v>u</v>
          </cell>
          <cell r="F1645">
            <v>0.25</v>
          </cell>
          <cell r="G1645">
            <v>0</v>
          </cell>
          <cell r="I1645">
            <v>1</v>
          </cell>
        </row>
        <row r="1646">
          <cell r="A1646">
            <v>15895</v>
          </cell>
          <cell r="C1646" t="str">
            <v>Perno cadmiado 1/2 x 1 1/2 "</v>
          </cell>
          <cell r="E1646" t="str">
            <v>u</v>
          </cell>
          <cell r="F1646">
            <v>0.49</v>
          </cell>
          <cell r="G1646">
            <v>0</v>
          </cell>
          <cell r="I1646">
            <v>1</v>
          </cell>
        </row>
        <row r="1647">
          <cell r="A1647">
            <v>15896</v>
          </cell>
          <cell r="C1647" t="str">
            <v>Varilla Copperweld P/T 5/8"</v>
          </cell>
          <cell r="E1647" t="str">
            <v>u</v>
          </cell>
          <cell r="F1647">
            <v>13.08</v>
          </cell>
          <cell r="G1647">
            <v>0</v>
          </cell>
          <cell r="I1647">
            <v>1</v>
          </cell>
        </row>
        <row r="1648">
          <cell r="A1648">
            <v>15897</v>
          </cell>
          <cell r="C1648" t="str">
            <v>Soldadura Exotermica</v>
          </cell>
          <cell r="E1648" t="str">
            <v>u.</v>
          </cell>
          <cell r="F1648">
            <v>17.5</v>
          </cell>
          <cell r="G1648">
            <v>0</v>
          </cell>
          <cell r="I1648">
            <v>1</v>
          </cell>
        </row>
        <row r="1649">
          <cell r="A1649">
            <v>15898</v>
          </cell>
          <cell r="C1649" t="str">
            <v>Tubo Rig. Galv. 2" x 3m C/Unión</v>
          </cell>
          <cell r="E1649" t="str">
            <v>u.</v>
          </cell>
          <cell r="F1649">
            <v>29.91</v>
          </cell>
          <cell r="G1649">
            <v>0</v>
          </cell>
          <cell r="I1649">
            <v>1</v>
          </cell>
        </row>
        <row r="1650">
          <cell r="A1650">
            <v>15899</v>
          </cell>
          <cell r="C1650" t="str">
            <v>Codo Rig. Galv. 2" x 90</v>
          </cell>
          <cell r="E1650" t="str">
            <v>u.</v>
          </cell>
          <cell r="F1650">
            <v>17.75</v>
          </cell>
          <cell r="G1650">
            <v>0</v>
          </cell>
          <cell r="I1650">
            <v>1</v>
          </cell>
        </row>
        <row r="1651">
          <cell r="A1651">
            <v>15900</v>
          </cell>
          <cell r="C1651" t="str">
            <v>Caja 200 x 200 x 100 mm.</v>
          </cell>
          <cell r="E1651" t="str">
            <v>u.</v>
          </cell>
          <cell r="F1651">
            <v>7.61</v>
          </cell>
          <cell r="G1651">
            <v>0</v>
          </cell>
          <cell r="I1651">
            <v>1</v>
          </cell>
        </row>
        <row r="1652">
          <cell r="A1652">
            <v>15901</v>
          </cell>
          <cell r="C1652" t="str">
            <v>Reversible EMT/Rig. 2 " SE IM</v>
          </cell>
          <cell r="E1652" t="str">
            <v>u.</v>
          </cell>
          <cell r="F1652">
            <v>8.5299999999999994</v>
          </cell>
          <cell r="G1652">
            <v>0</v>
          </cell>
          <cell r="I1652">
            <v>1</v>
          </cell>
        </row>
        <row r="1653">
          <cell r="A1653">
            <v>15902</v>
          </cell>
          <cell r="C1653" t="str">
            <v>Corona Rig. Galv. 2"  IM</v>
          </cell>
          <cell r="E1653" t="str">
            <v>u.</v>
          </cell>
          <cell r="F1653">
            <v>1.82</v>
          </cell>
          <cell r="G1653">
            <v>0</v>
          </cell>
          <cell r="I1653">
            <v>1</v>
          </cell>
        </row>
        <row r="1654">
          <cell r="A1654">
            <v>15903</v>
          </cell>
          <cell r="C1654" t="str">
            <v>Zuncho</v>
          </cell>
          <cell r="E1654" t="str">
            <v>u.</v>
          </cell>
          <cell r="F1654">
            <v>0.49</v>
          </cell>
          <cell r="G1654">
            <v>0</v>
          </cell>
          <cell r="I1654">
            <v>1</v>
          </cell>
        </row>
        <row r="1655">
          <cell r="A1655">
            <v>15904</v>
          </cell>
          <cell r="C1655" t="str">
            <v>Hebilla Telefonica 1/2 "</v>
          </cell>
          <cell r="E1655" t="str">
            <v>u.</v>
          </cell>
          <cell r="F1655">
            <v>0.27</v>
          </cell>
          <cell r="G1655">
            <v>0</v>
          </cell>
          <cell r="I1655">
            <v>1</v>
          </cell>
        </row>
        <row r="1656">
          <cell r="A1656">
            <v>15905</v>
          </cell>
          <cell r="C1656" t="str">
            <v>Alambre Galv. #. 16</v>
          </cell>
          <cell r="E1656" t="str">
            <v>kg.</v>
          </cell>
          <cell r="F1656">
            <v>1.51</v>
          </cell>
          <cell r="G1656">
            <v>0</v>
          </cell>
          <cell r="I1656">
            <v>1</v>
          </cell>
        </row>
        <row r="1657">
          <cell r="A1657">
            <v>15906</v>
          </cell>
          <cell r="C1657" t="str">
            <v>Poste HIGH Mast.  H = 25 m.</v>
          </cell>
          <cell r="E1657" t="str">
            <v>un.</v>
          </cell>
          <cell r="F1657">
            <v>8162.5</v>
          </cell>
          <cell r="G1657">
            <v>0</v>
          </cell>
          <cell r="I1657">
            <v>1</v>
          </cell>
        </row>
        <row r="1658">
          <cell r="A1658">
            <v>15907</v>
          </cell>
          <cell r="C1658" t="str">
            <v>Proyector de Alumbrado Publico Tipo RT 4/600 W Sap para Orejas</v>
          </cell>
          <cell r="E1658" t="str">
            <v>un.</v>
          </cell>
          <cell r="F1658">
            <v>638.4</v>
          </cell>
          <cell r="G1658">
            <v>0</v>
          </cell>
          <cell r="I1658">
            <v>1</v>
          </cell>
        </row>
        <row r="1659">
          <cell r="A1659">
            <v>15908</v>
          </cell>
          <cell r="C1659" t="str">
            <v>Poste HIGH Mast.  H = 25 m.</v>
          </cell>
          <cell r="E1659" t="str">
            <v>un.</v>
          </cell>
          <cell r="F1659">
            <v>8162.5</v>
          </cell>
          <cell r="G1659">
            <v>0</v>
          </cell>
          <cell r="I1659">
            <v>1</v>
          </cell>
        </row>
        <row r="1661">
          <cell r="C1661" t="str">
            <v>PINTURAS</v>
          </cell>
        </row>
        <row r="1662">
          <cell r="A1662">
            <v>16010</v>
          </cell>
          <cell r="C1662" t="str">
            <v>Latex popular (glidden)</v>
          </cell>
          <cell r="E1662" t="str">
            <v>gln</v>
          </cell>
          <cell r="F1662">
            <v>7.56</v>
          </cell>
          <cell r="G1662">
            <v>0</v>
          </cell>
          <cell r="I1662">
            <v>1</v>
          </cell>
        </row>
        <row r="1663">
          <cell r="A1663">
            <v>16011</v>
          </cell>
          <cell r="C1663" t="str">
            <v>Profesional (glidden)</v>
          </cell>
          <cell r="E1663" t="str">
            <v>gln</v>
          </cell>
          <cell r="F1663">
            <v>14.08</v>
          </cell>
          <cell r="G1663">
            <v>0</v>
          </cell>
          <cell r="I1663">
            <v>1</v>
          </cell>
        </row>
        <row r="1664">
          <cell r="A1664">
            <v>16012</v>
          </cell>
          <cell r="C1664" t="str">
            <v>Domestic (glidden)</v>
          </cell>
          <cell r="E1664" t="str">
            <v>gln</v>
          </cell>
          <cell r="F1664">
            <v>11.37</v>
          </cell>
          <cell r="G1664">
            <v>0</v>
          </cell>
          <cell r="I1664">
            <v>1</v>
          </cell>
        </row>
        <row r="1665">
          <cell r="A1665">
            <v>16013</v>
          </cell>
          <cell r="C1665" t="str">
            <v>Domestic colores intensos (glidden)</v>
          </cell>
          <cell r="E1665" t="str">
            <v>gln</v>
          </cell>
          <cell r="F1665">
            <v>11.2</v>
          </cell>
          <cell r="G1665">
            <v>0</v>
          </cell>
          <cell r="I1665">
            <v>1</v>
          </cell>
        </row>
        <row r="1666">
          <cell r="A1666">
            <v>16014</v>
          </cell>
          <cell r="C1666" t="str">
            <v>Spred satin (glidden)</v>
          </cell>
          <cell r="E1666" t="str">
            <v>gln</v>
          </cell>
          <cell r="F1666">
            <v>26.31</v>
          </cell>
          <cell r="G1666">
            <v>0</v>
          </cell>
          <cell r="I1666">
            <v>1</v>
          </cell>
        </row>
        <row r="1667">
          <cell r="A1667">
            <v>16015</v>
          </cell>
          <cell r="C1667" t="str">
            <v>Spred satin base blanca MP(glidden)</v>
          </cell>
          <cell r="E1667" t="str">
            <v>gln</v>
          </cell>
          <cell r="F1667" t="str">
            <v>*</v>
          </cell>
          <cell r="G1667">
            <v>0</v>
          </cell>
          <cell r="I1667">
            <v>1</v>
          </cell>
        </row>
        <row r="1668">
          <cell r="A1668">
            <v>16016</v>
          </cell>
          <cell r="C1668" t="str">
            <v>Spred satin base pastel M. pale(glidden)</v>
          </cell>
          <cell r="E1668" t="str">
            <v>gln</v>
          </cell>
          <cell r="F1668">
            <v>2.2999999999999998</v>
          </cell>
          <cell r="G1668">
            <v>0</v>
          </cell>
          <cell r="I1668">
            <v>1</v>
          </cell>
        </row>
        <row r="1669">
          <cell r="A1669">
            <v>16017</v>
          </cell>
          <cell r="C1669" t="str">
            <v>Spred satin base deep. M. pale(glidden)</v>
          </cell>
          <cell r="E1669" t="str">
            <v>gln</v>
          </cell>
          <cell r="F1669">
            <v>18.899999999999999</v>
          </cell>
          <cell r="G1669">
            <v>0</v>
          </cell>
          <cell r="I1669">
            <v>1</v>
          </cell>
        </row>
        <row r="1670">
          <cell r="A1670">
            <v>16017</v>
          </cell>
          <cell r="C1670" t="str">
            <v>Spred satin base deep. M. pale(glidden)</v>
          </cell>
          <cell r="E1670" t="str">
            <v>gln</v>
          </cell>
          <cell r="F1670">
            <v>18.899999999999999</v>
          </cell>
          <cell r="G1670">
            <v>0</v>
          </cell>
          <cell r="I1670">
            <v>1</v>
          </cell>
        </row>
        <row r="1671">
          <cell r="A1671">
            <v>16018</v>
          </cell>
          <cell r="C1671" t="str">
            <v>Spred satin base interm. M. pale(glidden)</v>
          </cell>
          <cell r="E1671" t="str">
            <v>gln</v>
          </cell>
          <cell r="F1671">
            <v>19.204000000000001</v>
          </cell>
          <cell r="G1671">
            <v>0</v>
          </cell>
          <cell r="I1671">
            <v>1</v>
          </cell>
        </row>
        <row r="1672">
          <cell r="A1672">
            <v>16019</v>
          </cell>
          <cell r="C1672" t="str">
            <v>Acrilyc (glidden)</v>
          </cell>
          <cell r="E1672" t="str">
            <v>gln</v>
          </cell>
          <cell r="F1672" t="str">
            <v>*</v>
          </cell>
          <cell r="G1672">
            <v>0</v>
          </cell>
          <cell r="I1672">
            <v>1</v>
          </cell>
        </row>
        <row r="1673">
          <cell r="A1673">
            <v>16020</v>
          </cell>
          <cell r="C1673" t="str">
            <v>Spred house paint (glidden)</v>
          </cell>
          <cell r="E1673" t="str">
            <v>gln</v>
          </cell>
          <cell r="F1673">
            <v>26.31</v>
          </cell>
          <cell r="G1673">
            <v>0</v>
          </cell>
          <cell r="I1673">
            <v>1</v>
          </cell>
        </row>
        <row r="1674">
          <cell r="A1674">
            <v>16022</v>
          </cell>
          <cell r="C1674" t="str">
            <v>Spred house paint intermedia (glidden)</v>
          </cell>
          <cell r="E1674" t="str">
            <v>gln</v>
          </cell>
          <cell r="F1674">
            <v>28.98</v>
          </cell>
          <cell r="G1674">
            <v>0</v>
          </cell>
          <cell r="I1674">
            <v>1</v>
          </cell>
        </row>
        <row r="1675">
          <cell r="A1675">
            <v>16024</v>
          </cell>
          <cell r="C1675" t="str">
            <v>Spred house paint-base pastel mp. (glidden)</v>
          </cell>
          <cell r="E1675" t="str">
            <v>gln</v>
          </cell>
          <cell r="F1675">
            <v>28.05</v>
          </cell>
          <cell r="G1675">
            <v>0</v>
          </cell>
          <cell r="I1675">
            <v>1</v>
          </cell>
        </row>
        <row r="1676">
          <cell r="A1676">
            <v>16026</v>
          </cell>
          <cell r="C1676" t="str">
            <v>Spred house paint-base deep mp. (glidden)</v>
          </cell>
          <cell r="E1676" t="str">
            <v>gln</v>
          </cell>
          <cell r="F1676">
            <v>27.56</v>
          </cell>
          <cell r="G1676">
            <v>0</v>
          </cell>
          <cell r="I1676">
            <v>1</v>
          </cell>
        </row>
        <row r="1677">
          <cell r="A1677">
            <v>16028</v>
          </cell>
          <cell r="C1677" t="str">
            <v>Spred house paint eternit (glidden)</v>
          </cell>
          <cell r="E1677" t="str">
            <v>gln</v>
          </cell>
          <cell r="F1677">
            <v>26.31</v>
          </cell>
          <cell r="G1677">
            <v>0</v>
          </cell>
          <cell r="I1677">
            <v>1</v>
          </cell>
        </row>
        <row r="1678">
          <cell r="A1678">
            <v>16030</v>
          </cell>
          <cell r="C1678" t="str">
            <v>Esmalte japalac aceite (glidden)</v>
          </cell>
          <cell r="E1678" t="str">
            <v>gln</v>
          </cell>
          <cell r="F1678">
            <v>27.13</v>
          </cell>
          <cell r="G1678">
            <v>0</v>
          </cell>
          <cell r="I1678">
            <v>1</v>
          </cell>
        </row>
        <row r="1679">
          <cell r="A1679">
            <v>16032</v>
          </cell>
          <cell r="C1679" t="str">
            <v>Esmalte japalac negro mate (glidden)</v>
          </cell>
          <cell r="E1679" t="str">
            <v>gln</v>
          </cell>
          <cell r="F1679">
            <v>24.805</v>
          </cell>
          <cell r="G1679">
            <v>0</v>
          </cell>
          <cell r="I1679">
            <v>1</v>
          </cell>
        </row>
        <row r="1680">
          <cell r="A1680">
            <v>16034</v>
          </cell>
          <cell r="C1680" t="str">
            <v>Esmalte japalac base blanca (glidden)</v>
          </cell>
          <cell r="E1680" t="str">
            <v>gln</v>
          </cell>
          <cell r="F1680">
            <v>23.2</v>
          </cell>
          <cell r="G1680">
            <v>0</v>
          </cell>
          <cell r="I1680">
            <v>1</v>
          </cell>
        </row>
        <row r="1681">
          <cell r="A1681">
            <v>16036</v>
          </cell>
          <cell r="C1681" t="str">
            <v>Esmalte japalac base pastel m. palette(glidden)</v>
          </cell>
          <cell r="E1681" t="str">
            <v>gln</v>
          </cell>
          <cell r="F1681">
            <v>23.888400000000001</v>
          </cell>
          <cell r="G1681">
            <v>0</v>
          </cell>
          <cell r="I1681">
            <v>1</v>
          </cell>
        </row>
        <row r="1682">
          <cell r="A1682">
            <v>16038</v>
          </cell>
          <cell r="C1682" t="str">
            <v>Esmalte japalac base deep m.palette(glidden)</v>
          </cell>
          <cell r="E1682" t="str">
            <v>gln</v>
          </cell>
          <cell r="F1682">
            <v>24</v>
          </cell>
          <cell r="G1682">
            <v>0</v>
          </cell>
          <cell r="I1682">
            <v>1</v>
          </cell>
        </row>
        <row r="1683">
          <cell r="A1683">
            <v>16040</v>
          </cell>
          <cell r="C1683" t="str">
            <v>Esmalte japalac base interm. m.palette (glidden)</v>
          </cell>
          <cell r="E1683" t="str">
            <v>gln</v>
          </cell>
          <cell r="F1683">
            <v>24.84</v>
          </cell>
          <cell r="G1683">
            <v>0</v>
          </cell>
          <cell r="I1683">
            <v>1</v>
          </cell>
        </row>
        <row r="1684">
          <cell r="A1684">
            <v>16042</v>
          </cell>
          <cell r="C1684" t="str">
            <v>Esmalte (glidden)</v>
          </cell>
          <cell r="E1684" t="str">
            <v>gln</v>
          </cell>
          <cell r="F1684">
            <v>12.295999999999999</v>
          </cell>
          <cell r="G1684">
            <v>0</v>
          </cell>
          <cell r="I1684">
            <v>1</v>
          </cell>
        </row>
        <row r="1685">
          <cell r="A1685">
            <v>16043</v>
          </cell>
          <cell r="C1685" t="str">
            <v>Esmalte varios colores</v>
          </cell>
          <cell r="E1685" t="str">
            <v>gln</v>
          </cell>
          <cell r="F1685">
            <v>25.3</v>
          </cell>
          <cell r="G1685">
            <v>351100011</v>
          </cell>
          <cell r="I1685">
            <v>26.68</v>
          </cell>
        </row>
        <row r="1686">
          <cell r="A1686">
            <v>16044</v>
          </cell>
          <cell r="C1686" t="str">
            <v>Esmalte glidden blanco mate</v>
          </cell>
          <cell r="E1686" t="str">
            <v>gln</v>
          </cell>
          <cell r="F1686">
            <v>12.295999999999999</v>
          </cell>
          <cell r="G1686">
            <v>0</v>
          </cell>
          <cell r="I1686">
            <v>1</v>
          </cell>
        </row>
        <row r="1687">
          <cell r="A1687">
            <v>16046</v>
          </cell>
          <cell r="C1687" t="str">
            <v>Esmalte japalac blanco semibrillo(glidden)</v>
          </cell>
          <cell r="E1687" t="str">
            <v>gln</v>
          </cell>
          <cell r="F1687">
            <v>18.748000000000001</v>
          </cell>
          <cell r="G1687">
            <v>0</v>
          </cell>
          <cell r="I1687">
            <v>1</v>
          </cell>
        </row>
        <row r="1688">
          <cell r="A1688">
            <v>16047</v>
          </cell>
          <cell r="C1688" t="str">
            <v>Esmalte glidden aluminio (glidden)</v>
          </cell>
          <cell r="E1688" t="str">
            <v>gln</v>
          </cell>
          <cell r="F1688">
            <v>37.950000000000003</v>
          </cell>
          <cell r="G1688">
            <v>0</v>
          </cell>
          <cell r="I1688">
            <v>1</v>
          </cell>
        </row>
        <row r="1689">
          <cell r="A1689">
            <v>16048</v>
          </cell>
          <cell r="C1689" t="str">
            <v>Esmalte japalac semibrillo base blanca(glidden)</v>
          </cell>
          <cell r="E1689" t="str">
            <v>gln</v>
          </cell>
          <cell r="F1689">
            <v>31.2</v>
          </cell>
          <cell r="G1689">
            <v>0</v>
          </cell>
          <cell r="I1689">
            <v>1</v>
          </cell>
        </row>
        <row r="1690">
          <cell r="A1690">
            <v>16050</v>
          </cell>
          <cell r="C1690" t="str">
            <v>Esmalte japalac semibrillo base pastel(glidden)</v>
          </cell>
          <cell r="E1690" t="str">
            <v>gln</v>
          </cell>
          <cell r="F1690">
            <v>29.808399999999999</v>
          </cell>
          <cell r="G1690">
            <v>0</v>
          </cell>
          <cell r="I1690">
            <v>1</v>
          </cell>
        </row>
        <row r="1691">
          <cell r="A1691">
            <v>16054</v>
          </cell>
          <cell r="C1691" t="str">
            <v>Esmalte japalac semibrillo base deep mp.(glidden)</v>
          </cell>
          <cell r="E1691" t="str">
            <v>gln</v>
          </cell>
          <cell r="F1691">
            <v>27.2</v>
          </cell>
          <cell r="G1691">
            <v>0</v>
          </cell>
          <cell r="I1691">
            <v>1</v>
          </cell>
        </row>
        <row r="1692">
          <cell r="A1692">
            <v>16058</v>
          </cell>
          <cell r="C1692" t="str">
            <v>Esmalte japalac semibrillo base interm.(glidden)</v>
          </cell>
          <cell r="E1692" t="str">
            <v>gln</v>
          </cell>
          <cell r="F1692">
            <v>25</v>
          </cell>
          <cell r="G1692">
            <v>0</v>
          </cell>
          <cell r="I1692">
            <v>1</v>
          </cell>
        </row>
        <row r="1693">
          <cell r="A1693">
            <v>16062</v>
          </cell>
          <cell r="C1693" t="str">
            <v>Esmalte japalac blanco mate(glidden)</v>
          </cell>
          <cell r="E1693" t="str">
            <v>gln</v>
          </cell>
          <cell r="F1693">
            <v>24.48</v>
          </cell>
          <cell r="G1693">
            <v>0</v>
          </cell>
          <cell r="I1693">
            <v>1</v>
          </cell>
        </row>
        <row r="1694">
          <cell r="A1694">
            <v>16066</v>
          </cell>
          <cell r="C1694" t="str">
            <v>Barniz acrilico Latex (glidden)</v>
          </cell>
          <cell r="E1694" t="str">
            <v>gln</v>
          </cell>
          <cell r="F1694">
            <v>35.950000000000003</v>
          </cell>
          <cell r="G1694">
            <v>0</v>
          </cell>
          <cell r="I1694">
            <v>1</v>
          </cell>
        </row>
        <row r="1695">
          <cell r="A1695">
            <v>16070</v>
          </cell>
          <cell r="C1695" t="str">
            <v>Sellador lijable para madera (glidden)</v>
          </cell>
          <cell r="E1695" t="str">
            <v>gln</v>
          </cell>
          <cell r="F1695">
            <v>28.39</v>
          </cell>
          <cell r="G1695">
            <v>0</v>
          </cell>
          <cell r="I1695">
            <v>1</v>
          </cell>
        </row>
        <row r="1696">
          <cell r="A1696">
            <v>16074</v>
          </cell>
          <cell r="C1696" t="str">
            <v>Poliuretano glidden semibrillo (barniz)</v>
          </cell>
          <cell r="E1696" t="str">
            <v>gln</v>
          </cell>
          <cell r="F1696">
            <v>24.46</v>
          </cell>
          <cell r="G1696">
            <v>0</v>
          </cell>
          <cell r="I1696">
            <v>1</v>
          </cell>
        </row>
        <row r="1697">
          <cell r="A1697">
            <v>16078</v>
          </cell>
          <cell r="C1697" t="str">
            <v>Poliuretano glidden brillante (barniz)</v>
          </cell>
          <cell r="E1697" t="str">
            <v>gln</v>
          </cell>
          <cell r="F1697">
            <v>24</v>
          </cell>
          <cell r="G1697">
            <v>0</v>
          </cell>
          <cell r="I1697">
            <v>1</v>
          </cell>
        </row>
        <row r="1698">
          <cell r="A1698">
            <v>16082</v>
          </cell>
          <cell r="C1698" t="str">
            <v>Pintec spar varnish glidden(barniz)</v>
          </cell>
          <cell r="E1698" t="str">
            <v>gln</v>
          </cell>
          <cell r="F1698">
            <v>11.49</v>
          </cell>
          <cell r="G1698">
            <v>0</v>
          </cell>
          <cell r="I1698">
            <v>1</v>
          </cell>
        </row>
        <row r="1699">
          <cell r="A1699">
            <v>16086</v>
          </cell>
          <cell r="C1699" t="str">
            <v>Anticorrosivo azarcón (glidden)</v>
          </cell>
          <cell r="E1699" t="str">
            <v>gln</v>
          </cell>
          <cell r="F1699">
            <v>33.35</v>
          </cell>
          <cell r="G1699">
            <v>0</v>
          </cell>
          <cell r="I1699">
            <v>1</v>
          </cell>
        </row>
        <row r="1700">
          <cell r="A1700">
            <v>16090</v>
          </cell>
          <cell r="C1700" t="str">
            <v>Anticorrosivo colores (glidden)</v>
          </cell>
          <cell r="E1700" t="str">
            <v>gln</v>
          </cell>
          <cell r="F1700">
            <v>26.31</v>
          </cell>
          <cell r="G1700">
            <v>0</v>
          </cell>
          <cell r="I1700">
            <v>1</v>
          </cell>
        </row>
        <row r="1701">
          <cell r="A1701">
            <v>16094</v>
          </cell>
          <cell r="C1701" t="str">
            <v>Anticorrosivo caterpillar(glidden)</v>
          </cell>
          <cell r="E1701" t="str">
            <v>gln</v>
          </cell>
          <cell r="F1701">
            <v>24.48</v>
          </cell>
          <cell r="G1701">
            <v>0</v>
          </cell>
          <cell r="I1701">
            <v>1</v>
          </cell>
        </row>
        <row r="1702">
          <cell r="A1702">
            <v>16098</v>
          </cell>
          <cell r="C1702" t="str">
            <v>Anticorrosivo blanco (glidden)</v>
          </cell>
          <cell r="E1702" t="str">
            <v>gln</v>
          </cell>
          <cell r="F1702">
            <v>23.2</v>
          </cell>
          <cell r="G1702">
            <v>0</v>
          </cell>
          <cell r="I1702">
            <v>1</v>
          </cell>
        </row>
        <row r="1703">
          <cell r="A1703">
            <v>16102</v>
          </cell>
          <cell r="C1703" t="str">
            <v>Removedor de pinturas (glidden)</v>
          </cell>
          <cell r="E1703" t="str">
            <v>gln</v>
          </cell>
          <cell r="F1703">
            <v>16.309999999999999</v>
          </cell>
          <cell r="G1703">
            <v>0</v>
          </cell>
          <cell r="I1703">
            <v>1</v>
          </cell>
        </row>
        <row r="1704">
          <cell r="A1704">
            <v>16106</v>
          </cell>
          <cell r="C1704" t="str">
            <v>Fondo blanco para madera (glidden)</v>
          </cell>
          <cell r="E1704" t="str">
            <v>gln</v>
          </cell>
          <cell r="F1704">
            <v>18.38</v>
          </cell>
          <cell r="G1704">
            <v>0</v>
          </cell>
          <cell r="I1704">
            <v>1</v>
          </cell>
        </row>
        <row r="1705">
          <cell r="A1705">
            <v>16110</v>
          </cell>
          <cell r="C1705" t="str">
            <v>Sellador de Concreto (Sherwin Willians)</v>
          </cell>
          <cell r="E1705" t="str">
            <v>gln</v>
          </cell>
          <cell r="F1705">
            <v>16.95</v>
          </cell>
          <cell r="G1705">
            <v>0</v>
          </cell>
          <cell r="I1705">
            <v>1</v>
          </cell>
        </row>
        <row r="1706">
          <cell r="A1706">
            <v>16120</v>
          </cell>
          <cell r="C1706" t="str">
            <v>Super Kem satin (Sherwin Willians)</v>
          </cell>
          <cell r="E1706" t="str">
            <v>gln</v>
          </cell>
          <cell r="F1706">
            <v>15.59</v>
          </cell>
          <cell r="G1706">
            <v>0</v>
          </cell>
          <cell r="I1706">
            <v>1</v>
          </cell>
        </row>
        <row r="1707">
          <cell r="A1707">
            <v>16125</v>
          </cell>
          <cell r="C1707" t="str">
            <v>Kem Latex (Sherwin Willians)</v>
          </cell>
          <cell r="E1707" t="str">
            <v>gln</v>
          </cell>
          <cell r="F1707">
            <v>15.59</v>
          </cell>
          <cell r="G1707">
            <v>0</v>
          </cell>
          <cell r="I1707">
            <v>1</v>
          </cell>
        </row>
        <row r="1708">
          <cell r="A1708">
            <v>16130</v>
          </cell>
          <cell r="C1708" t="str">
            <v>Domino Excello Latex (Sherwin Willians)</v>
          </cell>
          <cell r="E1708" t="str">
            <v>gln</v>
          </cell>
          <cell r="F1708">
            <v>11.44</v>
          </cell>
          <cell r="G1708">
            <v>0</v>
          </cell>
          <cell r="I1708">
            <v>1</v>
          </cell>
        </row>
        <row r="1709">
          <cell r="A1709">
            <v>16135</v>
          </cell>
          <cell r="C1709" t="str">
            <v>Econolatex (Sherwin Willians)</v>
          </cell>
          <cell r="E1709" t="str">
            <v>gln</v>
          </cell>
          <cell r="F1709">
            <v>7.2</v>
          </cell>
          <cell r="G1709">
            <v>0</v>
          </cell>
          <cell r="I1709">
            <v>1</v>
          </cell>
        </row>
        <row r="1710">
          <cell r="A1710">
            <v>16140</v>
          </cell>
          <cell r="C1710" t="str">
            <v>Econolatex Intenso(Sherwin Willians)</v>
          </cell>
          <cell r="E1710" t="str">
            <v>gln</v>
          </cell>
          <cell r="F1710">
            <v>8.98</v>
          </cell>
          <cell r="G1710">
            <v>0</v>
          </cell>
          <cell r="I1710">
            <v>1</v>
          </cell>
        </row>
        <row r="1711">
          <cell r="A1711">
            <v>16200</v>
          </cell>
          <cell r="C1711" t="str">
            <v>Colonial latex blanco(Sherwin Willians)</v>
          </cell>
          <cell r="E1711" t="str">
            <v>gln</v>
          </cell>
          <cell r="F1711">
            <v>6.36</v>
          </cell>
          <cell r="G1711">
            <v>0</v>
          </cell>
          <cell r="I1711">
            <v>1</v>
          </cell>
        </row>
        <row r="1712">
          <cell r="A1712">
            <v>16205</v>
          </cell>
          <cell r="C1712" t="str">
            <v>Domino Esmalte (Sherwin Willians)</v>
          </cell>
          <cell r="E1712" t="str">
            <v>gln</v>
          </cell>
          <cell r="F1712">
            <v>12.29</v>
          </cell>
          <cell r="G1712">
            <v>0</v>
          </cell>
          <cell r="I1712">
            <v>1</v>
          </cell>
        </row>
        <row r="1713">
          <cell r="A1713">
            <v>16210</v>
          </cell>
          <cell r="C1713" t="str">
            <v>Domino Aluminio (Sherwin Willians)</v>
          </cell>
          <cell r="E1713" t="str">
            <v>gln</v>
          </cell>
          <cell r="F1713">
            <v>15.51</v>
          </cell>
          <cell r="G1713">
            <v>0</v>
          </cell>
          <cell r="I1713">
            <v>1</v>
          </cell>
        </row>
        <row r="1714">
          <cell r="A1714">
            <v>16215</v>
          </cell>
          <cell r="C1714" t="str">
            <v>Domino Anticorrosivo brillante (Sherwin Willians)</v>
          </cell>
          <cell r="E1714" t="str">
            <v>gln</v>
          </cell>
          <cell r="F1714">
            <v>11.86</v>
          </cell>
          <cell r="G1714">
            <v>0</v>
          </cell>
          <cell r="I1714">
            <v>1</v>
          </cell>
        </row>
        <row r="1715">
          <cell r="A1715">
            <v>16220</v>
          </cell>
          <cell r="C1715" t="str">
            <v>Domino Anticorrosivo mate (Sherwin Willians)</v>
          </cell>
          <cell r="E1715" t="str">
            <v>gln</v>
          </cell>
          <cell r="F1715">
            <v>10.17</v>
          </cell>
          <cell r="G1715">
            <v>0</v>
          </cell>
          <cell r="I1715">
            <v>1</v>
          </cell>
        </row>
        <row r="1716">
          <cell r="A1716">
            <v>16225</v>
          </cell>
          <cell r="C1716" t="str">
            <v>Kem Kromik Anticorrosivo (Sherwin-Willians)</v>
          </cell>
          <cell r="E1716" t="str">
            <v>gln</v>
          </cell>
          <cell r="F1716">
            <v>8.84</v>
          </cell>
          <cell r="G1716">
            <v>0</v>
          </cell>
          <cell r="I1716">
            <v>1</v>
          </cell>
        </row>
        <row r="1717">
          <cell r="A1717">
            <v>16230</v>
          </cell>
          <cell r="C1717" t="str">
            <v>Domino Barniz (Sherwin Willians)</v>
          </cell>
          <cell r="E1717" t="str">
            <v>gln</v>
          </cell>
          <cell r="F1717">
            <v>11.44</v>
          </cell>
          <cell r="G1717">
            <v>0</v>
          </cell>
          <cell r="I1717">
            <v>1</v>
          </cell>
        </row>
        <row r="1718">
          <cell r="A1718">
            <v>16235</v>
          </cell>
          <cell r="C1718" t="str">
            <v>Texture Paint (Sherwin Willians)</v>
          </cell>
          <cell r="E1718" t="str">
            <v>gln</v>
          </cell>
          <cell r="F1718">
            <v>7.2</v>
          </cell>
          <cell r="G1718">
            <v>0</v>
          </cell>
          <cell r="I1718">
            <v>1</v>
          </cell>
        </row>
        <row r="1719">
          <cell r="A1719">
            <v>16240</v>
          </cell>
          <cell r="C1719" t="str">
            <v>Kem Color Pastel (Sherwin Willians)</v>
          </cell>
          <cell r="E1719" t="str">
            <v>gln</v>
          </cell>
          <cell r="F1719">
            <v>7.37</v>
          </cell>
          <cell r="G1719">
            <v>0</v>
          </cell>
          <cell r="I1719">
            <v>1</v>
          </cell>
        </row>
        <row r="1720">
          <cell r="A1720">
            <v>16245</v>
          </cell>
          <cell r="C1720" t="str">
            <v>Domino Latex (Sherwin Willians)</v>
          </cell>
          <cell r="E1720" t="str">
            <v>gln</v>
          </cell>
          <cell r="F1720">
            <v>11.44</v>
          </cell>
          <cell r="G1720">
            <v>0</v>
          </cell>
          <cell r="I1720">
            <v>1</v>
          </cell>
        </row>
        <row r="1721">
          <cell r="A1721">
            <v>16250</v>
          </cell>
          <cell r="C1721" t="str">
            <v>Eterpint para intemperie (Sherwin Willians)</v>
          </cell>
          <cell r="E1721" t="str">
            <v>gln</v>
          </cell>
          <cell r="F1721">
            <v>13.56</v>
          </cell>
          <cell r="G1721">
            <v>0</v>
          </cell>
          <cell r="I1721">
            <v>1</v>
          </cell>
        </row>
        <row r="1722">
          <cell r="A1722">
            <v>16255</v>
          </cell>
          <cell r="C1722" t="str">
            <v>Removedor de Pinturas (Sherwin Willians)</v>
          </cell>
          <cell r="E1722" t="str">
            <v>gln</v>
          </cell>
          <cell r="F1722">
            <v>13.1</v>
          </cell>
          <cell r="G1722">
            <v>0</v>
          </cell>
          <cell r="I1722">
            <v>1</v>
          </cell>
        </row>
        <row r="1723">
          <cell r="A1723">
            <v>16260</v>
          </cell>
          <cell r="C1723" t="str">
            <v>Barniz rex par (Sherwin Willians)</v>
          </cell>
          <cell r="E1723" t="str">
            <v>gln</v>
          </cell>
          <cell r="F1723">
            <v>14.41</v>
          </cell>
          <cell r="G1723">
            <v>0</v>
          </cell>
          <cell r="I1723">
            <v>1</v>
          </cell>
        </row>
        <row r="1724">
          <cell r="A1724">
            <v>16265</v>
          </cell>
          <cell r="C1724" t="str">
            <v>Coal-tar Epoxy C-200 (Sherwin Willians)</v>
          </cell>
          <cell r="E1724" t="str">
            <v>gln</v>
          </cell>
          <cell r="F1724">
            <v>30.98</v>
          </cell>
          <cell r="G1724">
            <v>0</v>
          </cell>
          <cell r="I1724">
            <v>1</v>
          </cell>
        </row>
        <row r="1725">
          <cell r="A1725">
            <v>16270</v>
          </cell>
          <cell r="C1725" t="str">
            <v>Industrial Wash Primer (Sherwin Willians)</v>
          </cell>
          <cell r="E1725" t="str">
            <v>gln</v>
          </cell>
          <cell r="F1725">
            <v>17.100000000000001</v>
          </cell>
          <cell r="G1725">
            <v>0</v>
          </cell>
          <cell r="I1725">
            <v>1</v>
          </cell>
        </row>
        <row r="1726">
          <cell r="A1726">
            <v>16275</v>
          </cell>
          <cell r="C1726" t="str">
            <v>Kem fast bake horneab.blanco brill.(Sherwin Willians)</v>
          </cell>
          <cell r="E1726" t="str">
            <v>gln</v>
          </cell>
          <cell r="F1726">
            <v>18.64</v>
          </cell>
          <cell r="G1726">
            <v>0</v>
          </cell>
          <cell r="I1726">
            <v>1</v>
          </cell>
        </row>
        <row r="1727">
          <cell r="A1727">
            <v>16280</v>
          </cell>
          <cell r="C1727" t="str">
            <v>Reductor 54 (Sherwin Willians)</v>
          </cell>
          <cell r="E1727" t="str">
            <v>gln</v>
          </cell>
          <cell r="F1727">
            <v>6.4</v>
          </cell>
          <cell r="G1727">
            <v>0</v>
          </cell>
          <cell r="I1727">
            <v>1</v>
          </cell>
        </row>
        <row r="1728">
          <cell r="A1728">
            <v>16285</v>
          </cell>
          <cell r="C1728" t="str">
            <v>Mek solvent (Sherwin Willians)</v>
          </cell>
          <cell r="E1728" t="str">
            <v>gln</v>
          </cell>
          <cell r="F1728" t="str">
            <v>*</v>
          </cell>
          <cell r="G1728">
            <v>0</v>
          </cell>
          <cell r="I1728">
            <v>1</v>
          </cell>
        </row>
        <row r="1729">
          <cell r="A1729">
            <v>16300</v>
          </cell>
          <cell r="C1729" t="str">
            <v>Barniz (superior)</v>
          </cell>
          <cell r="E1729" t="str">
            <v>gln</v>
          </cell>
          <cell r="F1729">
            <v>11.423999999999999</v>
          </cell>
          <cell r="G1729">
            <v>0</v>
          </cell>
          <cell r="I1729">
            <v>1</v>
          </cell>
        </row>
        <row r="1730">
          <cell r="A1730">
            <v>16310</v>
          </cell>
          <cell r="C1730" t="str">
            <v>Superlatex profesional (superior)</v>
          </cell>
          <cell r="E1730" t="str">
            <v>gln</v>
          </cell>
          <cell r="F1730">
            <v>5.2</v>
          </cell>
          <cell r="G1730">
            <v>0</v>
          </cell>
          <cell r="I1730">
            <v>1</v>
          </cell>
        </row>
        <row r="1731">
          <cell r="A1731">
            <v>16315</v>
          </cell>
          <cell r="C1731" t="str">
            <v>Super Económico (superior)</v>
          </cell>
          <cell r="E1731" t="str">
            <v>gln</v>
          </cell>
          <cell r="F1731">
            <v>3.32</v>
          </cell>
          <cell r="G1731">
            <v>0</v>
          </cell>
          <cell r="I1731">
            <v>1</v>
          </cell>
        </row>
        <row r="1732">
          <cell r="A1732">
            <v>16320</v>
          </cell>
          <cell r="C1732" t="str">
            <v>Super Vinil (superior)</v>
          </cell>
          <cell r="E1732" t="str">
            <v>gln</v>
          </cell>
          <cell r="F1732">
            <v>8.24</v>
          </cell>
          <cell r="G1732">
            <v>0</v>
          </cell>
          <cell r="I1732">
            <v>1</v>
          </cell>
        </row>
        <row r="1733">
          <cell r="A1733">
            <v>16325</v>
          </cell>
          <cell r="C1733" t="str">
            <v>Super Vinil colores intensos (superior)</v>
          </cell>
          <cell r="E1733" t="str">
            <v>gln</v>
          </cell>
          <cell r="F1733">
            <v>11.24</v>
          </cell>
          <cell r="G1733">
            <v>0</v>
          </cell>
          <cell r="I1733">
            <v>1</v>
          </cell>
        </row>
        <row r="1734">
          <cell r="A1734">
            <v>16330</v>
          </cell>
          <cell r="C1734" t="str">
            <v>Esmalte varior colores (superior)</v>
          </cell>
          <cell r="E1734" t="str">
            <v>gln</v>
          </cell>
          <cell r="F1734">
            <v>25</v>
          </cell>
          <cell r="G1734">
            <v>351100011</v>
          </cell>
          <cell r="I1734">
            <v>1</v>
          </cell>
          <cell r="J1734">
            <v>0.4</v>
          </cell>
        </row>
        <row r="1735">
          <cell r="A1735">
            <v>16335</v>
          </cell>
          <cell r="C1735" t="str">
            <v>Diluyente Nasson (Superior)</v>
          </cell>
          <cell r="E1735" t="str">
            <v>gln</v>
          </cell>
          <cell r="F1735">
            <v>6.8</v>
          </cell>
          <cell r="G1735">
            <v>0</v>
          </cell>
          <cell r="I1735">
            <v>1</v>
          </cell>
        </row>
        <row r="1736">
          <cell r="A1736">
            <v>16340</v>
          </cell>
          <cell r="C1736" t="str">
            <v>Laca transparente brillante (superior)</v>
          </cell>
          <cell r="E1736" t="str">
            <v>gln</v>
          </cell>
          <cell r="F1736">
            <v>11.68</v>
          </cell>
          <cell r="G1736">
            <v>0</v>
          </cell>
          <cell r="I1736">
            <v>1</v>
          </cell>
        </row>
        <row r="1737">
          <cell r="A1737">
            <v>16345</v>
          </cell>
          <cell r="C1737" t="str">
            <v>Blanco y negro mate (condor)</v>
          </cell>
          <cell r="E1737" t="str">
            <v>gln</v>
          </cell>
          <cell r="F1737">
            <v>11.22</v>
          </cell>
          <cell r="G1737">
            <v>0</v>
          </cell>
          <cell r="I1737">
            <v>1</v>
          </cell>
        </row>
        <row r="1738">
          <cell r="A1738">
            <v>16350</v>
          </cell>
          <cell r="C1738" t="str">
            <v>Barniz brillante (condor)</v>
          </cell>
          <cell r="E1738" t="str">
            <v>gln</v>
          </cell>
          <cell r="F1738">
            <v>9.0299999999999994</v>
          </cell>
          <cell r="G1738">
            <v>0</v>
          </cell>
          <cell r="I1738">
            <v>1</v>
          </cell>
        </row>
        <row r="1739">
          <cell r="A1739">
            <v>16360</v>
          </cell>
          <cell r="C1739" t="str">
            <v>Aluminio (condor)</v>
          </cell>
          <cell r="E1739" t="str">
            <v>gln</v>
          </cell>
          <cell r="F1739">
            <v>22.61</v>
          </cell>
          <cell r="G1739">
            <v>0</v>
          </cell>
          <cell r="I1739">
            <v>1</v>
          </cell>
        </row>
        <row r="1740">
          <cell r="A1740">
            <v>16365</v>
          </cell>
          <cell r="C1740" t="str">
            <v>Anticorrosivo (CO 5)</v>
          </cell>
          <cell r="E1740" t="str">
            <v>gln</v>
          </cell>
          <cell r="F1740">
            <v>23.55</v>
          </cell>
          <cell r="G1740">
            <v>351100111</v>
          </cell>
          <cell r="I1740">
            <v>26.68</v>
          </cell>
          <cell r="J1740">
            <v>0.4</v>
          </cell>
        </row>
        <row r="1741">
          <cell r="A1741">
            <v>16370</v>
          </cell>
          <cell r="C1741" t="str">
            <v>Permalatex (condor)</v>
          </cell>
          <cell r="E1741" t="str">
            <v>gln</v>
          </cell>
          <cell r="F1741">
            <v>15.719999999999999</v>
          </cell>
          <cell r="G1741">
            <v>0</v>
          </cell>
          <cell r="I1741">
            <v>1</v>
          </cell>
        </row>
        <row r="1742">
          <cell r="A1742">
            <v>16371</v>
          </cell>
          <cell r="C1742" t="str">
            <v>Caneca Permalatex (5 gln)</v>
          </cell>
          <cell r="E1742" t="str">
            <v>u.</v>
          </cell>
          <cell r="F1742">
            <v>78.599999999999994</v>
          </cell>
          <cell r="G1742">
            <v>0</v>
          </cell>
          <cell r="I1742">
            <v>1</v>
          </cell>
        </row>
        <row r="1743">
          <cell r="A1743">
            <v>16372</v>
          </cell>
          <cell r="C1743" t="str">
            <v>Caneca Pintura Super Corona (5 gln)</v>
          </cell>
          <cell r="E1743" t="str">
            <v>u.</v>
          </cell>
          <cell r="F1743">
            <v>123.21</v>
          </cell>
          <cell r="G1743">
            <v>0</v>
          </cell>
          <cell r="I1743">
            <v>1</v>
          </cell>
        </row>
        <row r="1744">
          <cell r="A1744">
            <v>16375</v>
          </cell>
          <cell r="C1744" t="str">
            <v>Economic de agua(condor)</v>
          </cell>
          <cell r="E1744" t="str">
            <v>gln</v>
          </cell>
          <cell r="F1744">
            <v>5.71</v>
          </cell>
          <cell r="G1744">
            <v>0</v>
          </cell>
          <cell r="I1744">
            <v>1</v>
          </cell>
        </row>
        <row r="1745">
          <cell r="A1745">
            <v>16380</v>
          </cell>
          <cell r="C1745" t="str">
            <v>Latex de vinil acrilico (condor)</v>
          </cell>
          <cell r="E1745" t="str">
            <v>gln</v>
          </cell>
          <cell r="F1745">
            <v>7.6</v>
          </cell>
          <cell r="G1745">
            <v>0</v>
          </cell>
          <cell r="I1745">
            <v>1</v>
          </cell>
        </row>
        <row r="1746">
          <cell r="A1746">
            <v>16390</v>
          </cell>
          <cell r="C1746" t="str">
            <v>Supercorona pasteles (condor)</v>
          </cell>
          <cell r="E1746" t="str">
            <v>gln</v>
          </cell>
          <cell r="F1746">
            <v>14.52</v>
          </cell>
          <cell r="G1746">
            <v>0</v>
          </cell>
          <cell r="I1746">
            <v>1</v>
          </cell>
        </row>
        <row r="1747">
          <cell r="A1747">
            <v>16400</v>
          </cell>
          <cell r="C1747" t="str">
            <v>Supercorona colores intensos(condor)</v>
          </cell>
          <cell r="E1747" t="str">
            <v>gln</v>
          </cell>
          <cell r="F1747">
            <v>12.36</v>
          </cell>
          <cell r="G1747">
            <v>0</v>
          </cell>
          <cell r="I1747">
            <v>1</v>
          </cell>
        </row>
        <row r="1748">
          <cell r="A1748">
            <v>16405</v>
          </cell>
          <cell r="C1748" t="str">
            <v>Eternacril para eternit(condor)</v>
          </cell>
          <cell r="E1748" t="str">
            <v>gln</v>
          </cell>
          <cell r="F1748">
            <v>5.15916</v>
          </cell>
          <cell r="G1748">
            <v>0</v>
          </cell>
          <cell r="I1748">
            <v>1</v>
          </cell>
        </row>
        <row r="1749">
          <cell r="A1749">
            <v>16410</v>
          </cell>
          <cell r="C1749" t="str">
            <v>Estralatex (condor)</v>
          </cell>
          <cell r="E1749" t="str">
            <v>gln</v>
          </cell>
          <cell r="F1749">
            <v>2.2791999999999999</v>
          </cell>
          <cell r="G1749">
            <v>0</v>
          </cell>
          <cell r="I1749">
            <v>1</v>
          </cell>
        </row>
        <row r="1750">
          <cell r="A1750">
            <v>16415</v>
          </cell>
          <cell r="C1750" t="str">
            <v>Vernin altos Sólidos sellador (condor)</v>
          </cell>
          <cell r="E1750" t="str">
            <v>gln</v>
          </cell>
          <cell r="F1750">
            <v>6.9080000000000004</v>
          </cell>
          <cell r="G1750">
            <v>0</v>
          </cell>
          <cell r="I1750">
            <v>1</v>
          </cell>
        </row>
        <row r="1751">
          <cell r="A1751">
            <v>16420</v>
          </cell>
          <cell r="C1751" t="str">
            <v>Vernin altos Sólidos laca brillante (condor)</v>
          </cell>
          <cell r="E1751" t="str">
            <v>gln</v>
          </cell>
          <cell r="F1751">
            <v>7.26</v>
          </cell>
          <cell r="G1751">
            <v>0</v>
          </cell>
          <cell r="I1751">
            <v>1</v>
          </cell>
        </row>
        <row r="1752">
          <cell r="A1752">
            <v>16425</v>
          </cell>
          <cell r="C1752" t="str">
            <v>Vernin sellador (condor)</v>
          </cell>
          <cell r="E1752" t="str">
            <v>gln</v>
          </cell>
          <cell r="F1752">
            <v>5.7287999999999997</v>
          </cell>
          <cell r="G1752">
            <v>0</v>
          </cell>
          <cell r="I1752">
            <v>1</v>
          </cell>
        </row>
        <row r="1753">
          <cell r="A1753">
            <v>16430</v>
          </cell>
          <cell r="C1753" t="str">
            <v>Vernin laca brillante (condor)</v>
          </cell>
          <cell r="E1753" t="str">
            <v>gln</v>
          </cell>
          <cell r="F1753">
            <v>6.0279999999999996</v>
          </cell>
          <cell r="G1753">
            <v>0</v>
          </cell>
          <cell r="I1753">
            <v>1</v>
          </cell>
        </row>
        <row r="1754">
          <cell r="A1754">
            <v>16450</v>
          </cell>
          <cell r="C1754" t="str">
            <v>Vernin laca mate (condor)</v>
          </cell>
          <cell r="E1754" t="str">
            <v>gln</v>
          </cell>
          <cell r="F1754">
            <v>6.7759999999999998</v>
          </cell>
          <cell r="G1754">
            <v>0</v>
          </cell>
          <cell r="I1754">
            <v>1</v>
          </cell>
        </row>
        <row r="1755">
          <cell r="A1755">
            <v>16455</v>
          </cell>
          <cell r="C1755" t="str">
            <v>Barniz brillante Tan (condor)</v>
          </cell>
          <cell r="E1755" t="str">
            <v>gln</v>
          </cell>
          <cell r="F1755">
            <v>4.9279999999999999</v>
          </cell>
          <cell r="G1755">
            <v>0</v>
          </cell>
          <cell r="I1755">
            <v>1</v>
          </cell>
        </row>
        <row r="1756">
          <cell r="A1756">
            <v>16456</v>
          </cell>
          <cell r="C1756" t="str">
            <v>Pintura Termoplastica Amarilla/Blanco, etc.</v>
          </cell>
          <cell r="E1756" t="str">
            <v>kg.</v>
          </cell>
          <cell r="F1756">
            <v>2.57</v>
          </cell>
          <cell r="G1756">
            <v>0</v>
          </cell>
          <cell r="I1756">
            <v>1</v>
          </cell>
        </row>
        <row r="1757">
          <cell r="A1757">
            <v>16457</v>
          </cell>
          <cell r="C1757" t="str">
            <v>Pintura de Tráfico con Caucho Clorado ( Blanco-Amarillo )</v>
          </cell>
          <cell r="E1757" t="str">
            <v>gln</v>
          </cell>
          <cell r="F1757">
            <v>46.4</v>
          </cell>
          <cell r="G1757">
            <v>0</v>
          </cell>
          <cell r="I1757">
            <v>1</v>
          </cell>
          <cell r="L1757">
            <v>18.57</v>
          </cell>
          <cell r="M1757">
            <v>26.9</v>
          </cell>
        </row>
        <row r="1758">
          <cell r="A1758">
            <v>164571</v>
          </cell>
          <cell r="C1758" t="str">
            <v>Pintura de Tráfico Acrilica Base Agua Tipo II (Blanca)</v>
          </cell>
          <cell r="E1758" t="str">
            <v>gln</v>
          </cell>
          <cell r="F1758">
            <v>44.5</v>
          </cell>
          <cell r="G1758">
            <v>3511000126</v>
          </cell>
          <cell r="I1758">
            <v>26.68</v>
          </cell>
        </row>
        <row r="1759">
          <cell r="A1759">
            <v>16458</v>
          </cell>
          <cell r="C1759" t="str">
            <v>Microesfera Tipo I</v>
          </cell>
          <cell r="E1759" t="str">
            <v>Kg.</v>
          </cell>
          <cell r="F1759">
            <v>1.35</v>
          </cell>
          <cell r="G1759">
            <v>371991111</v>
          </cell>
          <cell r="I1759">
            <v>40</v>
          </cell>
          <cell r="L1759">
            <v>1.35</v>
          </cell>
        </row>
        <row r="1760">
          <cell r="A1760">
            <v>16459</v>
          </cell>
          <cell r="C1760" t="str">
            <v>Cordordiluyente lenta evapor.</v>
          </cell>
          <cell r="E1760" t="str">
            <v>gln</v>
          </cell>
          <cell r="F1760">
            <v>0.46200000000000002</v>
          </cell>
          <cell r="G1760">
            <v>0</v>
          </cell>
          <cell r="I1760">
            <v>1</v>
          </cell>
        </row>
        <row r="1761">
          <cell r="A1761">
            <v>16460</v>
          </cell>
          <cell r="C1761" t="str">
            <v>Blancola</v>
          </cell>
          <cell r="E1761" t="str">
            <v>ltr</v>
          </cell>
          <cell r="F1761">
            <v>1.05</v>
          </cell>
          <cell r="G1761">
            <v>0</v>
          </cell>
          <cell r="I1761">
            <v>1</v>
          </cell>
        </row>
        <row r="1762">
          <cell r="A1762">
            <v>16461</v>
          </cell>
          <cell r="C1762" t="str">
            <v>Masilla plástica</v>
          </cell>
          <cell r="E1762" t="str">
            <v>ltr</v>
          </cell>
          <cell r="F1762">
            <v>3.22</v>
          </cell>
          <cell r="G1762">
            <v>0</v>
          </cell>
          <cell r="I1762">
            <v>1</v>
          </cell>
        </row>
        <row r="1763">
          <cell r="A1763">
            <v>16462</v>
          </cell>
          <cell r="C1763" t="str">
            <v>Tiza</v>
          </cell>
          <cell r="E1763" t="str">
            <v>lbr</v>
          </cell>
          <cell r="F1763">
            <v>0.08</v>
          </cell>
          <cell r="G1763">
            <v>0</v>
          </cell>
          <cell r="I1763">
            <v>1</v>
          </cell>
        </row>
        <row r="1764">
          <cell r="A1764">
            <v>16463</v>
          </cell>
          <cell r="C1764" t="str">
            <v>Cola granulada</v>
          </cell>
          <cell r="E1764" t="str">
            <v>lbr</v>
          </cell>
          <cell r="F1764">
            <v>0.75</v>
          </cell>
          <cell r="G1764">
            <v>0</v>
          </cell>
          <cell r="I1764">
            <v>1</v>
          </cell>
        </row>
        <row r="1765">
          <cell r="A1765">
            <v>16464</v>
          </cell>
          <cell r="C1765" t="str">
            <v>Brocha de 4" mango rojo</v>
          </cell>
          <cell r="E1765" t="str">
            <v>u.</v>
          </cell>
          <cell r="F1765">
            <v>0.65</v>
          </cell>
          <cell r="G1765">
            <v>0</v>
          </cell>
          <cell r="I1765">
            <v>1</v>
          </cell>
        </row>
        <row r="1766">
          <cell r="A1766">
            <v>164641</v>
          </cell>
          <cell r="C1766" t="str">
            <v>Brocha de 3" Wilson</v>
          </cell>
          <cell r="E1766" t="str">
            <v>u.</v>
          </cell>
          <cell r="F1766">
            <v>5.81</v>
          </cell>
          <cell r="G1766">
            <v>0</v>
          </cell>
          <cell r="I1766">
            <v>1</v>
          </cell>
        </row>
        <row r="1767">
          <cell r="A1767">
            <v>164642</v>
          </cell>
          <cell r="C1767" t="str">
            <v>Rodillo de Felpa</v>
          </cell>
          <cell r="E1767" t="str">
            <v>u.</v>
          </cell>
          <cell r="F1767">
            <v>3.05</v>
          </cell>
          <cell r="G1767">
            <v>0</v>
          </cell>
          <cell r="I1767">
            <v>1</v>
          </cell>
        </row>
        <row r="1768">
          <cell r="A1768">
            <v>16465</v>
          </cell>
          <cell r="C1768" t="str">
            <v xml:space="preserve">Pintura de Caucho inc. Lija </v>
          </cell>
          <cell r="E1768" t="str">
            <v>Gln</v>
          </cell>
          <cell r="F1768">
            <v>8.5</v>
          </cell>
          <cell r="G1768">
            <v>0</v>
          </cell>
          <cell r="I1768">
            <v>1</v>
          </cell>
        </row>
        <row r="1769">
          <cell r="A1769">
            <v>16466</v>
          </cell>
          <cell r="C1769" t="str">
            <v>Pintura de Esmalte</v>
          </cell>
          <cell r="E1769" t="str">
            <v>Gln</v>
          </cell>
          <cell r="F1769">
            <v>25.3</v>
          </cell>
          <cell r="G1769">
            <v>0</v>
          </cell>
          <cell r="I1769">
            <v>1</v>
          </cell>
        </row>
        <row r="1770">
          <cell r="A1770">
            <v>16467</v>
          </cell>
          <cell r="C1770" t="str">
            <v>Lija de Agua</v>
          </cell>
          <cell r="E1770" t="str">
            <v>u.</v>
          </cell>
          <cell r="F1770">
            <v>0.47</v>
          </cell>
          <cell r="G1770">
            <v>0</v>
          </cell>
          <cell r="I1770">
            <v>1</v>
          </cell>
        </row>
        <row r="1771">
          <cell r="C1771" t="str">
            <v>PRODUCTOS QUIMICOS</v>
          </cell>
        </row>
        <row r="1772">
          <cell r="A1772">
            <v>17020</v>
          </cell>
          <cell r="C1772" t="str">
            <v>Sika 1</v>
          </cell>
          <cell r="E1772" t="str">
            <v>Kg</v>
          </cell>
          <cell r="F1772">
            <v>0.64</v>
          </cell>
          <cell r="G1772">
            <v>0</v>
          </cell>
          <cell r="I1772">
            <v>1</v>
          </cell>
        </row>
        <row r="1773">
          <cell r="A1773">
            <v>17050</v>
          </cell>
          <cell r="C1773" t="str">
            <v>Plastocrete DM</v>
          </cell>
          <cell r="E1773" t="str">
            <v>Kg</v>
          </cell>
          <cell r="F1773">
            <v>0.68</v>
          </cell>
          <cell r="G1773">
            <v>0</v>
          </cell>
          <cell r="I1773">
            <v>1</v>
          </cell>
        </row>
        <row r="1774">
          <cell r="A1774">
            <v>17100</v>
          </cell>
          <cell r="C1774" t="str">
            <v>Hidroseal gris 2 Kg.,Impermeabilizante</v>
          </cell>
          <cell r="E1774" t="str">
            <v>Kg.</v>
          </cell>
          <cell r="F1774">
            <v>1.2621599999999999</v>
          </cell>
          <cell r="G1774">
            <v>0</v>
          </cell>
          <cell r="I1774">
            <v>1</v>
          </cell>
        </row>
        <row r="1775">
          <cell r="A1775">
            <v>17110</v>
          </cell>
          <cell r="C1775" t="str">
            <v>Hidroseal blanco,Impermeabilizante</v>
          </cell>
          <cell r="E1775" t="str">
            <v>Kg</v>
          </cell>
          <cell r="F1775">
            <v>0.8135</v>
          </cell>
          <cell r="G1775">
            <v>0</v>
          </cell>
          <cell r="I1775">
            <v>1</v>
          </cell>
        </row>
        <row r="1776">
          <cell r="A1776">
            <v>17111</v>
          </cell>
          <cell r="C1776" t="str">
            <v>Hidroplug,Cemento Hidráulico</v>
          </cell>
          <cell r="E1776" t="str">
            <v>Kg</v>
          </cell>
          <cell r="F1776">
            <v>1.2170799999999999</v>
          </cell>
          <cell r="G1776">
            <v>0</v>
          </cell>
          <cell r="I1776">
            <v>1</v>
          </cell>
        </row>
        <row r="1777">
          <cell r="A1777">
            <v>17113</v>
          </cell>
          <cell r="C1777" t="str">
            <v>Aditec 1,Impermeabilizante de Morteros</v>
          </cell>
          <cell r="E1777" t="str">
            <v>lt</v>
          </cell>
          <cell r="F1777">
            <v>0.62</v>
          </cell>
          <cell r="G1777">
            <v>0</v>
          </cell>
          <cell r="I1777">
            <v>1</v>
          </cell>
        </row>
        <row r="1778">
          <cell r="C1778" t="str">
            <v>ADITIVOS PARA HORMIGON</v>
          </cell>
        </row>
        <row r="1779">
          <cell r="A1779">
            <v>17201</v>
          </cell>
          <cell r="C1779" t="str">
            <v>PDA 25 R</v>
          </cell>
          <cell r="E1779" t="str">
            <v>gl.</v>
          </cell>
          <cell r="F1779">
            <v>2.9260000000000002</v>
          </cell>
          <cell r="G1779">
            <v>0</v>
          </cell>
          <cell r="I1779">
            <v>1</v>
          </cell>
        </row>
        <row r="1780">
          <cell r="A1780">
            <v>17202</v>
          </cell>
          <cell r="C1780" t="str">
            <v>PDA 25 N</v>
          </cell>
          <cell r="E1780" t="str">
            <v>gln</v>
          </cell>
          <cell r="F1780">
            <v>2.9432</v>
          </cell>
          <cell r="G1780">
            <v>0</v>
          </cell>
          <cell r="I1780">
            <v>1</v>
          </cell>
        </row>
        <row r="1781">
          <cell r="A1781">
            <v>17203</v>
          </cell>
          <cell r="C1781" t="str">
            <v>Prokrete R</v>
          </cell>
          <cell r="E1781" t="str">
            <v>gln</v>
          </cell>
          <cell r="F1781">
            <v>3.5828000000000002</v>
          </cell>
          <cell r="G1781">
            <v>0</v>
          </cell>
          <cell r="I1781">
            <v>1</v>
          </cell>
        </row>
        <row r="1782">
          <cell r="A1782">
            <v>17204</v>
          </cell>
          <cell r="C1782" t="str">
            <v>Prokrete N</v>
          </cell>
          <cell r="E1782" t="str">
            <v>gln</v>
          </cell>
          <cell r="F1782">
            <v>3.3696000000000002</v>
          </cell>
          <cell r="G1782">
            <v>0</v>
          </cell>
          <cell r="I1782">
            <v>1</v>
          </cell>
        </row>
        <row r="1783">
          <cell r="A1783">
            <v>17205</v>
          </cell>
          <cell r="C1783" t="str">
            <v>PDA High Early 100</v>
          </cell>
          <cell r="E1783" t="str">
            <v>gln</v>
          </cell>
          <cell r="F1783">
            <v>3.84</v>
          </cell>
          <cell r="G1783">
            <v>0</v>
          </cell>
          <cell r="I1783">
            <v>1</v>
          </cell>
        </row>
        <row r="1784">
          <cell r="A1784">
            <v>17206</v>
          </cell>
          <cell r="C1784" t="str">
            <v>A.E.A</v>
          </cell>
          <cell r="E1784" t="str">
            <v>gln</v>
          </cell>
          <cell r="F1784">
            <v>6.5291199999999998</v>
          </cell>
          <cell r="G1784">
            <v>0</v>
          </cell>
          <cell r="I1784">
            <v>1</v>
          </cell>
        </row>
        <row r="1785">
          <cell r="A1785">
            <v>17207</v>
          </cell>
          <cell r="C1785" t="str">
            <v>P.S.P. N2</v>
          </cell>
          <cell r="E1785" t="str">
            <v>gln</v>
          </cell>
          <cell r="F1785">
            <v>7.1710000000000003</v>
          </cell>
          <cell r="G1785">
            <v>0</v>
          </cell>
          <cell r="I1785">
            <v>1</v>
          </cell>
        </row>
        <row r="1786">
          <cell r="A1786">
            <v>17208</v>
          </cell>
          <cell r="C1786" t="str">
            <v>Curador Antisol Blanco Concentrado</v>
          </cell>
          <cell r="E1786" t="str">
            <v>gln</v>
          </cell>
          <cell r="F1786">
            <v>7.7</v>
          </cell>
          <cell r="G1786">
            <v>333800011</v>
          </cell>
          <cell r="I1786">
            <v>0.4</v>
          </cell>
          <cell r="J1786">
            <v>0.4</v>
          </cell>
        </row>
        <row r="1787">
          <cell r="A1787">
            <v>172081</v>
          </cell>
          <cell r="C1787" t="str">
            <v>Curador de Hormigon</v>
          </cell>
          <cell r="E1787" t="str">
            <v>Kg</v>
          </cell>
          <cell r="F1787">
            <v>4.8899999999999997</v>
          </cell>
          <cell r="G1787">
            <v>354902412</v>
          </cell>
          <cell r="I1787">
            <v>20.18</v>
          </cell>
        </row>
        <row r="1788">
          <cell r="A1788">
            <v>17211</v>
          </cell>
          <cell r="C1788" t="str">
            <v>Plastocrete 161 HE</v>
          </cell>
          <cell r="E1788" t="str">
            <v>Kg</v>
          </cell>
          <cell r="F1788">
            <v>0.68</v>
          </cell>
          <cell r="G1788">
            <v>0</v>
          </cell>
          <cell r="I1788">
            <v>1</v>
          </cell>
        </row>
        <row r="1789">
          <cell r="A1789">
            <v>17212</v>
          </cell>
          <cell r="C1789" t="str">
            <v>Sika 2</v>
          </cell>
          <cell r="E1789" t="str">
            <v>Kg.</v>
          </cell>
          <cell r="F1789">
            <v>1.31</v>
          </cell>
          <cell r="G1789">
            <v>0</v>
          </cell>
          <cell r="I1789">
            <v>1</v>
          </cell>
        </row>
        <row r="1790">
          <cell r="A1790">
            <v>17213</v>
          </cell>
          <cell r="C1790" t="str">
            <v>Sika 3</v>
          </cell>
          <cell r="E1790" t="str">
            <v>Kg.</v>
          </cell>
          <cell r="F1790">
            <v>1.31</v>
          </cell>
          <cell r="G1790">
            <v>0</v>
          </cell>
          <cell r="I1790">
            <v>1</v>
          </cell>
        </row>
        <row r="1791">
          <cell r="A1791">
            <v>17214</v>
          </cell>
          <cell r="C1791" t="str">
            <v>Sika 4a</v>
          </cell>
          <cell r="E1791" t="str">
            <v>Kg.</v>
          </cell>
          <cell r="F1791">
            <v>1.45</v>
          </cell>
          <cell r="G1791">
            <v>0</v>
          </cell>
          <cell r="I1791">
            <v>1</v>
          </cell>
        </row>
        <row r="1792">
          <cell r="A1792">
            <v>17215</v>
          </cell>
          <cell r="C1792" t="str">
            <v>Sika Aer</v>
          </cell>
          <cell r="E1792" t="str">
            <v>Kg.</v>
          </cell>
          <cell r="F1792">
            <v>0.21604000000000001</v>
          </cell>
          <cell r="G1792">
            <v>0</v>
          </cell>
          <cell r="I1792">
            <v>1</v>
          </cell>
        </row>
        <row r="1793">
          <cell r="A1793">
            <v>17216</v>
          </cell>
          <cell r="C1793" t="str">
            <v>Sika Cola</v>
          </cell>
          <cell r="E1793" t="str">
            <v>Kg.</v>
          </cell>
          <cell r="F1793">
            <v>0.15115999999999999</v>
          </cell>
          <cell r="G1793">
            <v>0</v>
          </cell>
          <cell r="I1793">
            <v>1</v>
          </cell>
        </row>
        <row r="1794">
          <cell r="A1794">
            <v>17217</v>
          </cell>
          <cell r="C1794" t="str">
            <v>Sika Blanco</v>
          </cell>
          <cell r="E1794" t="str">
            <v>Kg.</v>
          </cell>
          <cell r="F1794">
            <v>0.45495999999999998</v>
          </cell>
          <cell r="G1794">
            <v>0</v>
          </cell>
          <cell r="I1794">
            <v>1</v>
          </cell>
        </row>
        <row r="1795">
          <cell r="A1795">
            <v>17218</v>
          </cell>
          <cell r="C1795" t="str">
            <v>Sika Rojo</v>
          </cell>
          <cell r="E1795" t="str">
            <v>Kg.</v>
          </cell>
          <cell r="F1795">
            <v>0.34122000000000002</v>
          </cell>
          <cell r="G1795">
            <v>0</v>
          </cell>
          <cell r="I1795">
            <v>1</v>
          </cell>
        </row>
        <row r="1796">
          <cell r="A1796">
            <v>17219</v>
          </cell>
          <cell r="C1796" t="str">
            <v>Plastiment BV-40</v>
          </cell>
          <cell r="E1796" t="str">
            <v>Kg.</v>
          </cell>
          <cell r="F1796">
            <v>1.08</v>
          </cell>
          <cell r="G1796">
            <v>0</v>
          </cell>
          <cell r="I1796">
            <v>1</v>
          </cell>
        </row>
        <row r="1797">
          <cell r="A1797">
            <v>17220</v>
          </cell>
          <cell r="C1797" t="str">
            <v>Aditec FA-111,Acelerante de fraguado</v>
          </cell>
          <cell r="E1797" t="str">
            <v>gln</v>
          </cell>
          <cell r="F1797">
            <v>2.6</v>
          </cell>
          <cell r="G1797">
            <v>0</v>
          </cell>
          <cell r="I1797">
            <v>1</v>
          </cell>
        </row>
        <row r="1798">
          <cell r="A1798">
            <v>17222</v>
          </cell>
          <cell r="C1798" t="str">
            <v>Conbeton FN-100,Plastificante alta resist.</v>
          </cell>
          <cell r="E1798" t="str">
            <v>gln</v>
          </cell>
          <cell r="F1798">
            <v>2.25</v>
          </cell>
          <cell r="G1798">
            <v>0</v>
          </cell>
          <cell r="I1798">
            <v>1</v>
          </cell>
        </row>
        <row r="1799">
          <cell r="A1799">
            <v>17224</v>
          </cell>
          <cell r="C1799" t="str">
            <v>Aditec FR-100,Retardador de fraguado</v>
          </cell>
          <cell r="E1799" t="str">
            <v>gln</v>
          </cell>
          <cell r="F1799">
            <v>1.9792000000000001</v>
          </cell>
          <cell r="G1799">
            <v>0</v>
          </cell>
          <cell r="I1799">
            <v>1</v>
          </cell>
        </row>
        <row r="1800">
          <cell r="A1800">
            <v>17226</v>
          </cell>
          <cell r="C1800" t="str">
            <v>Aditec SF-155,Plastificante alta resist.</v>
          </cell>
          <cell r="E1800" t="str">
            <v>gln</v>
          </cell>
          <cell r="F1800">
            <v>2.1307200000000002</v>
          </cell>
          <cell r="G1800">
            <v>0</v>
          </cell>
          <cell r="I1800">
            <v>1</v>
          </cell>
        </row>
        <row r="1801">
          <cell r="A1801">
            <v>17228</v>
          </cell>
          <cell r="C1801" t="str">
            <v>Conbeton ALE-505,Plastificante alta resist.</v>
          </cell>
          <cell r="E1801" t="str">
            <v>Kg.</v>
          </cell>
          <cell r="F1801">
            <v>7.4800000000000005E-2</v>
          </cell>
          <cell r="G1801">
            <v>0</v>
          </cell>
          <cell r="I1801">
            <v>1</v>
          </cell>
        </row>
        <row r="1802">
          <cell r="A1802">
            <v>17230</v>
          </cell>
          <cell r="C1802" t="str">
            <v>Conbeton ALE-100,Plastificante alta resist.</v>
          </cell>
          <cell r="E1802" t="str">
            <v>Kg.</v>
          </cell>
          <cell r="F1802">
            <v>7.4800000000000005E-2</v>
          </cell>
          <cell r="G1802">
            <v>0</v>
          </cell>
          <cell r="I1802">
            <v>1</v>
          </cell>
        </row>
        <row r="1803">
          <cell r="A1803">
            <v>17232</v>
          </cell>
          <cell r="C1803" t="str">
            <v>Conbeton ALE-786,Plastificante alta resist.</v>
          </cell>
          <cell r="E1803" t="str">
            <v>Kg.</v>
          </cell>
          <cell r="F1803">
            <v>7.4800000000000005E-2</v>
          </cell>
          <cell r="G1803">
            <v>0</v>
          </cell>
          <cell r="I1803">
            <v>1</v>
          </cell>
        </row>
        <row r="1804">
          <cell r="A1804">
            <v>17234</v>
          </cell>
          <cell r="C1804" t="str">
            <v>Impersan D-M,Impermeab.y Plastificante</v>
          </cell>
          <cell r="E1804" t="str">
            <v>gln</v>
          </cell>
          <cell r="F1804">
            <v>2.52</v>
          </cell>
          <cell r="G1804">
            <v>0</v>
          </cell>
          <cell r="I1804">
            <v>1</v>
          </cell>
        </row>
        <row r="1805">
          <cell r="A1805">
            <v>17236</v>
          </cell>
          <cell r="C1805" t="str">
            <v>Aquaseal 3.78 lts</v>
          </cell>
          <cell r="E1805" t="str">
            <v>lt.</v>
          </cell>
          <cell r="F1805">
            <v>3.0343200000000001</v>
          </cell>
          <cell r="G1805">
            <v>0</v>
          </cell>
          <cell r="I1805">
            <v>1</v>
          </cell>
        </row>
        <row r="1806">
          <cell r="A1806">
            <v>17237</v>
          </cell>
          <cell r="C1806" t="str">
            <v>Aditivo Reductor de Agua Sikament N100</v>
          </cell>
          <cell r="E1806" t="str">
            <v>kg.</v>
          </cell>
          <cell r="F1806">
            <v>1.58</v>
          </cell>
          <cell r="G1806">
            <v>0</v>
          </cell>
          <cell r="I1806">
            <v>1</v>
          </cell>
        </row>
        <row r="1807">
          <cell r="A1807">
            <v>17238</v>
          </cell>
          <cell r="C1807" t="str">
            <v>Sikadur 32</v>
          </cell>
          <cell r="E1807" t="str">
            <v>kg.</v>
          </cell>
          <cell r="F1807">
            <v>21.205357142857142</v>
          </cell>
          <cell r="G1807">
            <v>0</v>
          </cell>
          <cell r="I1807">
            <v>1</v>
          </cell>
        </row>
        <row r="1808">
          <cell r="A1808">
            <v>17239</v>
          </cell>
          <cell r="C1808" t="str">
            <v>Sikadur 42 Anclaje</v>
          </cell>
          <cell r="E1808" t="str">
            <v>kg.</v>
          </cell>
          <cell r="F1808">
            <v>9.5</v>
          </cell>
          <cell r="G1808">
            <v>354902412</v>
          </cell>
          <cell r="I1808">
            <v>1</v>
          </cell>
        </row>
        <row r="1809">
          <cell r="A1809">
            <v>17240</v>
          </cell>
          <cell r="C1809" t="str">
            <v>Inhibidor de Hormigón</v>
          </cell>
          <cell r="E1809" t="str">
            <v>lt.</v>
          </cell>
          <cell r="F1809">
            <v>26.5</v>
          </cell>
          <cell r="I1809">
            <v>1</v>
          </cell>
        </row>
        <row r="1810">
          <cell r="A1810">
            <v>172401</v>
          </cell>
          <cell r="C1810" t="str">
            <v>Inhibidor de Corrosión p/Hormigon</v>
          </cell>
          <cell r="E1810" t="str">
            <v>kg.</v>
          </cell>
          <cell r="F1810">
            <v>2.4</v>
          </cell>
          <cell r="G1810">
            <v>354902412</v>
          </cell>
          <cell r="I1810">
            <v>20.18</v>
          </cell>
        </row>
        <row r="1811">
          <cell r="A1811">
            <v>172402</v>
          </cell>
          <cell r="C1811" t="str">
            <v>Curador de Hormigon</v>
          </cell>
          <cell r="E1811" t="str">
            <v>kg.</v>
          </cell>
          <cell r="F1811">
            <v>4.8</v>
          </cell>
          <cell r="G1811">
            <v>354902412</v>
          </cell>
          <cell r="I1811">
            <v>20.18</v>
          </cell>
        </row>
        <row r="1812">
          <cell r="A1812">
            <v>17241</v>
          </cell>
          <cell r="C1812" t="str">
            <v>Aditivo para Hormigón</v>
          </cell>
          <cell r="E1812" t="str">
            <v>kg.</v>
          </cell>
          <cell r="F1812">
            <v>30</v>
          </cell>
          <cell r="G1812">
            <v>0</v>
          </cell>
          <cell r="I1812">
            <v>1</v>
          </cell>
        </row>
        <row r="1813">
          <cell r="A1813">
            <v>17242</v>
          </cell>
          <cell r="C1813" t="str">
            <v>Adhesivo Epóxico de Ho. Fresco a Endurecido</v>
          </cell>
          <cell r="E1813" t="str">
            <v>kg</v>
          </cell>
          <cell r="F1813">
            <v>28.6</v>
          </cell>
          <cell r="G1813">
            <v>354902412</v>
          </cell>
          <cell r="I1813">
            <v>20.18</v>
          </cell>
        </row>
        <row r="1814">
          <cell r="A1814">
            <v>17243</v>
          </cell>
          <cell r="C1814" t="str">
            <v>Aditivo Impermeable</v>
          </cell>
          <cell r="E1814" t="str">
            <v>kg.</v>
          </cell>
          <cell r="F1814">
            <v>2.2599999999999998</v>
          </cell>
          <cell r="G1814">
            <v>354902413</v>
          </cell>
          <cell r="I1814">
            <v>20.18</v>
          </cell>
        </row>
        <row r="1815">
          <cell r="C1815" t="str">
            <v>TRATAMIENTO PARA PISOS</v>
          </cell>
        </row>
        <row r="1816">
          <cell r="A1816">
            <v>17300</v>
          </cell>
          <cell r="C1816" t="str">
            <v>PW-3b curador</v>
          </cell>
          <cell r="E1816" t="str">
            <v>gln</v>
          </cell>
          <cell r="F1816">
            <v>3.1095999999999999</v>
          </cell>
          <cell r="G1816">
            <v>0</v>
          </cell>
          <cell r="I1816">
            <v>1</v>
          </cell>
        </row>
        <row r="1817">
          <cell r="A1817">
            <v>17305</v>
          </cell>
          <cell r="C1817" t="str">
            <v>T-370 curador/Desm.</v>
          </cell>
          <cell r="E1817" t="str">
            <v>gln</v>
          </cell>
          <cell r="F1817">
            <v>6.1920000000000002</v>
          </cell>
          <cell r="G1817">
            <v>0</v>
          </cell>
          <cell r="I1817">
            <v>1</v>
          </cell>
        </row>
        <row r="1818">
          <cell r="A1818">
            <v>17310</v>
          </cell>
          <cell r="C1818" t="str">
            <v>Triple Seal transparente</v>
          </cell>
          <cell r="E1818" t="str">
            <v>gln</v>
          </cell>
          <cell r="F1818">
            <v>7.8364000000000003</v>
          </cell>
          <cell r="G1818">
            <v>0</v>
          </cell>
          <cell r="I1818">
            <v>1</v>
          </cell>
        </row>
        <row r="1819">
          <cell r="A1819">
            <v>17315</v>
          </cell>
          <cell r="C1819" t="str">
            <v>Lithoplate</v>
          </cell>
          <cell r="E1819" t="str">
            <v>gln</v>
          </cell>
          <cell r="F1819">
            <v>2.4552</v>
          </cell>
          <cell r="G1819">
            <v>0</v>
          </cell>
          <cell r="I1819">
            <v>1</v>
          </cell>
        </row>
        <row r="1820">
          <cell r="A1820">
            <v>17320</v>
          </cell>
          <cell r="C1820" t="str">
            <v>Prostop metálico</v>
          </cell>
          <cell r="E1820" t="str">
            <v>lb.</v>
          </cell>
          <cell r="F1820">
            <v>0.80400000000000005</v>
          </cell>
          <cell r="G1820">
            <v>0</v>
          </cell>
          <cell r="I1820">
            <v>1</v>
          </cell>
        </row>
        <row r="1821">
          <cell r="A1821">
            <v>17325</v>
          </cell>
          <cell r="C1821" t="str">
            <v>Protalico</v>
          </cell>
          <cell r="E1821" t="str">
            <v>lb.</v>
          </cell>
          <cell r="F1821">
            <v>9.6799999999999997E-2</v>
          </cell>
          <cell r="G1821">
            <v>0</v>
          </cell>
          <cell r="I1821">
            <v>1</v>
          </cell>
        </row>
        <row r="1822">
          <cell r="A1822">
            <v>17330</v>
          </cell>
          <cell r="C1822" t="str">
            <v>Procrom natural</v>
          </cell>
          <cell r="E1822" t="str">
            <v>lb.</v>
          </cell>
          <cell r="F1822">
            <v>0.35360000000000003</v>
          </cell>
          <cell r="G1822">
            <v>0</v>
          </cell>
          <cell r="I1822">
            <v>1</v>
          </cell>
        </row>
        <row r="1823">
          <cell r="A1823">
            <v>17335</v>
          </cell>
          <cell r="C1823" t="str">
            <v>Procrom en colores</v>
          </cell>
          <cell r="E1823" t="str">
            <v>lb.</v>
          </cell>
          <cell r="F1823">
            <v>0.36764000000000002</v>
          </cell>
          <cell r="G1823">
            <v>0</v>
          </cell>
          <cell r="I1823">
            <v>1</v>
          </cell>
        </row>
        <row r="1824">
          <cell r="A1824">
            <v>17340</v>
          </cell>
          <cell r="C1824" t="str">
            <v>Aquaplug</v>
          </cell>
          <cell r="E1824" t="str">
            <v>lb.</v>
          </cell>
          <cell r="F1824">
            <v>0.65207999999999999</v>
          </cell>
          <cell r="G1824">
            <v>0</v>
          </cell>
          <cell r="I1824">
            <v>1</v>
          </cell>
        </row>
        <row r="1825">
          <cell r="A1825">
            <v>17345</v>
          </cell>
          <cell r="C1825" t="str">
            <v>Sika piso 40 Neutro</v>
          </cell>
          <cell r="E1825" t="str">
            <v>Kg.</v>
          </cell>
          <cell r="F1825">
            <v>0.98</v>
          </cell>
          <cell r="G1825">
            <v>0</v>
          </cell>
          <cell r="I1825">
            <v>1</v>
          </cell>
        </row>
        <row r="1826">
          <cell r="A1826">
            <v>17350</v>
          </cell>
          <cell r="C1826" t="str">
            <v>Sika piso 40 rojo</v>
          </cell>
          <cell r="E1826" t="str">
            <v>Kg.</v>
          </cell>
          <cell r="F1826">
            <v>0.62</v>
          </cell>
          <cell r="G1826">
            <v>0</v>
          </cell>
          <cell r="I1826">
            <v>1</v>
          </cell>
        </row>
        <row r="1827">
          <cell r="A1827">
            <v>17355</v>
          </cell>
          <cell r="C1827" t="str">
            <v>Sika piso 40 Listo neutro</v>
          </cell>
          <cell r="E1827" t="str">
            <v>Kg.</v>
          </cell>
          <cell r="F1827">
            <v>0.57999999999999996</v>
          </cell>
          <cell r="G1827">
            <v>0</v>
          </cell>
          <cell r="I1827">
            <v>1</v>
          </cell>
        </row>
        <row r="1828">
          <cell r="A1828">
            <v>17360</v>
          </cell>
          <cell r="C1828" t="str">
            <v>Sikaguard Seal</v>
          </cell>
          <cell r="E1828" t="str">
            <v>Kg</v>
          </cell>
          <cell r="F1828">
            <v>6.08</v>
          </cell>
          <cell r="G1828">
            <v>0</v>
          </cell>
          <cell r="I1828">
            <v>1</v>
          </cell>
        </row>
        <row r="1829">
          <cell r="A1829">
            <v>17365</v>
          </cell>
          <cell r="C1829" t="str">
            <v>Corinbeton (30 kg), Endurecedor de pisos</v>
          </cell>
          <cell r="E1829" t="str">
            <v>kg</v>
          </cell>
          <cell r="F1829">
            <v>0.1144</v>
          </cell>
          <cell r="G1829">
            <v>0</v>
          </cell>
          <cell r="I1829">
            <v>1</v>
          </cell>
        </row>
        <row r="1830">
          <cell r="A1830">
            <v>17370</v>
          </cell>
          <cell r="C1830" t="str">
            <v>Corinbeton rojo(40 kg)</v>
          </cell>
          <cell r="E1830" t="str">
            <v>kg</v>
          </cell>
          <cell r="F1830">
            <v>4.3119999999999999E-2</v>
          </cell>
          <cell r="G1830">
            <v>0</v>
          </cell>
          <cell r="I1830">
            <v>1</v>
          </cell>
        </row>
        <row r="1831">
          <cell r="A1831">
            <v>17375</v>
          </cell>
          <cell r="C1831" t="str">
            <v>Corinbeton verde(40 kg)</v>
          </cell>
          <cell r="E1831" t="str">
            <v>kg</v>
          </cell>
          <cell r="F1831">
            <v>9.0200000000000002E-2</v>
          </cell>
          <cell r="G1831">
            <v>0</v>
          </cell>
          <cell r="I1831">
            <v>1</v>
          </cell>
        </row>
        <row r="1832">
          <cell r="A1832">
            <v>17380</v>
          </cell>
          <cell r="C1832" t="str">
            <v>Pisotop</v>
          </cell>
          <cell r="E1832" t="str">
            <v>Kg</v>
          </cell>
          <cell r="F1832">
            <v>2.64E-2</v>
          </cell>
          <cell r="G1832">
            <v>0</v>
          </cell>
          <cell r="I1832">
            <v>1</v>
          </cell>
        </row>
        <row r="1833">
          <cell r="A1833">
            <v>17312</v>
          </cell>
          <cell r="C1833" t="str">
            <v>Pisotop rojo</v>
          </cell>
          <cell r="E1833" t="str">
            <v>Kg</v>
          </cell>
          <cell r="F1833">
            <v>4.0480000000000002E-2</v>
          </cell>
          <cell r="G1833">
            <v>0</v>
          </cell>
          <cell r="I1833">
            <v>1</v>
          </cell>
        </row>
        <row r="1834">
          <cell r="C1834" t="str">
            <v>RECUBRIMIENTOS ESPECIALES</v>
          </cell>
        </row>
        <row r="1835">
          <cell r="A1835">
            <v>17402</v>
          </cell>
          <cell r="C1835" t="str">
            <v>Silicone Seal</v>
          </cell>
          <cell r="E1835" t="str">
            <v>gln</v>
          </cell>
          <cell r="F1835">
            <v>2.3444199999999999</v>
          </cell>
          <cell r="G1835">
            <v>0</v>
          </cell>
          <cell r="I1835">
            <v>1</v>
          </cell>
        </row>
        <row r="1836">
          <cell r="A1836">
            <v>17404</v>
          </cell>
          <cell r="C1836" t="str">
            <v>Sika Emulsion</v>
          </cell>
          <cell r="E1836" t="str">
            <v>Kg</v>
          </cell>
          <cell r="F1836">
            <v>0.10406</v>
          </cell>
          <cell r="G1836">
            <v>0</v>
          </cell>
          <cell r="I1836">
            <v>1</v>
          </cell>
        </row>
        <row r="1837">
          <cell r="A1837">
            <v>17406</v>
          </cell>
          <cell r="C1837" t="str">
            <v>Sika top 77</v>
          </cell>
          <cell r="E1837" t="str">
            <v>Kg</v>
          </cell>
          <cell r="F1837">
            <v>0.71104000000000001</v>
          </cell>
          <cell r="G1837">
            <v>0</v>
          </cell>
          <cell r="I1837">
            <v>1</v>
          </cell>
        </row>
        <row r="1838">
          <cell r="A1838">
            <v>17408</v>
          </cell>
          <cell r="C1838" t="str">
            <v>Sika top 107 Seal</v>
          </cell>
          <cell r="E1838" t="str">
            <v>Kg</v>
          </cell>
          <cell r="F1838">
            <v>2.0420000000000003</v>
          </cell>
          <cell r="G1838">
            <v>0</v>
          </cell>
          <cell r="I1838">
            <v>1</v>
          </cell>
        </row>
        <row r="1839">
          <cell r="A1839">
            <v>17410</v>
          </cell>
          <cell r="C1839" t="str">
            <v>Sika top 108 Armatec</v>
          </cell>
          <cell r="E1839" t="str">
            <v>Kg</v>
          </cell>
          <cell r="F1839">
            <v>2.54</v>
          </cell>
          <cell r="G1839">
            <v>0</v>
          </cell>
          <cell r="I1839">
            <v>1</v>
          </cell>
        </row>
        <row r="1840">
          <cell r="A1840">
            <v>17412</v>
          </cell>
          <cell r="C1840" t="str">
            <v>Sika top 122 C. Calido</v>
          </cell>
          <cell r="E1840" t="str">
            <v>Kg</v>
          </cell>
          <cell r="F1840">
            <v>3.1</v>
          </cell>
          <cell r="G1840">
            <v>0</v>
          </cell>
          <cell r="I1840">
            <v>1</v>
          </cell>
        </row>
        <row r="1841">
          <cell r="A1841">
            <v>17414</v>
          </cell>
          <cell r="C1841" t="str">
            <v>Sika top 122 C. Frio</v>
          </cell>
          <cell r="E1841" t="str">
            <v>Kg</v>
          </cell>
          <cell r="F1841">
            <v>3.45</v>
          </cell>
          <cell r="G1841">
            <v>0</v>
          </cell>
          <cell r="I1841">
            <v>1</v>
          </cell>
        </row>
        <row r="1842">
          <cell r="A1842">
            <v>17422</v>
          </cell>
          <cell r="C1842" t="str">
            <v>Sikacryl Gris(sellante acrilico)</v>
          </cell>
          <cell r="E1842" t="str">
            <v>Kg</v>
          </cell>
          <cell r="F1842">
            <v>0.41689999999999999</v>
          </cell>
          <cell r="G1842">
            <v>0</v>
          </cell>
          <cell r="I1842">
            <v>1</v>
          </cell>
        </row>
        <row r="1843">
          <cell r="A1843">
            <v>17424</v>
          </cell>
          <cell r="C1843" t="str">
            <v>Sikaflex 1a. Gris(sellador elastico)</v>
          </cell>
          <cell r="E1843" t="str">
            <v>Kg</v>
          </cell>
          <cell r="F1843">
            <v>2.2521599999999999</v>
          </cell>
          <cell r="G1843">
            <v>0</v>
          </cell>
          <cell r="I1843">
            <v>1</v>
          </cell>
        </row>
        <row r="1844">
          <cell r="A1844">
            <v>17426</v>
          </cell>
          <cell r="C1844" t="str">
            <v>Sikaflex 11 FC negro (sellador y pegante)</v>
          </cell>
          <cell r="E1844" t="str">
            <v>Kg</v>
          </cell>
          <cell r="F1844">
            <v>2.41256</v>
          </cell>
          <cell r="G1844">
            <v>0</v>
          </cell>
          <cell r="I1844">
            <v>1</v>
          </cell>
        </row>
        <row r="1845">
          <cell r="A1845">
            <v>17428</v>
          </cell>
          <cell r="C1845" t="str">
            <v>Sika Empaste gris (base pint. int. no imperneab.)</v>
          </cell>
          <cell r="E1845" t="str">
            <v>Kg</v>
          </cell>
          <cell r="F1845" t="str">
            <v>*</v>
          </cell>
          <cell r="G1845">
            <v>0</v>
          </cell>
          <cell r="I1845">
            <v>1</v>
          </cell>
        </row>
        <row r="1846">
          <cell r="A1846">
            <v>17430</v>
          </cell>
          <cell r="C1846" t="str">
            <v>Sika Empaste blanco (base pint.int. no imperneab.)</v>
          </cell>
          <cell r="E1846" t="str">
            <v>Kg</v>
          </cell>
          <cell r="F1846" t="str">
            <v>*</v>
          </cell>
          <cell r="G1846">
            <v>0</v>
          </cell>
          <cell r="I1846">
            <v>1</v>
          </cell>
        </row>
        <row r="1847">
          <cell r="A1847">
            <v>17432</v>
          </cell>
          <cell r="C1847" t="str">
            <v>Sikatop Empaste gris(b. pint.ext.imperneab.c/resina)</v>
          </cell>
          <cell r="E1847" t="str">
            <v>Kg</v>
          </cell>
          <cell r="F1847" t="str">
            <v>*</v>
          </cell>
          <cell r="G1847">
            <v>0</v>
          </cell>
          <cell r="I1847">
            <v>1</v>
          </cell>
        </row>
        <row r="1848">
          <cell r="A1848">
            <v>17434</v>
          </cell>
          <cell r="C1848" t="str">
            <v>Sikatop Empaste blanco(b. pint.ext imperneab.c/resin.)</v>
          </cell>
          <cell r="E1848" t="str">
            <v>Kg</v>
          </cell>
          <cell r="F1848" t="str">
            <v>*</v>
          </cell>
          <cell r="G1848">
            <v>0</v>
          </cell>
          <cell r="I1848">
            <v>1</v>
          </cell>
        </row>
        <row r="1849">
          <cell r="A1849">
            <v>17436</v>
          </cell>
          <cell r="C1849" t="str">
            <v>Aditec,Repelente al agua trasparente</v>
          </cell>
          <cell r="E1849" t="str">
            <v>Kg</v>
          </cell>
          <cell r="F1849">
            <v>1.08108</v>
          </cell>
          <cell r="G1849">
            <v>0</v>
          </cell>
          <cell r="I1849">
            <v>1</v>
          </cell>
        </row>
        <row r="1850">
          <cell r="A1850">
            <v>17438</v>
          </cell>
          <cell r="C1850" t="str">
            <v>Hidrosil super brillante</v>
          </cell>
          <cell r="E1850" t="str">
            <v>Kg</v>
          </cell>
          <cell r="F1850" t="str">
            <v>*</v>
          </cell>
          <cell r="G1850">
            <v>0</v>
          </cell>
          <cell r="I1850">
            <v>1</v>
          </cell>
        </row>
        <row r="1851">
          <cell r="A1851">
            <v>17440</v>
          </cell>
          <cell r="C1851" t="str">
            <v>Hidrosil super brillante rojo</v>
          </cell>
          <cell r="E1851" t="str">
            <v>Kg</v>
          </cell>
          <cell r="F1851" t="str">
            <v>*</v>
          </cell>
          <cell r="G1851">
            <v>0</v>
          </cell>
          <cell r="I1851">
            <v>1</v>
          </cell>
        </row>
        <row r="1852">
          <cell r="C1852" t="str">
            <v>LIGANTES DE CONCRETO</v>
          </cell>
        </row>
        <row r="1853">
          <cell r="A1853">
            <v>17501</v>
          </cell>
          <cell r="C1853">
            <v>17501</v>
          </cell>
          <cell r="E1853" t="str">
            <v xml:space="preserve">gln       </v>
          </cell>
          <cell r="F1853">
            <v>12.24</v>
          </cell>
          <cell r="G1853">
            <v>0</v>
          </cell>
          <cell r="I1853">
            <v>1</v>
          </cell>
        </row>
        <row r="1854">
          <cell r="A1854">
            <v>17510</v>
          </cell>
          <cell r="C1854">
            <v>17510</v>
          </cell>
          <cell r="E1854" t="str">
            <v>gln</v>
          </cell>
          <cell r="F1854">
            <v>12</v>
          </cell>
          <cell r="G1854">
            <v>0</v>
          </cell>
          <cell r="I1854">
            <v>1</v>
          </cell>
        </row>
        <row r="1855">
          <cell r="A1855">
            <v>17520</v>
          </cell>
          <cell r="C1855">
            <v>17520</v>
          </cell>
          <cell r="E1855" t="str">
            <v>gln</v>
          </cell>
          <cell r="F1855">
            <v>10.128959999999999</v>
          </cell>
          <cell r="G1855">
            <v>0</v>
          </cell>
          <cell r="I1855">
            <v>1</v>
          </cell>
        </row>
        <row r="1856">
          <cell r="A1856">
            <v>17530</v>
          </cell>
          <cell r="C1856">
            <v>17530</v>
          </cell>
          <cell r="E1856" t="str">
            <v>gln</v>
          </cell>
          <cell r="F1856">
            <v>0.91454000000000002</v>
          </cell>
          <cell r="G1856">
            <v>0</v>
          </cell>
          <cell r="I1856">
            <v>1</v>
          </cell>
        </row>
        <row r="1857">
          <cell r="A1857">
            <v>17540</v>
          </cell>
          <cell r="C1857">
            <v>17540</v>
          </cell>
          <cell r="E1857" t="str">
            <v>gln</v>
          </cell>
          <cell r="F1857">
            <v>1.3474999999999999</v>
          </cell>
          <cell r="G1857">
            <v>0</v>
          </cell>
          <cell r="I1857">
            <v>1</v>
          </cell>
        </row>
        <row r="1858">
          <cell r="A1858">
            <v>17550</v>
          </cell>
          <cell r="C1858">
            <v>17550</v>
          </cell>
          <cell r="E1858" t="str">
            <v>gln</v>
          </cell>
          <cell r="F1858">
            <v>1.4491400000000001</v>
          </cell>
          <cell r="G1858">
            <v>0</v>
          </cell>
          <cell r="I1858">
            <v>1</v>
          </cell>
        </row>
        <row r="1859">
          <cell r="C1859" t="str">
            <v>PRODUCTOS ESPECIALES</v>
          </cell>
        </row>
        <row r="1860">
          <cell r="A1860">
            <v>17600</v>
          </cell>
          <cell r="C1860" t="str">
            <v>Duratex</v>
          </cell>
          <cell r="E1860" t="str">
            <v>gln</v>
          </cell>
          <cell r="F1860">
            <v>2.9016000000000002</v>
          </cell>
          <cell r="G1860">
            <v>0</v>
          </cell>
          <cell r="I1860">
            <v>1</v>
          </cell>
        </row>
        <row r="1861">
          <cell r="A1861">
            <v>17610</v>
          </cell>
          <cell r="C1861" t="str">
            <v>Procote</v>
          </cell>
          <cell r="E1861" t="str">
            <v>gln</v>
          </cell>
          <cell r="F1861">
            <v>3.45</v>
          </cell>
          <cell r="G1861">
            <v>0</v>
          </cell>
          <cell r="I1861">
            <v>1</v>
          </cell>
        </row>
        <row r="1862">
          <cell r="A1862">
            <v>17620</v>
          </cell>
          <cell r="C1862" t="str">
            <v>Accel a Set</v>
          </cell>
          <cell r="E1862" t="str">
            <v>lb.</v>
          </cell>
          <cell r="F1862">
            <v>0.35720000000000002</v>
          </cell>
          <cell r="G1862">
            <v>0</v>
          </cell>
          <cell r="I1862">
            <v>1</v>
          </cell>
        </row>
        <row r="1863">
          <cell r="A1863">
            <v>17630</v>
          </cell>
          <cell r="C1863" t="str">
            <v>Sika Empaste Blanco (20 kg)</v>
          </cell>
          <cell r="E1863" t="str">
            <v>u</v>
          </cell>
          <cell r="F1863">
            <v>9.3119999999999994</v>
          </cell>
          <cell r="G1863">
            <v>0</v>
          </cell>
          <cell r="I1863">
            <v>1</v>
          </cell>
        </row>
        <row r="1864">
          <cell r="A1864">
            <v>17640</v>
          </cell>
          <cell r="C1864" t="str">
            <v>Empaste tipo I (funda), Fondo para pinturas</v>
          </cell>
          <cell r="E1864" t="str">
            <v>kg</v>
          </cell>
          <cell r="F1864">
            <v>3.3439999999999999</v>
          </cell>
          <cell r="G1864">
            <v>0</v>
          </cell>
          <cell r="I1864">
            <v>1</v>
          </cell>
        </row>
        <row r="1865">
          <cell r="A1865">
            <v>17650</v>
          </cell>
          <cell r="C1865" t="str">
            <v>Empaste blanco hueso</v>
          </cell>
          <cell r="E1865" t="str">
            <v>kg</v>
          </cell>
          <cell r="F1865">
            <v>5.9400000000000001E-2</v>
          </cell>
          <cell r="G1865">
            <v>0</v>
          </cell>
          <cell r="I1865">
            <v>1</v>
          </cell>
        </row>
        <row r="1866">
          <cell r="A1866">
            <v>17660</v>
          </cell>
          <cell r="C1866" t="str">
            <v xml:space="preserve">Empaste blanco </v>
          </cell>
          <cell r="E1866" t="str">
            <v>kg</v>
          </cell>
          <cell r="F1866">
            <v>7.2599999999999998E-2</v>
          </cell>
          <cell r="G1866">
            <v>0</v>
          </cell>
          <cell r="I1866">
            <v>1</v>
          </cell>
        </row>
        <row r="1867">
          <cell r="A1867">
            <v>17670</v>
          </cell>
          <cell r="C1867" t="str">
            <v>Curinsol l-886</v>
          </cell>
          <cell r="E1867" t="str">
            <v>kg</v>
          </cell>
          <cell r="F1867">
            <v>0.11</v>
          </cell>
          <cell r="G1867">
            <v>0</v>
          </cell>
          <cell r="I1867">
            <v>1</v>
          </cell>
        </row>
        <row r="1868">
          <cell r="C1868" t="str">
            <v>PRODUCTOS PARA JUNTAS</v>
          </cell>
        </row>
        <row r="1869">
          <cell r="A1869">
            <v>17705</v>
          </cell>
          <cell r="C1869" t="str">
            <v>Cold Seal</v>
          </cell>
          <cell r="E1869" t="str">
            <v>lb.</v>
          </cell>
          <cell r="F1869">
            <v>0.86272727272727301</v>
          </cell>
          <cell r="G1869">
            <v>0</v>
          </cell>
          <cell r="I1869">
            <v>1</v>
          </cell>
        </row>
        <row r="1870">
          <cell r="A1870">
            <v>17710</v>
          </cell>
          <cell r="C1870" t="str">
            <v>Igas Negro</v>
          </cell>
          <cell r="E1870" t="str">
            <v>kg</v>
          </cell>
          <cell r="F1870">
            <v>1.0900000000000001</v>
          </cell>
          <cell r="G1870">
            <v>0</v>
          </cell>
          <cell r="I1870">
            <v>1</v>
          </cell>
        </row>
        <row r="1871">
          <cell r="A1871">
            <v>17715</v>
          </cell>
          <cell r="C1871" t="str">
            <v>Betonmastic plástico , Sellante de juntas</v>
          </cell>
          <cell r="E1871" t="str">
            <v>lt</v>
          </cell>
          <cell r="F1871">
            <v>0.32800000000000001</v>
          </cell>
          <cell r="G1871">
            <v>0</v>
          </cell>
          <cell r="I1871">
            <v>1</v>
          </cell>
        </row>
        <row r="1872">
          <cell r="A1872">
            <v>17720</v>
          </cell>
          <cell r="C1872" t="str">
            <v>Betonmastic cordon 3mm.</v>
          </cell>
          <cell r="E1872" t="str">
            <v>kg</v>
          </cell>
          <cell r="F1872" t="str">
            <v>*</v>
          </cell>
          <cell r="G1872">
            <v>0</v>
          </cell>
          <cell r="I1872">
            <v>1</v>
          </cell>
        </row>
        <row r="1873">
          <cell r="A1873">
            <v>17725</v>
          </cell>
          <cell r="C1873" t="str">
            <v>Betonmastic cordon 6mm.</v>
          </cell>
          <cell r="E1873" t="str">
            <v>kg</v>
          </cell>
          <cell r="F1873" t="str">
            <v>*</v>
          </cell>
          <cell r="G1873">
            <v>0</v>
          </cell>
          <cell r="I1873">
            <v>1</v>
          </cell>
        </row>
        <row r="1874">
          <cell r="A1874">
            <v>17730</v>
          </cell>
          <cell r="C1874" t="str">
            <v>Betonmastic cordon 10mm.</v>
          </cell>
          <cell r="E1874" t="str">
            <v>kg</v>
          </cell>
          <cell r="F1874" t="str">
            <v>*</v>
          </cell>
          <cell r="G1874">
            <v>0</v>
          </cell>
          <cell r="I1874">
            <v>1</v>
          </cell>
        </row>
        <row r="1875">
          <cell r="A1875">
            <v>17735</v>
          </cell>
          <cell r="C1875" t="str">
            <v>Betonmastic cordon 13mm.</v>
          </cell>
          <cell r="E1875" t="str">
            <v>kg</v>
          </cell>
          <cell r="F1875" t="str">
            <v>*</v>
          </cell>
          <cell r="G1875">
            <v>0</v>
          </cell>
          <cell r="I1875">
            <v>1</v>
          </cell>
        </row>
        <row r="1876">
          <cell r="A1876">
            <v>17740</v>
          </cell>
          <cell r="C1876" t="str">
            <v>Betonmastic cordon 14mm.</v>
          </cell>
          <cell r="E1876" t="str">
            <v>kg</v>
          </cell>
          <cell r="F1876" t="str">
            <v>*</v>
          </cell>
          <cell r="G1876">
            <v>0</v>
          </cell>
          <cell r="I1876">
            <v>1</v>
          </cell>
        </row>
        <row r="1877">
          <cell r="A1877">
            <v>17745</v>
          </cell>
          <cell r="C1877" t="str">
            <v>Betonmastic cordon 15mm.</v>
          </cell>
          <cell r="E1877" t="str">
            <v>kg</v>
          </cell>
          <cell r="F1877" t="str">
            <v>*</v>
          </cell>
          <cell r="G1877">
            <v>0</v>
          </cell>
          <cell r="I1877">
            <v>1</v>
          </cell>
        </row>
        <row r="1878">
          <cell r="A1878">
            <v>17750</v>
          </cell>
          <cell r="C1878" t="str">
            <v>Betonmastic cordon 20mm.</v>
          </cell>
          <cell r="E1878" t="str">
            <v>kg</v>
          </cell>
          <cell r="F1878" t="str">
            <v>*</v>
          </cell>
          <cell r="G1878">
            <v>0</v>
          </cell>
          <cell r="I1878">
            <v>1</v>
          </cell>
        </row>
        <row r="1879">
          <cell r="A1879">
            <v>17755</v>
          </cell>
          <cell r="C1879" t="str">
            <v>Betonmastic cordon 25mm.</v>
          </cell>
          <cell r="E1879" t="str">
            <v>kg</v>
          </cell>
          <cell r="F1879" t="str">
            <v>*</v>
          </cell>
          <cell r="G1879">
            <v>0</v>
          </cell>
          <cell r="I1879">
            <v>1</v>
          </cell>
        </row>
        <row r="1880">
          <cell r="A1880">
            <v>17760</v>
          </cell>
          <cell r="C1880" t="str">
            <v>Betonmastic cordon 30mm.</v>
          </cell>
          <cell r="E1880" t="str">
            <v>kg</v>
          </cell>
          <cell r="F1880" t="str">
            <v>*</v>
          </cell>
          <cell r="G1880">
            <v>0</v>
          </cell>
          <cell r="I1880">
            <v>1</v>
          </cell>
        </row>
        <row r="1881">
          <cell r="A1881">
            <v>17765</v>
          </cell>
          <cell r="C1881" t="str">
            <v>Betonmastic cordon 40mm.</v>
          </cell>
          <cell r="E1881" t="str">
            <v>kg</v>
          </cell>
          <cell r="F1881" t="str">
            <v>*</v>
          </cell>
          <cell r="G1881">
            <v>0</v>
          </cell>
          <cell r="I1881">
            <v>1</v>
          </cell>
        </row>
        <row r="1882">
          <cell r="A1882">
            <v>17770</v>
          </cell>
          <cell r="C1882" t="str">
            <v xml:space="preserve">Cinta Sika PVC  </v>
          </cell>
          <cell r="E1882" t="str">
            <v>ml.</v>
          </cell>
          <cell r="F1882">
            <v>7.2</v>
          </cell>
          <cell r="G1882">
            <v>0</v>
          </cell>
          <cell r="I1882">
            <v>1</v>
          </cell>
        </row>
        <row r="1883">
          <cell r="A1883">
            <v>17775</v>
          </cell>
          <cell r="C1883" t="str">
            <v>Tuberia de PVC 6" perforada p/dren</v>
          </cell>
          <cell r="E1883" t="str">
            <v>ml.</v>
          </cell>
          <cell r="F1883">
            <v>5</v>
          </cell>
          <cell r="G1883">
            <v>0</v>
          </cell>
          <cell r="I1883">
            <v>1</v>
          </cell>
        </row>
        <row r="1885">
          <cell r="C1885" t="str">
            <v>OTROS</v>
          </cell>
        </row>
        <row r="1886">
          <cell r="A1886">
            <v>19010</v>
          </cell>
          <cell r="C1886" t="str">
            <v>Leche</v>
          </cell>
          <cell r="E1886" t="str">
            <v>lt</v>
          </cell>
          <cell r="F1886">
            <v>0.2908</v>
          </cell>
          <cell r="G1886">
            <v>0</v>
          </cell>
          <cell r="I1886">
            <v>1</v>
          </cell>
        </row>
        <row r="1887">
          <cell r="A1887">
            <v>19030</v>
          </cell>
          <cell r="C1887" t="str">
            <v>Soldadura Punta Azul 6/11 x 1/8"</v>
          </cell>
          <cell r="E1887" t="str">
            <v>Kg.</v>
          </cell>
          <cell r="F1887">
            <v>3.5</v>
          </cell>
          <cell r="G1887">
            <v>429500012</v>
          </cell>
          <cell r="I1887">
            <v>40</v>
          </cell>
          <cell r="J1887">
            <v>0.65</v>
          </cell>
        </row>
        <row r="1888">
          <cell r="A1888">
            <v>190301</v>
          </cell>
          <cell r="C1888" t="str">
            <v>Soldadura AWS E 70/18</v>
          </cell>
          <cell r="E1888" t="str">
            <v>Kg.</v>
          </cell>
          <cell r="F1888">
            <v>5.86</v>
          </cell>
          <cell r="G1888">
            <v>429500012</v>
          </cell>
          <cell r="I1888">
            <v>40</v>
          </cell>
        </row>
        <row r="1889">
          <cell r="A1889">
            <v>19031</v>
          </cell>
          <cell r="C1889" t="str">
            <v>Soldadura Alambre Mic</v>
          </cell>
          <cell r="E1889" t="str">
            <v>Kg.</v>
          </cell>
          <cell r="F1889">
            <v>1.62</v>
          </cell>
          <cell r="G1889">
            <v>0</v>
          </cell>
          <cell r="I1889">
            <v>1</v>
          </cell>
        </row>
        <row r="1890">
          <cell r="A1890">
            <v>190311</v>
          </cell>
          <cell r="C1890" t="str">
            <v>Acero estructural A36</v>
          </cell>
          <cell r="E1890" t="str">
            <v>Kg.</v>
          </cell>
          <cell r="F1890">
            <v>3</v>
          </cell>
          <cell r="G1890">
            <v>0</v>
          </cell>
          <cell r="I1890">
            <v>1</v>
          </cell>
        </row>
        <row r="1891">
          <cell r="A1891">
            <v>19037</v>
          </cell>
          <cell r="C1891" t="str">
            <v>Hoja de sierra</v>
          </cell>
          <cell r="E1891" t="str">
            <v>u</v>
          </cell>
          <cell r="F1891">
            <v>0.88</v>
          </cell>
          <cell r="G1891">
            <v>0</v>
          </cell>
          <cell r="I1891">
            <v>1</v>
          </cell>
        </row>
        <row r="1892">
          <cell r="A1892">
            <v>19040</v>
          </cell>
          <cell r="C1892" t="str">
            <v>Gasolina Extra</v>
          </cell>
          <cell r="E1892" t="str">
            <v>gln</v>
          </cell>
          <cell r="F1892">
            <v>2.4700000000000002</v>
          </cell>
          <cell r="G1892">
            <v>333100013</v>
          </cell>
          <cell r="I1892">
            <v>29.9</v>
          </cell>
          <cell r="J1892">
            <v>0.4</v>
          </cell>
        </row>
        <row r="1893">
          <cell r="A1893">
            <v>19041</v>
          </cell>
          <cell r="C1893" t="str">
            <v>Gasolina Ecopais</v>
          </cell>
          <cell r="E1893" t="str">
            <v>gln</v>
          </cell>
          <cell r="F1893">
            <v>2.4700000000000002</v>
          </cell>
          <cell r="G1893">
            <v>333100013</v>
          </cell>
          <cell r="I1893">
            <v>29.9</v>
          </cell>
        </row>
        <row r="1894">
          <cell r="A1894">
            <v>19042</v>
          </cell>
          <cell r="C1894" t="str">
            <v>Gasolina Super</v>
          </cell>
          <cell r="E1894" t="str">
            <v>gln</v>
          </cell>
          <cell r="F1894">
            <v>3.89</v>
          </cell>
          <cell r="G1894">
            <v>333100013</v>
          </cell>
          <cell r="I1894">
            <v>29.9</v>
          </cell>
        </row>
        <row r="1895">
          <cell r="A1895">
            <v>19053</v>
          </cell>
          <cell r="C1895" t="str">
            <v xml:space="preserve">Diesel </v>
          </cell>
          <cell r="E1895" t="str">
            <v>gln</v>
          </cell>
          <cell r="F1895">
            <v>1.8</v>
          </cell>
          <cell r="G1895">
            <v>333100013</v>
          </cell>
          <cell r="I1895">
            <v>29.9</v>
          </cell>
          <cell r="J1895">
            <v>0.4</v>
          </cell>
        </row>
        <row r="1896">
          <cell r="A1896">
            <v>19060</v>
          </cell>
          <cell r="C1896" t="str">
            <v>Manguera transparente</v>
          </cell>
          <cell r="E1896" t="str">
            <v>ml</v>
          </cell>
          <cell r="F1896">
            <v>0.57999999999999996</v>
          </cell>
          <cell r="G1896">
            <v>0</v>
          </cell>
          <cell r="I1896">
            <v>1</v>
          </cell>
        </row>
        <row r="1897">
          <cell r="A1897">
            <v>19062</v>
          </cell>
          <cell r="C1897" t="str">
            <v>Malla para enlucir</v>
          </cell>
          <cell r="E1897" t="str">
            <v>rll</v>
          </cell>
          <cell r="F1897">
            <v>12.8</v>
          </cell>
          <cell r="G1897">
            <v>0</v>
          </cell>
          <cell r="I1897">
            <v>1</v>
          </cell>
        </row>
        <row r="1898">
          <cell r="A1898">
            <v>19070</v>
          </cell>
          <cell r="C1898" t="str">
            <v>Lija de agua 9x11</v>
          </cell>
          <cell r="E1898" t="str">
            <v>plg</v>
          </cell>
          <cell r="F1898">
            <v>0.08</v>
          </cell>
          <cell r="G1898">
            <v>0</v>
          </cell>
          <cell r="I1898">
            <v>1</v>
          </cell>
        </row>
        <row r="1899">
          <cell r="A1899">
            <v>19072</v>
          </cell>
          <cell r="C1899" t="str">
            <v>Lija de Madera</v>
          </cell>
          <cell r="E1899" t="str">
            <v>plg</v>
          </cell>
          <cell r="F1899">
            <v>0.34</v>
          </cell>
          <cell r="G1899">
            <v>0</v>
          </cell>
          <cell r="I1899">
            <v>1</v>
          </cell>
        </row>
        <row r="1900">
          <cell r="A1900">
            <v>19075</v>
          </cell>
          <cell r="C1900" t="str">
            <v>Carretilla</v>
          </cell>
          <cell r="E1900" t="str">
            <v xml:space="preserve">u         </v>
          </cell>
          <cell r="F1900">
            <v>7.2644000000000002</v>
          </cell>
          <cell r="G1900">
            <v>0</v>
          </cell>
          <cell r="I1900">
            <v>1</v>
          </cell>
        </row>
        <row r="1901">
          <cell r="A1901">
            <v>19080</v>
          </cell>
          <cell r="C1901" t="str">
            <v>Pala cuadrada p/jardinero c/mango bell</v>
          </cell>
          <cell r="E1901" t="str">
            <v>u</v>
          </cell>
          <cell r="F1901">
            <v>5.54</v>
          </cell>
          <cell r="G1901">
            <v>0</v>
          </cell>
          <cell r="I1901">
            <v>1</v>
          </cell>
        </row>
        <row r="1902">
          <cell r="A1902">
            <v>19081</v>
          </cell>
          <cell r="C1902" t="str">
            <v>Tapa de camara de Ho. A. (0,70x0,70x0,10)m.</v>
          </cell>
          <cell r="E1902" t="str">
            <v>u</v>
          </cell>
          <cell r="F1902">
            <v>0.5</v>
          </cell>
          <cell r="G1902">
            <v>0</v>
          </cell>
          <cell r="I1902">
            <v>1</v>
          </cell>
        </row>
        <row r="1903">
          <cell r="A1903">
            <v>19085</v>
          </cell>
          <cell r="C1903" t="str">
            <v>Argollas 12mm CROM.</v>
          </cell>
          <cell r="E1903" t="str">
            <v>u.</v>
          </cell>
          <cell r="F1903">
            <v>0.12</v>
          </cell>
          <cell r="G1903">
            <v>0</v>
          </cell>
          <cell r="I1903">
            <v>1</v>
          </cell>
        </row>
        <row r="1904">
          <cell r="A1904">
            <v>19086</v>
          </cell>
          <cell r="C1904" t="str">
            <v>Candado rect.30mm.Bron Viro I Ref.301</v>
          </cell>
          <cell r="E1904" t="str">
            <v>u.</v>
          </cell>
          <cell r="F1904">
            <v>4.9400000000000004</v>
          </cell>
          <cell r="G1904">
            <v>0</v>
          </cell>
          <cell r="I1904">
            <v>1</v>
          </cell>
        </row>
        <row r="1905">
          <cell r="A1905">
            <v>19090</v>
          </cell>
          <cell r="C1905" t="str">
            <v>Tanque para Agua (42 gal.)</v>
          </cell>
          <cell r="E1905" t="str">
            <v xml:space="preserve">u         </v>
          </cell>
          <cell r="F1905">
            <v>35.82</v>
          </cell>
          <cell r="G1905">
            <v>0</v>
          </cell>
          <cell r="I1905">
            <v>1</v>
          </cell>
        </row>
        <row r="1906">
          <cell r="A1906">
            <v>19100</v>
          </cell>
          <cell r="C1906" t="str">
            <v>Polipega</v>
          </cell>
          <cell r="E1906" t="str">
            <v>lt.</v>
          </cell>
          <cell r="F1906">
            <v>9.85</v>
          </cell>
          <cell r="G1906">
            <v>0</v>
          </cell>
          <cell r="I1906">
            <v>1</v>
          </cell>
        </row>
        <row r="1907">
          <cell r="A1907">
            <v>19101</v>
          </cell>
          <cell r="C1907" t="str">
            <v>Guarda-Camino Viga Metalica (L=3,81)(Inc. Perno y Accesorios)</v>
          </cell>
          <cell r="E1907" t="str">
            <v>m</v>
          </cell>
          <cell r="F1907">
            <v>33.36</v>
          </cell>
          <cell r="G1907">
            <v>0</v>
          </cell>
          <cell r="I1907">
            <v>1</v>
          </cell>
        </row>
        <row r="1908">
          <cell r="A1908">
            <v>19102</v>
          </cell>
          <cell r="C1908" t="str">
            <v>Señal Informativa ( 2,40 x 4,80 ) m.</v>
          </cell>
          <cell r="E1908" t="str">
            <v>u</v>
          </cell>
          <cell r="F1908">
            <v>363</v>
          </cell>
          <cell r="G1908">
            <v>0</v>
          </cell>
          <cell r="I1908">
            <v>1</v>
          </cell>
        </row>
        <row r="1909">
          <cell r="A1909">
            <v>19103</v>
          </cell>
          <cell r="C1909" t="str">
            <v>Encofrado Bordillo Parterre</v>
          </cell>
          <cell r="E1909" t="str">
            <v>ml.</v>
          </cell>
          <cell r="F1909">
            <v>1</v>
          </cell>
          <cell r="G1909">
            <v>316000911</v>
          </cell>
          <cell r="I1909">
            <v>1</v>
          </cell>
        </row>
        <row r="1910">
          <cell r="A1910">
            <v>19104</v>
          </cell>
          <cell r="C1910" t="str">
            <v>Encofrado Bordillo Cuneta</v>
          </cell>
          <cell r="E1910" t="str">
            <v>ml.</v>
          </cell>
          <cell r="F1910">
            <v>2</v>
          </cell>
          <cell r="G1910">
            <v>316000911</v>
          </cell>
          <cell r="I1910">
            <v>1</v>
          </cell>
        </row>
        <row r="1911">
          <cell r="A1911">
            <v>19104111</v>
          </cell>
          <cell r="C1911" t="str">
            <v>Encofrado Cuneta</v>
          </cell>
          <cell r="E1911" t="str">
            <v>ml.</v>
          </cell>
          <cell r="F1911">
            <v>1</v>
          </cell>
          <cell r="G1911">
            <v>316000911</v>
          </cell>
          <cell r="I1911">
            <v>1</v>
          </cell>
        </row>
        <row r="1912">
          <cell r="A1912">
            <v>19104112</v>
          </cell>
          <cell r="C1912" t="str">
            <v>Encofrado Cuneta, Bordillo</v>
          </cell>
          <cell r="E1912" t="str">
            <v>u</v>
          </cell>
          <cell r="F1912">
            <v>8</v>
          </cell>
          <cell r="G1912">
            <v>316000311</v>
          </cell>
          <cell r="I1912">
            <v>29.45</v>
          </cell>
        </row>
        <row r="1913">
          <cell r="A1913">
            <v>191041</v>
          </cell>
          <cell r="C1913" t="str">
            <v>Encofrado Muro 15x30</v>
          </cell>
          <cell r="E1913" t="str">
            <v>ml.</v>
          </cell>
          <cell r="F1913">
            <v>1.5</v>
          </cell>
          <cell r="G1913">
            <v>316000911</v>
          </cell>
          <cell r="I1913">
            <v>1</v>
          </cell>
        </row>
        <row r="1914">
          <cell r="A1914">
            <v>191042</v>
          </cell>
          <cell r="C1914" t="str">
            <v xml:space="preserve">Encofrado Canaleta </v>
          </cell>
          <cell r="E1914" t="str">
            <v>ml.</v>
          </cell>
          <cell r="F1914">
            <v>1.5</v>
          </cell>
          <cell r="G1914">
            <v>316000911</v>
          </cell>
          <cell r="I1914">
            <v>1</v>
          </cell>
        </row>
        <row r="1915">
          <cell r="A1915">
            <v>191043</v>
          </cell>
          <cell r="C1915" t="str">
            <v>Encofrado Hormigon f`c = = 210 kg/cm2.</v>
          </cell>
          <cell r="E1915" t="str">
            <v>m3.</v>
          </cell>
          <cell r="F1915">
            <v>13.7</v>
          </cell>
          <cell r="G1915">
            <v>316000911</v>
          </cell>
          <cell r="I1915">
            <v>1</v>
          </cell>
        </row>
        <row r="1916">
          <cell r="A1916">
            <v>19105</v>
          </cell>
          <cell r="C1916" t="str">
            <v>Encofrado Hormigon f`c = = 280 kg/cm2.</v>
          </cell>
          <cell r="E1916" t="str">
            <v>m3.</v>
          </cell>
          <cell r="F1916">
            <v>13.7</v>
          </cell>
          <cell r="G1916">
            <v>316000311</v>
          </cell>
          <cell r="I1916">
            <v>29.45</v>
          </cell>
        </row>
        <row r="1917">
          <cell r="A1917">
            <v>1910511</v>
          </cell>
          <cell r="C1917" t="str">
            <v>Encofrado Hormigon f`c = = 350 kg/cm2.</v>
          </cell>
          <cell r="E1917" t="str">
            <v>m3.</v>
          </cell>
          <cell r="F1917">
            <v>13.7</v>
          </cell>
          <cell r="G1917">
            <v>316000311</v>
          </cell>
          <cell r="I1917">
            <v>29.45</v>
          </cell>
        </row>
        <row r="1918">
          <cell r="A1918">
            <v>191051</v>
          </cell>
          <cell r="C1918" t="str">
            <v>Encofrado Elevación/Bajada de Camara</v>
          </cell>
          <cell r="E1918" t="str">
            <v>un.</v>
          </cell>
          <cell r="F1918">
            <v>3.5</v>
          </cell>
          <cell r="G1918">
            <v>316000911</v>
          </cell>
          <cell r="I1918">
            <v>29.45</v>
          </cell>
        </row>
        <row r="1919">
          <cell r="A1919">
            <v>191052</v>
          </cell>
          <cell r="C1919" t="str">
            <v>Encofrado Jardinera</v>
          </cell>
          <cell r="E1919" t="str">
            <v>ml.</v>
          </cell>
          <cell r="F1919">
            <v>3.15</v>
          </cell>
          <cell r="G1919">
            <v>316000911</v>
          </cell>
          <cell r="I1919">
            <v>1</v>
          </cell>
        </row>
        <row r="1920">
          <cell r="A1920">
            <v>19106</v>
          </cell>
          <cell r="C1920" t="str">
            <v>Angulos, Platinas, etc.</v>
          </cell>
          <cell r="E1920" t="str">
            <v>Gbl.</v>
          </cell>
          <cell r="F1920">
            <v>1.96</v>
          </cell>
          <cell r="G1920">
            <v>0</v>
          </cell>
          <cell r="I1920">
            <v>1</v>
          </cell>
        </row>
        <row r="1921">
          <cell r="A1921">
            <v>19107</v>
          </cell>
          <cell r="C1921" t="str">
            <v>Tierra de Sembrar Vegetal</v>
          </cell>
          <cell r="E1921" t="str">
            <v>m3.</v>
          </cell>
          <cell r="F1921">
            <v>25</v>
          </cell>
          <cell r="G1921">
            <v>0</v>
          </cell>
          <cell r="I1921">
            <v>1</v>
          </cell>
        </row>
        <row r="1922">
          <cell r="A1922">
            <v>19108</v>
          </cell>
          <cell r="C1922" t="str">
            <v>Acero Estructural ( Perfil, Correas, Tubos, etc. )</v>
          </cell>
          <cell r="E1922" t="str">
            <v>kg.</v>
          </cell>
          <cell r="F1922">
            <v>1.75</v>
          </cell>
          <cell r="G1922">
            <v>429430022</v>
          </cell>
          <cell r="I1922">
            <v>1</v>
          </cell>
        </row>
        <row r="1923">
          <cell r="A1923">
            <v>19109</v>
          </cell>
          <cell r="C1923" t="str">
            <v>Encofrado Ho. Ciclopeo</v>
          </cell>
          <cell r="E1923" t="str">
            <v>m3.</v>
          </cell>
          <cell r="F1923">
            <v>5</v>
          </cell>
          <cell r="G1923">
            <v>316000911</v>
          </cell>
          <cell r="I1923">
            <v>1</v>
          </cell>
        </row>
        <row r="1924">
          <cell r="A1924">
            <v>19110</v>
          </cell>
          <cell r="C1924" t="str">
            <v>Encofrado Acera</v>
          </cell>
          <cell r="E1924" t="str">
            <v>u</v>
          </cell>
          <cell r="F1924">
            <v>0.7</v>
          </cell>
          <cell r="G1924">
            <v>316000311</v>
          </cell>
          <cell r="I1924">
            <v>29.45</v>
          </cell>
        </row>
        <row r="1925">
          <cell r="A1925">
            <v>191101</v>
          </cell>
          <cell r="C1925" t="str">
            <v>Encofrado Replantillo</v>
          </cell>
          <cell r="E1925" t="str">
            <v>m2.</v>
          </cell>
          <cell r="F1925">
            <v>1.55</v>
          </cell>
          <cell r="G1925">
            <v>316000911</v>
          </cell>
          <cell r="I1925">
            <v>1</v>
          </cell>
        </row>
        <row r="1926">
          <cell r="A1926">
            <v>19111</v>
          </cell>
          <cell r="C1926" t="str">
            <v>Encofrado Sumidero Sencillo</v>
          </cell>
          <cell r="E1926" t="str">
            <v>un.</v>
          </cell>
          <cell r="F1926">
            <v>3</v>
          </cell>
          <cell r="G1926">
            <v>316000911</v>
          </cell>
          <cell r="I1926">
            <v>29.45</v>
          </cell>
        </row>
        <row r="1927">
          <cell r="A1927">
            <v>191111</v>
          </cell>
          <cell r="C1927" t="str">
            <v>Encofrado Sumidero Doble</v>
          </cell>
          <cell r="E1927" t="str">
            <v>un.</v>
          </cell>
          <cell r="F1927">
            <v>8</v>
          </cell>
          <cell r="G1927">
            <v>316000311</v>
          </cell>
          <cell r="I1927">
            <v>29.45</v>
          </cell>
        </row>
        <row r="1928">
          <cell r="A1928">
            <v>1911111</v>
          </cell>
          <cell r="C1928" t="str">
            <v>Encofrado Tipo abertura</v>
          </cell>
          <cell r="E1928" t="str">
            <v>un.</v>
          </cell>
          <cell r="F1928">
            <v>10</v>
          </cell>
          <cell r="G1928">
            <v>316000911</v>
          </cell>
          <cell r="I1928">
            <v>1</v>
          </cell>
        </row>
        <row r="1929">
          <cell r="A1929">
            <v>19112</v>
          </cell>
          <cell r="C1929" t="str">
            <v>Encofrado Tapa Cámara Doble f'c=280 kg/cm2.</v>
          </cell>
          <cell r="E1929" t="str">
            <v>un.</v>
          </cell>
          <cell r="F1929">
            <v>0.35</v>
          </cell>
          <cell r="G1929">
            <v>316000911</v>
          </cell>
          <cell r="I1929">
            <v>1</v>
          </cell>
        </row>
        <row r="1930">
          <cell r="A1930">
            <v>19113</v>
          </cell>
          <cell r="C1930" t="str">
            <v>Encofrado Horm 280 Kg/cm2. (bord. Cun)</v>
          </cell>
          <cell r="E1930" t="str">
            <v>m3.</v>
          </cell>
          <cell r="F1930">
            <v>1.85</v>
          </cell>
          <cell r="G1930">
            <v>316000911</v>
          </cell>
          <cell r="I1930">
            <v>1</v>
          </cell>
        </row>
        <row r="1931">
          <cell r="A1931">
            <v>19114</v>
          </cell>
          <cell r="C1931" t="str">
            <v>Rejilla p/Sumidero  ( 0,55 x 0,40 ) m. d = 1 "</v>
          </cell>
          <cell r="E1931" t="str">
            <v>un.</v>
          </cell>
          <cell r="F1931">
            <v>40</v>
          </cell>
          <cell r="G1931">
            <v>429430022</v>
          </cell>
          <cell r="I1931">
            <v>1</v>
          </cell>
          <cell r="J1931">
            <v>0.65</v>
          </cell>
          <cell r="K1931" t="str">
            <v>15-jul-15%</v>
          </cell>
        </row>
        <row r="1932">
          <cell r="A1932">
            <v>19115</v>
          </cell>
          <cell r="C1932" t="str">
            <v>Maestra Metalica</v>
          </cell>
          <cell r="E1932" t="str">
            <v>un.</v>
          </cell>
          <cell r="F1932">
            <v>0.25</v>
          </cell>
          <cell r="G1932">
            <v>439240011</v>
          </cell>
          <cell r="I1932">
            <v>1</v>
          </cell>
          <cell r="J1932">
            <v>0</v>
          </cell>
        </row>
        <row r="1933">
          <cell r="A1933">
            <v>19116</v>
          </cell>
          <cell r="C1933" t="str">
            <v xml:space="preserve">Argollas </v>
          </cell>
          <cell r="E1933" t="str">
            <v>un.</v>
          </cell>
          <cell r="F1933">
            <v>0.15</v>
          </cell>
          <cell r="I1933">
            <v>1</v>
          </cell>
        </row>
        <row r="1934">
          <cell r="A1934">
            <v>19117</v>
          </cell>
          <cell r="C1934" t="str">
            <v>Encofrado Tapa de Cámara</v>
          </cell>
          <cell r="E1934" t="str">
            <v>un.</v>
          </cell>
          <cell r="F1934">
            <v>1</v>
          </cell>
          <cell r="G1934">
            <v>316000911</v>
          </cell>
          <cell r="I1934">
            <v>1</v>
          </cell>
        </row>
        <row r="1935">
          <cell r="A1935">
            <v>19118</v>
          </cell>
          <cell r="C1935" t="str">
            <v>Encofrado Caja de Registro</v>
          </cell>
          <cell r="E1935" t="str">
            <v>un.</v>
          </cell>
          <cell r="F1935">
            <v>10</v>
          </cell>
          <cell r="G1935">
            <v>316000911</v>
          </cell>
          <cell r="I1935">
            <v>1</v>
          </cell>
        </row>
        <row r="1936">
          <cell r="A1936">
            <v>19119</v>
          </cell>
          <cell r="C1936" t="str">
            <v>Malla Elect. 6 mm. 0,15 x 0,15 (2,00x1,50)m2.</v>
          </cell>
          <cell r="E1936" t="str">
            <v>un.</v>
          </cell>
          <cell r="F1936">
            <v>7.7219999999999995</v>
          </cell>
          <cell r="G1936">
            <v>412440011</v>
          </cell>
          <cell r="I1936">
            <v>1</v>
          </cell>
          <cell r="J1936">
            <v>0.65</v>
          </cell>
        </row>
        <row r="1937">
          <cell r="A1937">
            <v>191191</v>
          </cell>
          <cell r="C1937" t="str">
            <v>Malla Elect. 7 mm. (0,15 x 0,15) 2,40x6,25 m2.</v>
          </cell>
          <cell r="E1937" t="str">
            <v>un.</v>
          </cell>
          <cell r="F1937">
            <v>62.499999999999993</v>
          </cell>
          <cell r="G1937">
            <v>412440011</v>
          </cell>
          <cell r="I1937">
            <v>1</v>
          </cell>
          <cell r="J1937">
            <v>0.65</v>
          </cell>
        </row>
        <row r="1938">
          <cell r="A1938">
            <v>191192</v>
          </cell>
          <cell r="C1938" t="str">
            <v>Malla Elect. 8 mm. (0,15 x 0,15) 2,40x6,25 m2.</v>
          </cell>
          <cell r="E1938" t="str">
            <v>un.</v>
          </cell>
          <cell r="F1938">
            <v>71.874999999999986</v>
          </cell>
          <cell r="G1938">
            <v>412440011</v>
          </cell>
          <cell r="I1938">
            <v>1</v>
          </cell>
          <cell r="J1938">
            <v>0.65</v>
          </cell>
        </row>
        <row r="1939">
          <cell r="A1939">
            <v>191193</v>
          </cell>
          <cell r="C1939" t="str">
            <v>Malla Elect. 8 mm. (0,10 x 0,10) 2,40x6,25 m2.</v>
          </cell>
          <cell r="E1939" t="str">
            <v>un.</v>
          </cell>
          <cell r="F1939">
            <v>142.5</v>
          </cell>
          <cell r="G1939">
            <v>412440011</v>
          </cell>
          <cell r="I1939">
            <v>1</v>
          </cell>
          <cell r="J1939">
            <v>0.65</v>
          </cell>
        </row>
        <row r="1940">
          <cell r="A1940">
            <v>191194</v>
          </cell>
          <cell r="C1940" t="str">
            <v>Malla Elect. 6 mm. (0,10 x 0,10) 2,40x6,25 m2.</v>
          </cell>
          <cell r="E1940" t="str">
            <v>un.</v>
          </cell>
          <cell r="F1940">
            <v>110.65</v>
          </cell>
          <cell r="G1940">
            <v>412440011</v>
          </cell>
          <cell r="I1940">
            <v>1</v>
          </cell>
          <cell r="J1940">
            <v>0.65</v>
          </cell>
        </row>
        <row r="1941">
          <cell r="A1941">
            <v>19120</v>
          </cell>
          <cell r="C1941" t="str">
            <v>Cinta Reflectiva Alta Intensidad Scotchitle varios colores</v>
          </cell>
          <cell r="E1941" t="str">
            <v>m2.</v>
          </cell>
          <cell r="F1941">
            <v>83</v>
          </cell>
          <cell r="G1941">
            <v>0</v>
          </cell>
          <cell r="I1941">
            <v>1</v>
          </cell>
        </row>
        <row r="1942">
          <cell r="A1942">
            <v>19121</v>
          </cell>
          <cell r="C1942" t="str">
            <v>Rollo de Cordón Detonante 5gr. (500 m)</v>
          </cell>
          <cell r="E1942" t="str">
            <v>ml.</v>
          </cell>
          <cell r="F1942">
            <v>0.4375</v>
          </cell>
          <cell r="G1942">
            <v>0</v>
          </cell>
          <cell r="I1942">
            <v>1</v>
          </cell>
          <cell r="L1942">
            <v>40864</v>
          </cell>
          <cell r="M1942" t="str">
            <v>$. 218,85 c7rollo de 500 m.</v>
          </cell>
        </row>
        <row r="1943">
          <cell r="A1943">
            <v>19122</v>
          </cell>
          <cell r="C1943" t="str">
            <v>Nitrato de Amonio</v>
          </cell>
          <cell r="E1943" t="str">
            <v>kg.</v>
          </cell>
          <cell r="F1943">
            <v>0.6</v>
          </cell>
          <cell r="G1943">
            <v>354500117</v>
          </cell>
          <cell r="I1943">
            <v>1</v>
          </cell>
        </row>
        <row r="1944">
          <cell r="A1944">
            <v>19123</v>
          </cell>
          <cell r="C1944" t="str">
            <v>Explogel III 1 1/4 x 1/8</v>
          </cell>
          <cell r="E1944" t="str">
            <v>kg.</v>
          </cell>
          <cell r="F1944">
            <v>2.97</v>
          </cell>
          <cell r="G1944">
            <v>354500112</v>
          </cell>
          <cell r="I1944">
            <v>1</v>
          </cell>
        </row>
        <row r="1945">
          <cell r="A1945" t="str">
            <v>19123.1</v>
          </cell>
          <cell r="C1945" t="str">
            <v>Caja de Explogel III 1 1/8 x 7</v>
          </cell>
          <cell r="E1945" t="str">
            <v>caja</v>
          </cell>
          <cell r="F1945">
            <v>121.25</v>
          </cell>
          <cell r="G1945">
            <v>354500112</v>
          </cell>
          <cell r="I1945">
            <v>1</v>
          </cell>
        </row>
        <row r="1946">
          <cell r="A1946">
            <v>19124</v>
          </cell>
          <cell r="C1946" t="str">
            <v>Conectores de Superficie</v>
          </cell>
          <cell r="E1946" t="str">
            <v>un.</v>
          </cell>
          <cell r="F1946">
            <v>8.31</v>
          </cell>
          <cell r="G1946">
            <v>354500111</v>
          </cell>
          <cell r="I1946">
            <v>1</v>
          </cell>
          <cell r="L1946">
            <v>40864</v>
          </cell>
        </row>
        <row r="1947">
          <cell r="A1947">
            <v>19125</v>
          </cell>
          <cell r="C1947" t="str">
            <v>Fulminante Ordinario #. 8</v>
          </cell>
          <cell r="E1947" t="str">
            <v>un.</v>
          </cell>
          <cell r="F1947">
            <v>0.14000000000000001</v>
          </cell>
          <cell r="G1947">
            <v>354500111</v>
          </cell>
          <cell r="I1947">
            <v>1</v>
          </cell>
        </row>
        <row r="1948">
          <cell r="A1948">
            <v>19126</v>
          </cell>
          <cell r="C1948" t="str">
            <v>Mecha Lenta</v>
          </cell>
          <cell r="E1948" t="str">
            <v>ml.</v>
          </cell>
          <cell r="F1948">
            <v>0.14000000000000001</v>
          </cell>
          <cell r="G1948">
            <v>354500111</v>
          </cell>
          <cell r="I1948">
            <v>1</v>
          </cell>
        </row>
        <row r="1949">
          <cell r="A1949" t="str">
            <v>19126.1</v>
          </cell>
          <cell r="C1949" t="str">
            <v>Sacos Anfo Normal de 25 kg.</v>
          </cell>
          <cell r="E1949" t="str">
            <v>un.</v>
          </cell>
          <cell r="F1949">
            <v>51.25</v>
          </cell>
          <cell r="G1949">
            <v>354500111</v>
          </cell>
          <cell r="I1949">
            <v>1</v>
          </cell>
          <cell r="L1949">
            <v>40864</v>
          </cell>
        </row>
        <row r="1950">
          <cell r="A1950" t="str">
            <v>19126.2</v>
          </cell>
          <cell r="C1950" t="str">
            <v>Custodia Militar</v>
          </cell>
          <cell r="E1950" t="str">
            <v>global</v>
          </cell>
          <cell r="F1950">
            <v>40</v>
          </cell>
          <cell r="G1950">
            <v>0</v>
          </cell>
          <cell r="I1950">
            <v>1</v>
          </cell>
          <cell r="L1950">
            <v>40864</v>
          </cell>
        </row>
        <row r="1951">
          <cell r="A1951">
            <v>19127</v>
          </cell>
          <cell r="C1951" t="str">
            <v>Entibado de madera P/Estructuras menores</v>
          </cell>
          <cell r="E1951" t="str">
            <v>m2.</v>
          </cell>
          <cell r="F1951">
            <v>2.5</v>
          </cell>
          <cell r="G1951">
            <v>316000911</v>
          </cell>
          <cell r="I1951">
            <v>1</v>
          </cell>
        </row>
        <row r="1952">
          <cell r="A1952">
            <v>19128</v>
          </cell>
          <cell r="C1952" t="str">
            <v>Espumafón  e = 2 cm.</v>
          </cell>
          <cell r="E1952" t="str">
            <v>m2.</v>
          </cell>
          <cell r="F1952">
            <v>1.4000000000000001</v>
          </cell>
          <cell r="G1952">
            <v>0</v>
          </cell>
          <cell r="I1952">
            <v>1</v>
          </cell>
          <cell r="M1952">
            <v>2.8</v>
          </cell>
          <cell r="O1952" t="str">
            <v>L=2</v>
          </cell>
          <cell r="P1952" t="str">
            <v>a=1</v>
          </cell>
        </row>
        <row r="1953">
          <cell r="A1953">
            <v>19129</v>
          </cell>
          <cell r="C1953" t="str">
            <v>Andamio de Madera con Cañas</v>
          </cell>
          <cell r="E1953" t="str">
            <v>m2.</v>
          </cell>
          <cell r="F1953">
            <v>0.25</v>
          </cell>
          <cell r="G1953">
            <v>321131912</v>
          </cell>
          <cell r="I1953">
            <v>1</v>
          </cell>
        </row>
        <row r="1954">
          <cell r="A1954">
            <v>19130</v>
          </cell>
          <cell r="C1954" t="str">
            <v>Malla Electrosoldada 100x50 mm. d = 8 mm. inc. pintura</v>
          </cell>
          <cell r="E1954" t="str">
            <v>m2.</v>
          </cell>
          <cell r="F1954">
            <v>2.9741666666666666</v>
          </cell>
          <cell r="G1954">
            <v>0</v>
          </cell>
          <cell r="I1954">
            <v>1</v>
          </cell>
          <cell r="M1954">
            <v>6.25</v>
          </cell>
          <cell r="O1954">
            <v>2.4</v>
          </cell>
          <cell r="P1954">
            <v>15</v>
          </cell>
        </row>
        <row r="1955">
          <cell r="A1955">
            <v>19131</v>
          </cell>
          <cell r="C1955" t="str">
            <v>Tubo Galv. 1/2 "</v>
          </cell>
          <cell r="E1955" t="str">
            <v>ml.</v>
          </cell>
          <cell r="F1955">
            <v>3.9424000000000006</v>
          </cell>
          <cell r="G1955">
            <v>0</v>
          </cell>
          <cell r="I1955">
            <v>1</v>
          </cell>
        </row>
        <row r="1956">
          <cell r="A1956">
            <v>19132</v>
          </cell>
          <cell r="C1956" t="str">
            <v>Elemento de Fijación p/letreros en Postes</v>
          </cell>
          <cell r="E1956" t="str">
            <v>u</v>
          </cell>
          <cell r="F1956">
            <v>15</v>
          </cell>
          <cell r="G1956">
            <v>0</v>
          </cell>
          <cell r="I1956">
            <v>1</v>
          </cell>
        </row>
        <row r="1957">
          <cell r="A1957">
            <v>191321</v>
          </cell>
          <cell r="C1957" t="str">
            <v>Elemento de Fijación p/Corte de Pav. Flexible</v>
          </cell>
          <cell r="E1957" t="str">
            <v>ml.</v>
          </cell>
          <cell r="F1957">
            <v>0.2</v>
          </cell>
          <cell r="G1957">
            <v>429921518</v>
          </cell>
          <cell r="I1957">
            <v>1</v>
          </cell>
          <cell r="J1957">
            <v>0.4</v>
          </cell>
        </row>
        <row r="1958">
          <cell r="A1958">
            <v>19133</v>
          </cell>
          <cell r="C1958" t="str">
            <v>Ducto Telefónico ( 4 Vias/90mm. )</v>
          </cell>
          <cell r="E1958" t="str">
            <v>ml.</v>
          </cell>
          <cell r="F1958">
            <v>17.324999999999999</v>
          </cell>
          <cell r="G1958">
            <v>0</v>
          </cell>
          <cell r="I1958">
            <v>1</v>
          </cell>
        </row>
        <row r="1959">
          <cell r="A1959">
            <v>19134</v>
          </cell>
          <cell r="C1959" t="str">
            <v>Encofrado Metalico pav. Hor.Rig.</v>
          </cell>
          <cell r="E1959" t="str">
            <v>u</v>
          </cell>
          <cell r="F1959">
            <v>1.5</v>
          </cell>
          <cell r="G1959">
            <v>316000311</v>
          </cell>
          <cell r="I1959">
            <v>29.45</v>
          </cell>
        </row>
        <row r="1960">
          <cell r="A1960">
            <v>191341</v>
          </cell>
          <cell r="C1960" t="str">
            <v>Mestra Metalica</v>
          </cell>
          <cell r="E1960" t="str">
            <v>u</v>
          </cell>
          <cell r="F1960">
            <v>3</v>
          </cell>
          <cell r="G1960">
            <v>429430022</v>
          </cell>
          <cell r="I1960">
            <v>0.4</v>
          </cell>
        </row>
        <row r="1961">
          <cell r="A1961">
            <v>19135</v>
          </cell>
          <cell r="C1961" t="str">
            <v>Casc,Botas,Guant,Mascar.Encauch,Botiquin,etc.</v>
          </cell>
          <cell r="E1961" t="str">
            <v>un.</v>
          </cell>
          <cell r="F1961">
            <v>125</v>
          </cell>
          <cell r="G1961">
            <v>429991011</v>
          </cell>
          <cell r="I1961">
            <v>1</v>
          </cell>
          <cell r="J1961">
            <v>0.4</v>
          </cell>
        </row>
        <row r="1962">
          <cell r="A1962">
            <v>191351</v>
          </cell>
          <cell r="C1962" t="str">
            <v>Pantalón, Chaleco, Encauch,Botiquin,etc.</v>
          </cell>
          <cell r="E1962" t="str">
            <v>un.</v>
          </cell>
          <cell r="F1962">
            <v>27.5</v>
          </cell>
          <cell r="G1962">
            <v>429991011</v>
          </cell>
          <cell r="I1962">
            <v>1</v>
          </cell>
          <cell r="J1962">
            <v>0.4</v>
          </cell>
        </row>
        <row r="1963">
          <cell r="A1963">
            <v>19136</v>
          </cell>
          <cell r="C1963" t="str">
            <v>Controlador de Desibeles &lt; 45 db 8h/24h.</v>
          </cell>
          <cell r="E1963" t="str">
            <v>un.</v>
          </cell>
          <cell r="F1963">
            <v>125</v>
          </cell>
          <cell r="G1963">
            <v>0</v>
          </cell>
          <cell r="I1963">
            <v>1</v>
          </cell>
        </row>
        <row r="1964">
          <cell r="A1964">
            <v>19137</v>
          </cell>
          <cell r="C1964" t="str">
            <v xml:space="preserve">Perfiles Dobles h = 1,5 mt. </v>
          </cell>
          <cell r="E1964" t="str">
            <v>un.</v>
          </cell>
          <cell r="F1964">
            <v>2.7425000000000002</v>
          </cell>
          <cell r="G1964">
            <v>0</v>
          </cell>
          <cell r="I1964">
            <v>1</v>
          </cell>
        </row>
        <row r="1965">
          <cell r="A1965">
            <v>19138</v>
          </cell>
          <cell r="C1965" t="str">
            <v>Tubo de PVC 6 " para AA.LL.</v>
          </cell>
          <cell r="E1965" t="str">
            <v>ml.</v>
          </cell>
          <cell r="F1965">
            <v>4.8</v>
          </cell>
          <cell r="G1965">
            <v>363206021</v>
          </cell>
          <cell r="I1965">
            <v>1</v>
          </cell>
          <cell r="J1965">
            <v>0.4</v>
          </cell>
        </row>
        <row r="1966">
          <cell r="A1966">
            <v>19139</v>
          </cell>
          <cell r="C1966" t="str">
            <v>Geotextin NT - 1600 ( No Tejido )</v>
          </cell>
          <cell r="E1966" t="str">
            <v>m2.</v>
          </cell>
          <cell r="F1966">
            <v>0.95</v>
          </cell>
          <cell r="G1966">
            <v>262100918</v>
          </cell>
          <cell r="I1966">
            <v>0.4</v>
          </cell>
          <cell r="J1966">
            <v>0.4</v>
          </cell>
          <cell r="L1966">
            <v>0.65</v>
          </cell>
          <cell r="M1966">
            <v>1.1399999999999999</v>
          </cell>
          <cell r="N1966">
            <v>0.85499999999999998</v>
          </cell>
        </row>
        <row r="1967">
          <cell r="A1967">
            <v>1913911</v>
          </cell>
          <cell r="C1967" t="str">
            <v>Grapas de Alambre</v>
          </cell>
          <cell r="E1967" t="str">
            <v>u.</v>
          </cell>
          <cell r="F1967">
            <v>0.15</v>
          </cell>
          <cell r="G1967">
            <v>412440011</v>
          </cell>
          <cell r="I1967">
            <v>1</v>
          </cell>
          <cell r="J1967">
            <v>0.4</v>
          </cell>
          <cell r="L1967">
            <v>0.65</v>
          </cell>
        </row>
        <row r="1968">
          <cell r="A1968">
            <v>191391</v>
          </cell>
          <cell r="C1968" t="str">
            <v xml:space="preserve">Geotextin Tejido - 1400 </v>
          </cell>
          <cell r="E1968" t="str">
            <v>m2.</v>
          </cell>
          <cell r="F1968">
            <v>1.1299999999999999</v>
          </cell>
          <cell r="G1968">
            <v>0</v>
          </cell>
          <cell r="I1968">
            <v>1</v>
          </cell>
        </row>
        <row r="1969">
          <cell r="A1969">
            <v>191392</v>
          </cell>
          <cell r="C1969" t="str">
            <v>Geomalla Biaxial BX-1200</v>
          </cell>
          <cell r="E1969" t="str">
            <v>m2.</v>
          </cell>
          <cell r="F1969">
            <v>3</v>
          </cell>
          <cell r="G1969">
            <v>0</v>
          </cell>
          <cell r="I1969">
            <v>1</v>
          </cell>
          <cell r="L1969">
            <v>0.65</v>
          </cell>
        </row>
        <row r="1970">
          <cell r="A1970">
            <v>191393</v>
          </cell>
          <cell r="C1970" t="str">
            <v>Geomalla de Refuerzo Vegetal Tipo TRM</v>
          </cell>
          <cell r="E1970" t="str">
            <v>m2.</v>
          </cell>
          <cell r="F1970">
            <v>1.6</v>
          </cell>
          <cell r="G1970">
            <v>0</v>
          </cell>
          <cell r="I1970">
            <v>1</v>
          </cell>
          <cell r="L1970">
            <v>3.45</v>
          </cell>
        </row>
        <row r="1971">
          <cell r="A1971">
            <v>191394</v>
          </cell>
          <cell r="C1971" t="str">
            <v>Carcamos de Acero d = 6 mm. (Sujeción)</v>
          </cell>
          <cell r="E1971" t="str">
            <v>un.</v>
          </cell>
          <cell r="F1971">
            <v>0.3</v>
          </cell>
          <cell r="G1971">
            <v>0</v>
          </cell>
          <cell r="I1971">
            <v>1</v>
          </cell>
          <cell r="L1971">
            <v>0.65</v>
          </cell>
          <cell r="O1971">
            <v>1.47</v>
          </cell>
        </row>
        <row r="1972">
          <cell r="A1972">
            <v>191395</v>
          </cell>
          <cell r="C1972" t="str">
            <v>Hidrosiembra inc. Equipo, fertilizante, semilla, aglutinantes, etc.</v>
          </cell>
          <cell r="E1972" t="str">
            <v>m2.</v>
          </cell>
          <cell r="F1972">
            <v>0.13</v>
          </cell>
          <cell r="G1972">
            <v>0</v>
          </cell>
          <cell r="I1972">
            <v>1</v>
          </cell>
          <cell r="L1972">
            <v>2.4300000000000002</v>
          </cell>
          <cell r="O1972">
            <v>0.29399999999999998</v>
          </cell>
        </row>
        <row r="1973">
          <cell r="A1973">
            <v>191396</v>
          </cell>
          <cell r="C1973" t="str">
            <v xml:space="preserve">Geotextin NT - 2000 </v>
          </cell>
          <cell r="E1973" t="str">
            <v>m2.</v>
          </cell>
          <cell r="F1973">
            <v>1.18</v>
          </cell>
          <cell r="G1973">
            <v>0</v>
          </cell>
          <cell r="I1973">
            <v>1</v>
          </cell>
          <cell r="L1973">
            <v>0.85</v>
          </cell>
          <cell r="O1973">
            <v>1.1759999999999999</v>
          </cell>
        </row>
        <row r="1974">
          <cell r="A1974">
            <v>19140</v>
          </cell>
          <cell r="C1974" t="str">
            <v>Entibado</v>
          </cell>
          <cell r="E1974" t="str">
            <v>ml.</v>
          </cell>
          <cell r="F1974">
            <v>24</v>
          </cell>
          <cell r="G1974">
            <v>316000911</v>
          </cell>
          <cell r="I1974">
            <v>1</v>
          </cell>
          <cell r="O1974">
            <v>1.1759999999999999</v>
          </cell>
        </row>
        <row r="1975">
          <cell r="A1975">
            <v>19141</v>
          </cell>
          <cell r="C1975" t="str">
            <v>Tubo de PVC 4 " U/Z Presión 116 Lb.</v>
          </cell>
          <cell r="E1975" t="str">
            <v>ml.</v>
          </cell>
          <cell r="F1975">
            <v>6.833333333333333</v>
          </cell>
          <cell r="G1975">
            <v>363206021</v>
          </cell>
          <cell r="I1975">
            <v>1</v>
          </cell>
          <cell r="J1975">
            <v>0.4</v>
          </cell>
        </row>
        <row r="1976">
          <cell r="A1976">
            <v>191411</v>
          </cell>
          <cell r="C1976" t="str">
            <v>Tubo de PVC 6 " U/Z Presión 116 Lb.</v>
          </cell>
          <cell r="E1976" t="str">
            <v>ml.</v>
          </cell>
          <cell r="F1976">
            <v>12.5</v>
          </cell>
          <cell r="G1976">
            <v>363206021</v>
          </cell>
          <cell r="I1976">
            <v>1</v>
          </cell>
          <cell r="J1976">
            <v>0.4</v>
          </cell>
        </row>
        <row r="1977">
          <cell r="A1977">
            <v>19142</v>
          </cell>
          <cell r="C1977" t="str">
            <v>Tubo Novafort PVC 16" AA.SS. (inc. Anillo de Caucho)</v>
          </cell>
          <cell r="E1977" t="str">
            <v>ml.</v>
          </cell>
          <cell r="F1977">
            <v>23.718333333333334</v>
          </cell>
          <cell r="G1977">
            <v>0</v>
          </cell>
          <cell r="I1977">
            <v>1</v>
          </cell>
        </row>
        <row r="1978">
          <cell r="A1978">
            <v>19143</v>
          </cell>
          <cell r="C1978" t="str">
            <v>Mortero cem/Arena 1:3</v>
          </cell>
          <cell r="E1978" t="str">
            <v>m3.</v>
          </cell>
          <cell r="F1978">
            <v>179.8</v>
          </cell>
          <cell r="G1978">
            <v>374400211</v>
          </cell>
          <cell r="I1978">
            <v>1</v>
          </cell>
          <cell r="J1978">
            <v>0.65</v>
          </cell>
        </row>
        <row r="1979">
          <cell r="A1979">
            <v>19144</v>
          </cell>
          <cell r="C1979" t="str">
            <v>Tubo PVC d = 4" 125 mm.(Ext. Corrug-Int. Lisa)</v>
          </cell>
          <cell r="E1979" t="str">
            <v>ml.</v>
          </cell>
          <cell r="F1979">
            <v>2.4763333333333333</v>
          </cell>
          <cell r="G1979">
            <v>363206021</v>
          </cell>
          <cell r="I1979">
            <v>1</v>
          </cell>
          <cell r="J1979">
            <v>0.4</v>
          </cell>
          <cell r="K1979" t="str">
            <v>15/jul/15%</v>
          </cell>
        </row>
        <row r="1980">
          <cell r="A1980">
            <v>1914412</v>
          </cell>
          <cell r="C1980" t="str">
            <v>Tubo PVC d = 6" 160 mm. .(Ext. Corrug-Int. Lisa)</v>
          </cell>
          <cell r="E1980" t="str">
            <v>ml.</v>
          </cell>
          <cell r="F1980">
            <v>8.4649999999999999</v>
          </cell>
          <cell r="G1980">
            <v>363206021</v>
          </cell>
          <cell r="I1980">
            <v>1</v>
          </cell>
          <cell r="J1980">
            <v>0.4</v>
          </cell>
          <cell r="K1980" t="str">
            <v>15/jul/15%</v>
          </cell>
        </row>
        <row r="1981">
          <cell r="A1981">
            <v>191441</v>
          </cell>
          <cell r="C1981" t="str">
            <v>Tubo PVC d = 2" 50 mm.</v>
          </cell>
          <cell r="E1981" t="str">
            <v>ml.</v>
          </cell>
          <cell r="F1981">
            <v>1.5</v>
          </cell>
          <cell r="G1981">
            <v>363206021</v>
          </cell>
          <cell r="I1981">
            <v>1</v>
          </cell>
          <cell r="J1981">
            <v>0.4</v>
          </cell>
        </row>
        <row r="1982">
          <cell r="A1982">
            <v>191441111</v>
          </cell>
          <cell r="C1982" t="str">
            <v>Tubo PVC d = 3" 75 mm.</v>
          </cell>
          <cell r="E1982" t="str">
            <v>ml.</v>
          </cell>
          <cell r="F1982">
            <v>2.8116666666666665</v>
          </cell>
          <cell r="G1982">
            <v>363206021</v>
          </cell>
          <cell r="I1982">
            <v>1</v>
          </cell>
          <cell r="J1982">
            <v>0.4</v>
          </cell>
        </row>
        <row r="1983">
          <cell r="A1983">
            <v>1914413</v>
          </cell>
          <cell r="C1983" t="str">
            <v>Tubo PVC d = 8" 200 mm. (Ext. Corrug-Int. Lisa)</v>
          </cell>
          <cell r="E1983" t="str">
            <v>ml.</v>
          </cell>
          <cell r="F1983">
            <v>17.5</v>
          </cell>
          <cell r="G1983">
            <v>363206021</v>
          </cell>
          <cell r="I1983">
            <v>1</v>
          </cell>
          <cell r="J1983">
            <v>0.4</v>
          </cell>
        </row>
        <row r="1984">
          <cell r="A1984">
            <v>1914414</v>
          </cell>
          <cell r="C1984" t="str">
            <v>Tubo PVC d = 10" 250 mm. (Ext. Corrug-Int. Lisa)</v>
          </cell>
          <cell r="E1984" t="str">
            <v>ml.</v>
          </cell>
          <cell r="F1984">
            <v>8.5500000000000007</v>
          </cell>
          <cell r="G1984">
            <v>363206021</v>
          </cell>
          <cell r="I1984">
            <v>1</v>
          </cell>
          <cell r="J1984">
            <v>0.4</v>
          </cell>
          <cell r="K1984" t="str">
            <v>15/jul/15%</v>
          </cell>
        </row>
        <row r="1985">
          <cell r="A1985">
            <v>1914415</v>
          </cell>
          <cell r="C1985" t="str">
            <v>Tubo PVC d = 12" 315 mm.(Ext. Corrug-Int. Lisa)</v>
          </cell>
          <cell r="E1985" t="str">
            <v>ml.</v>
          </cell>
          <cell r="F1985">
            <v>29.146666666666665</v>
          </cell>
          <cell r="G1985">
            <v>363206021</v>
          </cell>
          <cell r="I1985">
            <v>1</v>
          </cell>
          <cell r="J1985">
            <v>0.4</v>
          </cell>
          <cell r="K1985" t="str">
            <v>15/jul/15%</v>
          </cell>
        </row>
        <row r="1986">
          <cell r="A1986">
            <v>1914416</v>
          </cell>
          <cell r="C1986" t="str">
            <v>Tubo PVC d(e)=440mm;d(i)=400mm (16") (Ext. Corrug-Int. Lisa)</v>
          </cell>
          <cell r="E1986" t="str">
            <v>ml.</v>
          </cell>
          <cell r="F1986">
            <v>51</v>
          </cell>
          <cell r="G1986">
            <v>363201011</v>
          </cell>
          <cell r="I1986">
            <v>39</v>
          </cell>
          <cell r="J1986">
            <v>0.4</v>
          </cell>
          <cell r="K1986" t="str">
            <v>15/jul/15%</v>
          </cell>
        </row>
        <row r="1987">
          <cell r="A1987">
            <v>19144161</v>
          </cell>
          <cell r="C1987" t="str">
            <v>Anillo de Caucho 440mm</v>
          </cell>
          <cell r="E1987" t="str">
            <v>u</v>
          </cell>
          <cell r="F1987">
            <v>1.2</v>
          </cell>
          <cell r="G1987">
            <v>362200911</v>
          </cell>
          <cell r="I1987">
            <v>35.81</v>
          </cell>
        </row>
        <row r="1988">
          <cell r="A1988">
            <v>19144162</v>
          </cell>
          <cell r="C1988" t="str">
            <v>Tubo PVC d(e)=540mm;d(i)=500mm (Ext. Corrug-Int. Lisa)</v>
          </cell>
          <cell r="E1988" t="str">
            <v>ml.</v>
          </cell>
          <cell r="F1988">
            <v>81</v>
          </cell>
          <cell r="G1988">
            <v>363206021</v>
          </cell>
          <cell r="I1988">
            <v>1</v>
          </cell>
        </row>
        <row r="1989">
          <cell r="A1989">
            <v>19144163</v>
          </cell>
          <cell r="C1989" t="str">
            <v>Anillo de Caucho 540mm</v>
          </cell>
          <cell r="E1989" t="str">
            <v>u</v>
          </cell>
          <cell r="F1989">
            <v>1.2</v>
          </cell>
          <cell r="G1989">
            <v>363206021</v>
          </cell>
          <cell r="I1989">
            <v>1</v>
          </cell>
        </row>
        <row r="1990">
          <cell r="A1990">
            <v>19144164</v>
          </cell>
          <cell r="C1990" t="str">
            <v>Tubo PVC d(e)=650mm;d(i) - 600mm (Ext. Corrug-Int. Lisa)</v>
          </cell>
          <cell r="E1990" t="str">
            <v>ml.</v>
          </cell>
          <cell r="F1990">
            <v>111.5</v>
          </cell>
          <cell r="G1990">
            <v>363206021</v>
          </cell>
          <cell r="I1990">
            <v>1</v>
          </cell>
        </row>
        <row r="1991">
          <cell r="A1991">
            <v>19144165</v>
          </cell>
          <cell r="C1991" t="str">
            <v>Anillo de Caucho 650mm</v>
          </cell>
          <cell r="E1991" t="str">
            <v>u</v>
          </cell>
          <cell r="F1991">
            <v>1.2</v>
          </cell>
          <cell r="G1991">
            <v>363206021</v>
          </cell>
          <cell r="I1991">
            <v>1</v>
          </cell>
        </row>
        <row r="1992">
          <cell r="A1992">
            <v>19144166</v>
          </cell>
          <cell r="C1992" t="str">
            <v>Tubo PVC d(e)=760mm;d(i) - 700mm (Ext. Corrug-Int. Lisa)</v>
          </cell>
          <cell r="E1992" t="str">
            <v>ml.</v>
          </cell>
          <cell r="F1992">
            <v>147</v>
          </cell>
          <cell r="G1992">
            <v>363206021</v>
          </cell>
          <cell r="I1992">
            <v>1</v>
          </cell>
        </row>
        <row r="1993">
          <cell r="A1993">
            <v>19144167</v>
          </cell>
          <cell r="C1993" t="str">
            <v>Anillo de Caucho 760mm</v>
          </cell>
          <cell r="E1993" t="str">
            <v>u</v>
          </cell>
          <cell r="F1993">
            <v>1.2</v>
          </cell>
          <cell r="G1993">
            <v>363206021</v>
          </cell>
          <cell r="I1993">
            <v>1</v>
          </cell>
        </row>
        <row r="1994">
          <cell r="A1994">
            <v>19144168</v>
          </cell>
          <cell r="C1994" t="str">
            <v>Tubo PVC d(e)=125mm;d(i) - 110mm (Ext. Corrug-Int. Lisa)</v>
          </cell>
          <cell r="E1994" t="str">
            <v>ml.</v>
          </cell>
          <cell r="F1994">
            <v>7.14</v>
          </cell>
          <cell r="G1994">
            <v>363206021</v>
          </cell>
          <cell r="I1994">
            <v>1</v>
          </cell>
        </row>
        <row r="1995">
          <cell r="A1995">
            <v>19144169</v>
          </cell>
          <cell r="C1995" t="str">
            <v>Anillo de Caucho 110mm</v>
          </cell>
          <cell r="E1995" t="str">
            <v>u</v>
          </cell>
          <cell r="F1995">
            <v>1</v>
          </cell>
          <cell r="G1995">
            <v>363206021</v>
          </cell>
          <cell r="I1995">
            <v>1</v>
          </cell>
        </row>
        <row r="1996">
          <cell r="A1996">
            <v>19144170</v>
          </cell>
          <cell r="C1996" t="str">
            <v>Tubo PVC d(e)=175mm;d(i) - 160mm (Ext. Corrug-Int. Lisa)</v>
          </cell>
          <cell r="E1996" t="str">
            <v>ml.</v>
          </cell>
          <cell r="F1996">
            <v>9.18</v>
          </cell>
          <cell r="G1996">
            <v>363201011</v>
          </cell>
          <cell r="I1996">
            <v>39</v>
          </cell>
        </row>
        <row r="1997">
          <cell r="A1997">
            <v>19144171</v>
          </cell>
          <cell r="C1997" t="str">
            <v>Anillo de Caucho 175mm</v>
          </cell>
          <cell r="E1997" t="str">
            <v>u</v>
          </cell>
          <cell r="F1997">
            <v>1</v>
          </cell>
          <cell r="G1997">
            <v>3692200911</v>
          </cell>
          <cell r="I1997">
            <v>35.81</v>
          </cell>
        </row>
        <row r="1998">
          <cell r="A1998">
            <v>19144172</v>
          </cell>
          <cell r="C1998" t="str">
            <v>Tubo PVC d(e)=220mm;d(i) - 200mm (Ext. Corrug-Int. Lisa)</v>
          </cell>
          <cell r="E1998" t="str">
            <v>ml.</v>
          </cell>
          <cell r="F1998">
            <v>17.850000000000001</v>
          </cell>
          <cell r="G1998">
            <v>363201011</v>
          </cell>
          <cell r="I1998">
            <v>39</v>
          </cell>
        </row>
        <row r="1999">
          <cell r="A1999">
            <v>19144173</v>
          </cell>
          <cell r="C1999" t="str">
            <v>Anillo de Caucho 220mm</v>
          </cell>
          <cell r="E1999" t="str">
            <v>u</v>
          </cell>
          <cell r="F1999">
            <v>1</v>
          </cell>
          <cell r="G1999">
            <v>3692200911</v>
          </cell>
          <cell r="I1999">
            <v>35.81</v>
          </cell>
        </row>
        <row r="2000">
          <cell r="A2000">
            <v>19144174</v>
          </cell>
          <cell r="C2000" t="str">
            <v>Tubo PVC d(e)=335mm;d(i) - 300mm (Ext. Corrug-Int. Lisa)</v>
          </cell>
          <cell r="E2000" t="str">
            <v>ml.</v>
          </cell>
          <cell r="F2000">
            <v>30.6</v>
          </cell>
          <cell r="G2000">
            <v>363201011</v>
          </cell>
          <cell r="I2000">
            <v>39</v>
          </cell>
        </row>
        <row r="2001">
          <cell r="A2001">
            <v>19144175</v>
          </cell>
          <cell r="C2001" t="str">
            <v>Anillo de Caucho 335mm</v>
          </cell>
          <cell r="E2001" t="str">
            <v>u</v>
          </cell>
          <cell r="F2001">
            <v>1.2</v>
          </cell>
          <cell r="G2001">
            <v>362200911</v>
          </cell>
          <cell r="I2001">
            <v>35.81</v>
          </cell>
        </row>
        <row r="2002">
          <cell r="A2002">
            <v>19144176</v>
          </cell>
          <cell r="C2002" t="str">
            <v>Tubo PVC d(e)=280mm;d(i) - 250mm (Ext. Corrug-Int. Lisa)</v>
          </cell>
          <cell r="E2002" t="str">
            <v>ml.</v>
          </cell>
          <cell r="F2002">
            <v>21.95</v>
          </cell>
          <cell r="G2002">
            <v>363201011</v>
          </cell>
          <cell r="I2002">
            <v>39</v>
          </cell>
        </row>
        <row r="2003">
          <cell r="A2003">
            <v>19144177</v>
          </cell>
          <cell r="C2003" t="str">
            <v>Anillo de Caucho 280mm</v>
          </cell>
          <cell r="E2003" t="str">
            <v>u</v>
          </cell>
          <cell r="F2003">
            <v>1</v>
          </cell>
          <cell r="G2003">
            <v>362200911</v>
          </cell>
          <cell r="I2003">
            <v>35.81</v>
          </cell>
        </row>
        <row r="2004">
          <cell r="A2004">
            <v>1914417</v>
          </cell>
          <cell r="C2004" t="str">
            <v>Tubo PVC d = 20" 500 mm. (Ext. Corrug-Int. Lisa)</v>
          </cell>
          <cell r="E2004" t="str">
            <v>ml.</v>
          </cell>
          <cell r="F2004">
            <v>81</v>
          </cell>
          <cell r="G2004">
            <v>363206021</v>
          </cell>
          <cell r="I2004">
            <v>1</v>
          </cell>
        </row>
        <row r="2005">
          <cell r="A2005">
            <v>1914418</v>
          </cell>
          <cell r="C2005" t="str">
            <v>Tubo PVC d = 24" 600 mm. (Ext. Corrug-Int. Lisa)</v>
          </cell>
          <cell r="E2005" t="str">
            <v>ml.</v>
          </cell>
          <cell r="F2005">
            <v>105</v>
          </cell>
          <cell r="G2005">
            <v>363206021</v>
          </cell>
          <cell r="I2005">
            <v>1</v>
          </cell>
        </row>
        <row r="2006">
          <cell r="A2006">
            <v>19145</v>
          </cell>
          <cell r="C2006" t="str">
            <v>Bateria Sanitaria Provisional (1.22x1.12) m2.</v>
          </cell>
          <cell r="E2006" t="str">
            <v>un.</v>
          </cell>
          <cell r="F2006">
            <v>120</v>
          </cell>
          <cell r="G2006">
            <v>369300016</v>
          </cell>
          <cell r="I2006">
            <v>1</v>
          </cell>
          <cell r="J2006">
            <v>0.4</v>
          </cell>
          <cell r="M2006" t="str">
            <v>Bateria Sanitaria Provisional (1.22x1.12) m2.</v>
          </cell>
        </row>
        <row r="2007">
          <cell r="A2007">
            <v>19146</v>
          </cell>
          <cell r="C2007" t="str">
            <v>Megáfono Mediano 20 Watios</v>
          </cell>
          <cell r="E2007" t="str">
            <v>un.</v>
          </cell>
          <cell r="F2007">
            <v>7.8125</v>
          </cell>
          <cell r="G2007">
            <v>0</v>
          </cell>
          <cell r="I2007">
            <v>1</v>
          </cell>
        </row>
        <row r="2008">
          <cell r="A2008">
            <v>19147</v>
          </cell>
          <cell r="C2008" t="str">
            <v xml:space="preserve">Volantes Informativas </v>
          </cell>
          <cell r="E2008" t="str">
            <v>un.</v>
          </cell>
          <cell r="F2008">
            <v>0.1</v>
          </cell>
          <cell r="G2008">
            <v>322300916</v>
          </cell>
          <cell r="I2008">
            <v>30.54</v>
          </cell>
        </row>
        <row r="2009">
          <cell r="A2009">
            <v>19148</v>
          </cell>
          <cell r="C2009" t="str">
            <v>Tanque Metalico 55 Glns.</v>
          </cell>
          <cell r="E2009" t="str">
            <v>un.</v>
          </cell>
          <cell r="F2009">
            <v>35</v>
          </cell>
          <cell r="G2009">
            <v>439240011</v>
          </cell>
          <cell r="I2009">
            <v>1</v>
          </cell>
          <cell r="J2009">
            <v>0.65</v>
          </cell>
        </row>
        <row r="2010">
          <cell r="A2010">
            <v>191481</v>
          </cell>
          <cell r="C2010" t="str">
            <v>Lamina Vynil reflectiva Grado ingenieria</v>
          </cell>
          <cell r="E2010" t="str">
            <v>m2.</v>
          </cell>
          <cell r="F2010">
            <v>21.15</v>
          </cell>
          <cell r="G2010">
            <v>439240011</v>
          </cell>
          <cell r="I2010">
            <v>1</v>
          </cell>
          <cell r="J2010">
            <v>0.65</v>
          </cell>
        </row>
        <row r="2011">
          <cell r="A2011">
            <v>19149</v>
          </cell>
          <cell r="C2011" t="str">
            <v>Monitoreo de Ruido</v>
          </cell>
          <cell r="E2011" t="str">
            <v>un.</v>
          </cell>
          <cell r="F2011">
            <v>100</v>
          </cell>
          <cell r="G2011">
            <v>0</v>
          </cell>
          <cell r="I2011">
            <v>1</v>
          </cell>
          <cell r="M2011" t="str">
            <v>Monitoreo de Ruido (inc. Equipo Sonometro Clase II)</v>
          </cell>
        </row>
        <row r="2012">
          <cell r="A2012">
            <v>19150</v>
          </cell>
          <cell r="C2012" t="str">
            <v>Charlas/Concientización a Trab. y Peatones, inc refrigerio</v>
          </cell>
          <cell r="E2012" t="str">
            <v>un.</v>
          </cell>
          <cell r="F2012">
            <v>30</v>
          </cell>
          <cell r="G2012">
            <v>321290326</v>
          </cell>
          <cell r="I2012">
            <v>1</v>
          </cell>
        </row>
        <row r="2013">
          <cell r="A2013">
            <v>191501</v>
          </cell>
          <cell r="C2013" t="str">
            <v>Charlas de Adiestramiento a Trab. , inc refrigerio</v>
          </cell>
          <cell r="E2013" t="str">
            <v>un.</v>
          </cell>
          <cell r="F2013">
            <v>218.36</v>
          </cell>
          <cell r="G2013">
            <v>321290326</v>
          </cell>
          <cell r="I2013">
            <v>1</v>
          </cell>
        </row>
        <row r="2014">
          <cell r="A2014">
            <v>19151</v>
          </cell>
          <cell r="C2014" t="str">
            <v xml:space="preserve">Agua p/evitar polvadera ( v=5 km/h . -333.33 m2/m3)  </v>
          </cell>
          <cell r="E2014" t="str">
            <v>m3</v>
          </cell>
          <cell r="F2014">
            <v>0.65999999999999992</v>
          </cell>
          <cell r="G2014">
            <v>0</v>
          </cell>
          <cell r="I2014">
            <v>1</v>
          </cell>
        </row>
        <row r="2015">
          <cell r="A2015">
            <v>191511</v>
          </cell>
          <cell r="C2015" t="str">
            <v>Agua  v=5 km/h .</v>
          </cell>
          <cell r="E2015" t="str">
            <v>m3</v>
          </cell>
          <cell r="F2015">
            <v>1.25</v>
          </cell>
          <cell r="G2015">
            <v>0</v>
          </cell>
          <cell r="I2015">
            <v>1</v>
          </cell>
          <cell r="M2015" t="str">
            <v>Agua (Inc. Estabilicante Quimico) v=5 km/h .</v>
          </cell>
        </row>
        <row r="2016">
          <cell r="A2016">
            <v>191512</v>
          </cell>
          <cell r="C2016" t="str">
            <v>Monitoreo de particulas de polvo (Medidor de Particulas)</v>
          </cell>
          <cell r="E2016" t="str">
            <v>un.</v>
          </cell>
          <cell r="F2016">
            <v>220</v>
          </cell>
          <cell r="G2016">
            <v>482650321</v>
          </cell>
          <cell r="I2016">
            <v>1</v>
          </cell>
          <cell r="J2016">
            <v>0</v>
          </cell>
          <cell r="T2016">
            <v>54</v>
          </cell>
        </row>
        <row r="2017">
          <cell r="A2017">
            <v>1915121</v>
          </cell>
          <cell r="C2017" t="str">
            <v>Monitoreo de Gases</v>
          </cell>
          <cell r="E2017" t="str">
            <v>un.</v>
          </cell>
          <cell r="F2017">
            <v>250</v>
          </cell>
          <cell r="G2017">
            <v>482650321</v>
          </cell>
          <cell r="I2017">
            <v>1</v>
          </cell>
          <cell r="J2017">
            <v>0</v>
          </cell>
          <cell r="T2017">
            <v>9.1999999999999993</v>
          </cell>
        </row>
        <row r="2018">
          <cell r="A2018">
            <v>1915122</v>
          </cell>
          <cell r="C2018" t="str">
            <v>Monitoreo de Ruido (Sonometro Digital)</v>
          </cell>
          <cell r="E2018" t="str">
            <v>un.</v>
          </cell>
          <cell r="F2018">
            <v>160</v>
          </cell>
          <cell r="G2018">
            <v>482650321</v>
          </cell>
          <cell r="I2018">
            <v>1</v>
          </cell>
          <cell r="J2018">
            <v>0</v>
          </cell>
        </row>
        <row r="2019">
          <cell r="A2019">
            <v>19153</v>
          </cell>
          <cell r="C2019" t="str">
            <v>Tierra de Sembrado 60 % y Suelo Limoso 40 % (preparado)</v>
          </cell>
          <cell r="E2019" t="str">
            <v>m3.</v>
          </cell>
          <cell r="F2019">
            <v>24.5</v>
          </cell>
          <cell r="G2019">
            <v>346160011</v>
          </cell>
          <cell r="I2019">
            <v>1</v>
          </cell>
          <cell r="L2019">
            <v>4.5</v>
          </cell>
          <cell r="O2019" t="str">
            <v>Tierra Vegetal con PH de 5 a 8 inc. Abono</v>
          </cell>
          <cell r="T2019">
            <v>3.9099999999999997</v>
          </cell>
        </row>
        <row r="2020">
          <cell r="A2020">
            <v>19154</v>
          </cell>
          <cell r="C2020" t="str">
            <v>Plantas de Adornos</v>
          </cell>
          <cell r="E2020" t="str">
            <v>un.</v>
          </cell>
          <cell r="F2020">
            <v>3.28</v>
          </cell>
          <cell r="G2020">
            <v>0</v>
          </cell>
          <cell r="I2020">
            <v>1</v>
          </cell>
          <cell r="T2020">
            <v>1.25</v>
          </cell>
        </row>
        <row r="2021">
          <cell r="A2021">
            <v>19155</v>
          </cell>
          <cell r="C2021" t="str">
            <v>Tubo PVC d = 16" 400 mm.</v>
          </cell>
          <cell r="E2021" t="str">
            <v>ml.</v>
          </cell>
          <cell r="F2021">
            <v>50.486666666666672</v>
          </cell>
          <cell r="G2021">
            <v>363206021</v>
          </cell>
          <cell r="I2021">
            <v>1</v>
          </cell>
          <cell r="J2021">
            <v>0.4</v>
          </cell>
          <cell r="T2021">
            <v>68.36</v>
          </cell>
        </row>
        <row r="2022">
          <cell r="A2022">
            <v>19156</v>
          </cell>
          <cell r="C2022" t="str">
            <v>Tubo PVC d = 20" 500 mm.</v>
          </cell>
          <cell r="E2022" t="str">
            <v>ml.</v>
          </cell>
          <cell r="F2022">
            <v>40.458333333333336</v>
          </cell>
          <cell r="G2022">
            <v>363206021</v>
          </cell>
          <cell r="I2022">
            <v>1</v>
          </cell>
          <cell r="J2022">
            <v>0.4</v>
          </cell>
          <cell r="T2022">
            <v>10</v>
          </cell>
        </row>
        <row r="2023">
          <cell r="A2023">
            <v>191561</v>
          </cell>
          <cell r="C2023" t="str">
            <v>Tubo PVC Novafort 20" (500 mm)</v>
          </cell>
          <cell r="E2023" t="str">
            <v>ml.</v>
          </cell>
          <cell r="F2023">
            <v>68.25</v>
          </cell>
          <cell r="G2023">
            <v>0</v>
          </cell>
          <cell r="I2023">
            <v>1</v>
          </cell>
        </row>
        <row r="2024">
          <cell r="A2024">
            <v>191562</v>
          </cell>
          <cell r="C2024" t="str">
            <v>Tubo PVC d = 24" 600 mm.</v>
          </cell>
          <cell r="E2024" t="str">
            <v>ml.</v>
          </cell>
          <cell r="F2024">
            <v>72.25</v>
          </cell>
          <cell r="G2024">
            <v>363206021</v>
          </cell>
          <cell r="I2024">
            <v>1</v>
          </cell>
          <cell r="J2024">
            <v>0.4</v>
          </cell>
        </row>
        <row r="2025">
          <cell r="A2025">
            <v>19156211</v>
          </cell>
          <cell r="C2025" t="str">
            <v>Tubo PVC d = 27" 700 mm.</v>
          </cell>
          <cell r="E2025" t="str">
            <v>ml.</v>
          </cell>
          <cell r="F2025">
            <v>90.3125</v>
          </cell>
          <cell r="G2025">
            <v>363206021</v>
          </cell>
          <cell r="I2025">
            <v>1</v>
          </cell>
          <cell r="J2025">
            <v>0.4</v>
          </cell>
        </row>
        <row r="2026">
          <cell r="A2026">
            <v>1915621</v>
          </cell>
          <cell r="C2026" t="str">
            <v>Tubo PVC d = 40" 1035 mm.</v>
          </cell>
          <cell r="E2026" t="str">
            <v>ml.</v>
          </cell>
          <cell r="F2026">
            <v>172.35991666666666</v>
          </cell>
          <cell r="G2026">
            <v>363206021</v>
          </cell>
          <cell r="I2026">
            <v>1</v>
          </cell>
          <cell r="J2026">
            <v>0.4</v>
          </cell>
        </row>
        <row r="2027">
          <cell r="A2027">
            <v>1915622</v>
          </cell>
          <cell r="C2027" t="str">
            <v>Union PVC d = 40" 1035 mm.</v>
          </cell>
          <cell r="E2027" t="str">
            <v>ml.</v>
          </cell>
          <cell r="F2027">
            <v>18.13</v>
          </cell>
          <cell r="G2027">
            <v>363206021</v>
          </cell>
          <cell r="I2027">
            <v>1</v>
          </cell>
          <cell r="J2027">
            <v>0.4</v>
          </cell>
        </row>
        <row r="2028">
          <cell r="A2028">
            <v>1915623</v>
          </cell>
          <cell r="C2028" t="str">
            <v>Tubo PVC d = 8" 200 mm.</v>
          </cell>
          <cell r="E2028" t="str">
            <v>ml.</v>
          </cell>
          <cell r="F2028">
            <v>7.9866666666666672</v>
          </cell>
          <cell r="G2028">
            <v>363206021</v>
          </cell>
          <cell r="I2028">
            <v>1</v>
          </cell>
        </row>
        <row r="2029">
          <cell r="A2029">
            <v>1915624</v>
          </cell>
          <cell r="C2029" t="str">
            <v>Union PVC d = 10" 250 mm.</v>
          </cell>
          <cell r="E2029" t="str">
            <v>ml.</v>
          </cell>
          <cell r="F2029">
            <v>8.5500000000000007</v>
          </cell>
          <cell r="G2029">
            <v>363206021</v>
          </cell>
          <cell r="I2029">
            <v>1</v>
          </cell>
        </row>
        <row r="2030">
          <cell r="A2030">
            <v>19157</v>
          </cell>
          <cell r="C2030" t="str">
            <v>Casco con Soporte</v>
          </cell>
          <cell r="E2030" t="str">
            <v>un.</v>
          </cell>
          <cell r="F2030">
            <v>7</v>
          </cell>
          <cell r="G2030">
            <v>429991011</v>
          </cell>
          <cell r="I2030">
            <v>0</v>
          </cell>
          <cell r="J2030">
            <v>0.4</v>
          </cell>
        </row>
        <row r="2031">
          <cell r="A2031">
            <v>19158</v>
          </cell>
          <cell r="C2031" t="str">
            <v>Lente Plasticos de protección</v>
          </cell>
          <cell r="E2031" t="str">
            <v>un.</v>
          </cell>
          <cell r="F2031">
            <v>3</v>
          </cell>
          <cell r="G2031">
            <v>429991011</v>
          </cell>
          <cell r="I2031">
            <v>1</v>
          </cell>
        </row>
        <row r="2032">
          <cell r="A2032">
            <v>19159</v>
          </cell>
          <cell r="C2032" t="str">
            <v>Mascarilla de Polvo Descartable</v>
          </cell>
          <cell r="E2032" t="str">
            <v>un.</v>
          </cell>
          <cell r="F2032">
            <v>0.22</v>
          </cell>
          <cell r="G2032">
            <v>271900931</v>
          </cell>
          <cell r="I2032">
            <v>40</v>
          </cell>
          <cell r="J2032">
            <v>0.4</v>
          </cell>
        </row>
        <row r="2033">
          <cell r="A2033">
            <v>19160</v>
          </cell>
          <cell r="C2033" t="str">
            <v>Guantes de Cuero</v>
          </cell>
          <cell r="E2033" t="str">
            <v>par</v>
          </cell>
          <cell r="F2033">
            <v>7.6</v>
          </cell>
          <cell r="G2033">
            <v>282290012</v>
          </cell>
          <cell r="I2033">
            <v>40</v>
          </cell>
          <cell r="J2033">
            <v>0.4</v>
          </cell>
        </row>
        <row r="2034">
          <cell r="A2034">
            <v>19161</v>
          </cell>
          <cell r="C2034" t="str">
            <v>Botas de Cuero Punta de Acero</v>
          </cell>
          <cell r="E2034" t="str">
            <v>par</v>
          </cell>
          <cell r="F2034">
            <v>51</v>
          </cell>
          <cell r="G2034">
            <v>293300212</v>
          </cell>
          <cell r="I2034">
            <v>40</v>
          </cell>
          <cell r="J2034">
            <v>0.4</v>
          </cell>
        </row>
        <row r="2035">
          <cell r="A2035">
            <v>19162</v>
          </cell>
          <cell r="C2035" t="str">
            <v>Tapones Auditivos</v>
          </cell>
          <cell r="E2035" t="str">
            <v>par</v>
          </cell>
          <cell r="F2035">
            <v>2</v>
          </cell>
          <cell r="G2035">
            <v>369900421</v>
          </cell>
          <cell r="I2035">
            <v>39</v>
          </cell>
          <cell r="J2035">
            <v>0.4</v>
          </cell>
        </row>
        <row r="2036">
          <cell r="A2036">
            <v>191621</v>
          </cell>
          <cell r="C2036" t="str">
            <v>Chaleco Reflectivo</v>
          </cell>
          <cell r="E2036" t="str">
            <v>un.</v>
          </cell>
          <cell r="F2036">
            <v>4.8</v>
          </cell>
          <cell r="G2036">
            <v>282260064</v>
          </cell>
          <cell r="I2036">
            <v>40</v>
          </cell>
          <cell r="J2036">
            <v>0.4</v>
          </cell>
        </row>
        <row r="2037">
          <cell r="A2037">
            <v>191622</v>
          </cell>
          <cell r="C2037" t="str">
            <v>Botas de Caucho</v>
          </cell>
          <cell r="E2037" t="str">
            <v>par</v>
          </cell>
          <cell r="F2037">
            <v>9.1</v>
          </cell>
          <cell r="G2037">
            <v>2931000112</v>
          </cell>
          <cell r="I2037">
            <v>40</v>
          </cell>
        </row>
        <row r="2038">
          <cell r="A2038">
            <v>19163</v>
          </cell>
          <cell r="C2038" t="str">
            <v>Reunión con la Comunidad</v>
          </cell>
          <cell r="E2038" t="str">
            <v>hora</v>
          </cell>
          <cell r="F2038">
            <v>150</v>
          </cell>
          <cell r="G2038">
            <v>321290326</v>
          </cell>
          <cell r="I2038">
            <v>1</v>
          </cell>
          <cell r="M2038" t="str">
            <v>Reunión con la Comunidad inc. Refrigerio</v>
          </cell>
        </row>
        <row r="2039">
          <cell r="A2039">
            <v>191631</v>
          </cell>
          <cell r="C2039" t="str">
            <v>Publicación de Prensa</v>
          </cell>
          <cell r="E2039" t="str">
            <v>un.</v>
          </cell>
          <cell r="F2039">
            <v>175</v>
          </cell>
          <cell r="G2039">
            <v>0</v>
          </cell>
          <cell r="I2039">
            <v>1</v>
          </cell>
        </row>
        <row r="2040">
          <cell r="A2040">
            <v>1916311</v>
          </cell>
          <cell r="C2040" t="str">
            <v>Cintas plastica reflectivas e=10 cm. (rollo 800 m)</v>
          </cell>
          <cell r="E2040" t="str">
            <v>Rollo</v>
          </cell>
          <cell r="F2040">
            <v>42.5</v>
          </cell>
          <cell r="G2040">
            <v>36920911</v>
          </cell>
          <cell r="I2040">
            <v>1</v>
          </cell>
          <cell r="J2040">
            <v>0.4</v>
          </cell>
        </row>
        <row r="2041">
          <cell r="A2041">
            <v>19164</v>
          </cell>
          <cell r="C2041" t="str">
            <v>Cintas plastica reflectivas e=10 cm. (rollo 500 m)</v>
          </cell>
          <cell r="E2041" t="str">
            <v>Rollo</v>
          </cell>
          <cell r="F2041">
            <v>125</v>
          </cell>
          <cell r="G2041">
            <v>36920911</v>
          </cell>
          <cell r="I2041">
            <v>1</v>
          </cell>
          <cell r="J2041">
            <v>0.4</v>
          </cell>
          <cell r="M2041">
            <v>0.25</v>
          </cell>
        </row>
        <row r="2042">
          <cell r="A2042">
            <v>191641</v>
          </cell>
          <cell r="C2042" t="str">
            <v>Cintas plastica reflectivas e=15 cm. (rollo 500 m)</v>
          </cell>
          <cell r="E2042" t="str">
            <v>Rollo</v>
          </cell>
          <cell r="F2042">
            <v>100</v>
          </cell>
          <cell r="G2042">
            <v>36920911</v>
          </cell>
          <cell r="I2042">
            <v>1</v>
          </cell>
          <cell r="J2042">
            <v>0.4</v>
          </cell>
        </row>
        <row r="2043">
          <cell r="A2043">
            <v>19165</v>
          </cell>
          <cell r="C2043" t="str">
            <v>Cono Plastico Reflectivo de Seguridad H=30" =90 cm.</v>
          </cell>
          <cell r="E2043" t="str">
            <v>un.</v>
          </cell>
          <cell r="F2043">
            <v>32.825000000000003</v>
          </cell>
          <cell r="G2043">
            <v>347300211</v>
          </cell>
          <cell r="I2043">
            <v>1</v>
          </cell>
          <cell r="J2043">
            <v>0.4</v>
          </cell>
        </row>
        <row r="2044">
          <cell r="A2044">
            <v>191651</v>
          </cell>
          <cell r="C2044" t="str">
            <v>Cono Plastico Reflectivo de Seguridad H=28" =71 cm.</v>
          </cell>
          <cell r="E2044" t="str">
            <v>un.</v>
          </cell>
          <cell r="F2044">
            <v>17</v>
          </cell>
          <cell r="G2044">
            <v>3627012110</v>
          </cell>
          <cell r="I2044">
            <v>35.81</v>
          </cell>
          <cell r="J2044">
            <v>0.4</v>
          </cell>
        </row>
        <row r="2045">
          <cell r="A2045">
            <v>19166</v>
          </cell>
          <cell r="C2045" t="str">
            <v>Perfil Gvia Tipo W 2,7 mm (L=3,81) m.</v>
          </cell>
          <cell r="E2045" t="str">
            <v>un.</v>
          </cell>
          <cell r="F2045">
            <v>53.28</v>
          </cell>
          <cell r="G2045">
            <v>282270015</v>
          </cell>
          <cell r="I2045">
            <v>1</v>
          </cell>
        </row>
        <row r="2046">
          <cell r="A2046">
            <v>19167</v>
          </cell>
          <cell r="C2046" t="str">
            <v>Poste 150x75x5x1500 mm. Galv.</v>
          </cell>
          <cell r="E2046" t="str">
            <v>un.</v>
          </cell>
          <cell r="F2046">
            <v>25.2</v>
          </cell>
          <cell r="G2046">
            <v>282270015</v>
          </cell>
          <cell r="I2046">
            <v>1</v>
          </cell>
        </row>
        <row r="2047">
          <cell r="A2047">
            <v>191671</v>
          </cell>
          <cell r="C2047" t="str">
            <v>Poste 150x75x5x1800 mm. Galv.</v>
          </cell>
          <cell r="E2047" t="str">
            <v>un.</v>
          </cell>
          <cell r="F2047">
            <v>28.08</v>
          </cell>
          <cell r="G2047">
            <v>282270015</v>
          </cell>
          <cell r="I2047">
            <v>1</v>
          </cell>
        </row>
        <row r="2048">
          <cell r="A2048">
            <v>191672</v>
          </cell>
          <cell r="C2048" t="str">
            <v>Poste Ho. A. (25x25)cm.</v>
          </cell>
          <cell r="E2048" t="str">
            <v>un.</v>
          </cell>
          <cell r="F2048">
            <v>8.32</v>
          </cell>
          <cell r="G2048">
            <v>0</v>
          </cell>
          <cell r="I2048">
            <v>1</v>
          </cell>
        </row>
        <row r="2049">
          <cell r="A2049">
            <v>191673</v>
          </cell>
          <cell r="C2049" t="str">
            <v>Adhesivos Informativos p/Vehiculos 30 x 40 cm.</v>
          </cell>
          <cell r="E2049" t="str">
            <v>un.</v>
          </cell>
          <cell r="F2049">
            <v>1.85</v>
          </cell>
          <cell r="G2049">
            <v>0</v>
          </cell>
          <cell r="I2049">
            <v>1</v>
          </cell>
        </row>
        <row r="2050">
          <cell r="A2050">
            <v>19168</v>
          </cell>
          <cell r="C2050" t="str">
            <v>Gema Reflectiva Doble Cara Papel Ingenieria blanco/rojo</v>
          </cell>
          <cell r="E2050" t="str">
            <v>un.</v>
          </cell>
          <cell r="F2050">
            <v>2.48</v>
          </cell>
          <cell r="G2050">
            <v>429990212</v>
          </cell>
          <cell r="I2050">
            <v>1</v>
          </cell>
        </row>
        <row r="2051">
          <cell r="A2051">
            <v>19169</v>
          </cell>
          <cell r="C2051" t="str">
            <v>Perno con Tuerca p/unión Gvia (9/poste)</v>
          </cell>
          <cell r="E2051" t="str">
            <v>un.</v>
          </cell>
          <cell r="F2051">
            <v>0.8</v>
          </cell>
          <cell r="G2051">
            <v>4299923214</v>
          </cell>
          <cell r="I2051">
            <v>1</v>
          </cell>
          <cell r="J2051">
            <v>0.4</v>
          </cell>
        </row>
        <row r="2052">
          <cell r="A2052">
            <v>19170</v>
          </cell>
          <cell r="C2052" t="str">
            <v>Terminales</v>
          </cell>
          <cell r="E2052" t="str">
            <v>un.</v>
          </cell>
          <cell r="F2052">
            <v>12.86</v>
          </cell>
          <cell r="G2052">
            <v>282270015</v>
          </cell>
          <cell r="I2052">
            <v>1</v>
          </cell>
        </row>
        <row r="2053">
          <cell r="A2053">
            <v>19171</v>
          </cell>
          <cell r="C2053" t="str">
            <v>Tacha Reflectiva Bidireccional</v>
          </cell>
          <cell r="E2053" t="str">
            <v>un.</v>
          </cell>
          <cell r="F2053">
            <v>1.98</v>
          </cell>
          <cell r="G2053">
            <v>0</v>
          </cell>
          <cell r="I2053">
            <v>1</v>
          </cell>
          <cell r="L2053">
            <v>2.78</v>
          </cell>
        </row>
        <row r="2054">
          <cell r="A2054">
            <v>19172</v>
          </cell>
          <cell r="C2054" t="str">
            <v>Tacha Reflectiva Unidireccional</v>
          </cell>
          <cell r="E2054" t="str">
            <v>un.</v>
          </cell>
          <cell r="F2054">
            <v>2.08</v>
          </cell>
          <cell r="G2054">
            <v>0</v>
          </cell>
          <cell r="I2054">
            <v>1</v>
          </cell>
        </row>
        <row r="2055">
          <cell r="A2055">
            <v>19173</v>
          </cell>
          <cell r="C2055" t="str">
            <v>Adhesivo Epóxico para tachas con secador</v>
          </cell>
          <cell r="E2055" t="str">
            <v>kg.</v>
          </cell>
          <cell r="F2055">
            <v>7.5</v>
          </cell>
          <cell r="G2055">
            <v>0</v>
          </cell>
          <cell r="I2055">
            <v>1</v>
          </cell>
        </row>
        <row r="2056">
          <cell r="A2056">
            <v>19174</v>
          </cell>
          <cell r="C2056" t="str">
            <v>Poste (120x60x4) mm. L=1500 mm. Galv.</v>
          </cell>
          <cell r="E2056" t="str">
            <v>un.</v>
          </cell>
          <cell r="F2056">
            <v>25.2</v>
          </cell>
          <cell r="G2056">
            <v>282270015</v>
          </cell>
          <cell r="I2056">
            <v>1</v>
          </cell>
        </row>
        <row r="2057">
          <cell r="A2057">
            <v>19175</v>
          </cell>
          <cell r="C2057" t="str">
            <v>Let. Señ. Vert. Inc. cuart., plywood, pint.,clavos,etc.</v>
          </cell>
          <cell r="E2057" t="str">
            <v>u</v>
          </cell>
          <cell r="F2057">
            <v>24.42</v>
          </cell>
          <cell r="G2057">
            <v>0</v>
          </cell>
          <cell r="I2057">
            <v>1</v>
          </cell>
        </row>
        <row r="2058">
          <cell r="A2058">
            <v>19176</v>
          </cell>
          <cell r="C2058" t="str">
            <v>Tubo Galv. Shedule 40  d= 219, 1/8</v>
          </cell>
          <cell r="E2058" t="str">
            <v>m.</v>
          </cell>
          <cell r="F2058">
            <v>70.382270000000005</v>
          </cell>
          <cell r="G2058">
            <v>0</v>
          </cell>
          <cell r="I2058">
            <v>1</v>
          </cell>
        </row>
        <row r="2059">
          <cell r="A2059">
            <v>19177</v>
          </cell>
          <cell r="C2059" t="str">
            <v>Brida 38 cm.  1/2 "</v>
          </cell>
          <cell r="E2059" t="str">
            <v>u.</v>
          </cell>
          <cell r="F2059">
            <v>20</v>
          </cell>
          <cell r="G2059">
            <v>0</v>
          </cell>
          <cell r="I2059">
            <v>1</v>
          </cell>
        </row>
        <row r="2060">
          <cell r="A2060">
            <v>19178</v>
          </cell>
          <cell r="C2060" t="str">
            <v>Pernos 3/4" x 2 " Galv. Caliente</v>
          </cell>
          <cell r="E2060" t="str">
            <v>u.</v>
          </cell>
          <cell r="F2060">
            <v>2</v>
          </cell>
          <cell r="G2060">
            <v>0</v>
          </cell>
          <cell r="I2060">
            <v>1</v>
          </cell>
        </row>
        <row r="2061">
          <cell r="A2061">
            <v>19179</v>
          </cell>
          <cell r="C2061" t="str">
            <v>Placa de refuerzo</v>
          </cell>
          <cell r="E2061" t="str">
            <v>u.</v>
          </cell>
          <cell r="F2061">
            <v>5</v>
          </cell>
          <cell r="G2061">
            <v>0</v>
          </cell>
          <cell r="I2061">
            <v>1</v>
          </cell>
        </row>
        <row r="2062">
          <cell r="A2062">
            <v>19180</v>
          </cell>
          <cell r="C2062" t="str">
            <v>Botella de Oxigeno (botella)</v>
          </cell>
          <cell r="E2062" t="str">
            <v>u.</v>
          </cell>
          <cell r="F2062">
            <v>15</v>
          </cell>
          <cell r="G2062">
            <v>0</v>
          </cell>
          <cell r="I2062">
            <v>1</v>
          </cell>
        </row>
        <row r="2063">
          <cell r="A2063">
            <v>19181</v>
          </cell>
          <cell r="C2063" t="str">
            <v>Botella de Acetileno (botella)</v>
          </cell>
          <cell r="E2063" t="str">
            <v>u.</v>
          </cell>
          <cell r="F2063">
            <v>90</v>
          </cell>
          <cell r="G2063">
            <v>0</v>
          </cell>
          <cell r="I2063">
            <v>1</v>
          </cell>
        </row>
        <row r="2064">
          <cell r="A2064">
            <v>19182</v>
          </cell>
          <cell r="C2064" t="str">
            <v>Pintura Imprimante Epoxica (Fondo)</v>
          </cell>
          <cell r="E2064" t="str">
            <v>lt.</v>
          </cell>
          <cell r="F2064">
            <v>16</v>
          </cell>
          <cell r="G2064">
            <v>0</v>
          </cell>
          <cell r="I2064">
            <v>1</v>
          </cell>
        </row>
        <row r="2065">
          <cell r="A2065">
            <v>19183</v>
          </cell>
          <cell r="C2065" t="str">
            <v>Pintura de Acabado Polierutano</v>
          </cell>
          <cell r="E2065" t="str">
            <v>lt.</v>
          </cell>
          <cell r="F2065">
            <v>16</v>
          </cell>
          <cell r="G2065">
            <v>0</v>
          </cell>
          <cell r="I2065">
            <v>1</v>
          </cell>
        </row>
        <row r="2066">
          <cell r="A2066">
            <v>19184</v>
          </cell>
          <cell r="C2066" t="str">
            <v>Delonix Regia (Acacia Rosa ) - h = 1,50 - 2,00 m.</v>
          </cell>
          <cell r="E2066" t="str">
            <v>un.</v>
          </cell>
          <cell r="F2066">
            <v>20.8</v>
          </cell>
          <cell r="G2066">
            <v>0</v>
          </cell>
          <cell r="I2066">
            <v>1</v>
          </cell>
        </row>
        <row r="2067">
          <cell r="A2067">
            <v>19185</v>
          </cell>
          <cell r="C2067" t="str">
            <v>Cassia Siamea (Acacia Amarilla ) - h = 1,50 - 2,00 m.</v>
          </cell>
          <cell r="E2067" t="str">
            <v>un.</v>
          </cell>
          <cell r="F2067">
            <v>16.899999999999999</v>
          </cell>
          <cell r="G2067">
            <v>0</v>
          </cell>
          <cell r="I2067">
            <v>1</v>
          </cell>
        </row>
        <row r="2068">
          <cell r="A2068">
            <v>19186</v>
          </cell>
          <cell r="C2068" t="str">
            <v>Jacaranda Minosaefolia (Acacia Azul ) - h = 1,50 - 2,00 m.</v>
          </cell>
          <cell r="E2068" t="str">
            <v>un.</v>
          </cell>
          <cell r="F2068">
            <v>16.899999999999999</v>
          </cell>
          <cell r="G2068">
            <v>0</v>
          </cell>
          <cell r="I2068">
            <v>1</v>
          </cell>
        </row>
        <row r="2069">
          <cell r="A2069">
            <v>19187</v>
          </cell>
          <cell r="C2069" t="str">
            <v>Spathodea Campanulata (Tulipan Africano ) - h = 1,50 - 2,00 m.</v>
          </cell>
          <cell r="E2069" t="str">
            <v>un.</v>
          </cell>
          <cell r="F2069">
            <v>20.8</v>
          </cell>
          <cell r="G2069">
            <v>0</v>
          </cell>
          <cell r="I2069">
            <v>1</v>
          </cell>
        </row>
        <row r="2070">
          <cell r="A2070">
            <v>19188</v>
          </cell>
          <cell r="C2070" t="str">
            <v>Ficus Bemliamina &amp; Variedades - ( Ficus Verde ) - h = 1,50 - 2,00 m.</v>
          </cell>
          <cell r="E2070" t="str">
            <v>un.</v>
          </cell>
          <cell r="F2070">
            <v>14.3</v>
          </cell>
          <cell r="G2070">
            <v>0</v>
          </cell>
          <cell r="I2070">
            <v>1</v>
          </cell>
        </row>
        <row r="2071">
          <cell r="A2071">
            <v>19189</v>
          </cell>
          <cell r="C2071" t="str">
            <v>Plantas Ornam., Arbustos, Especies media altura y Cubresuelos</v>
          </cell>
          <cell r="E2071" t="str">
            <v>un.</v>
          </cell>
          <cell r="F2071">
            <v>2.25</v>
          </cell>
          <cell r="G2071">
            <v>0</v>
          </cell>
          <cell r="I2071">
            <v>1</v>
          </cell>
        </row>
        <row r="2072">
          <cell r="A2072">
            <v>191891</v>
          </cell>
          <cell r="C2072" t="str">
            <v>Arbustos</v>
          </cell>
          <cell r="E2072" t="str">
            <v>un.</v>
          </cell>
          <cell r="F2072">
            <v>2.25</v>
          </cell>
          <cell r="G2072">
            <v>0</v>
          </cell>
          <cell r="I2072">
            <v>1</v>
          </cell>
        </row>
        <row r="2073">
          <cell r="A2073">
            <v>191892</v>
          </cell>
          <cell r="C2073" t="str">
            <v>Arbustos</v>
          </cell>
          <cell r="E2073" t="str">
            <v>un.</v>
          </cell>
          <cell r="F2073">
            <v>2.25</v>
          </cell>
          <cell r="G2073">
            <v>0</v>
          </cell>
          <cell r="I2073">
            <v>1</v>
          </cell>
        </row>
        <row r="2074">
          <cell r="A2074">
            <v>191893</v>
          </cell>
          <cell r="C2074" t="str">
            <v>Plantas: (helechos, Peregrinas, Crotos, etc)/Jardineria</v>
          </cell>
          <cell r="E2074" t="str">
            <v>un.</v>
          </cell>
          <cell r="F2074">
            <v>2</v>
          </cell>
          <cell r="G2074">
            <v>0</v>
          </cell>
          <cell r="I2074">
            <v>1</v>
          </cell>
        </row>
        <row r="2075">
          <cell r="A2075">
            <v>19190</v>
          </cell>
          <cell r="C2075" t="str">
            <v>Base de Hormigón 1,5 m.</v>
          </cell>
          <cell r="E2075" t="str">
            <v>un.</v>
          </cell>
          <cell r="F2075">
            <v>250</v>
          </cell>
          <cell r="G2075">
            <v>0</v>
          </cell>
          <cell r="I2075">
            <v>1</v>
          </cell>
        </row>
        <row r="2076">
          <cell r="A2076">
            <v>19191</v>
          </cell>
          <cell r="C2076" t="str">
            <v>Base de Hormigón 0,8 x 1 m.</v>
          </cell>
          <cell r="E2076" t="str">
            <v>un.</v>
          </cell>
          <cell r="F2076">
            <v>176</v>
          </cell>
          <cell r="G2076">
            <v>0</v>
          </cell>
          <cell r="I2076">
            <v>1</v>
          </cell>
        </row>
        <row r="2077">
          <cell r="A2077">
            <v>19192</v>
          </cell>
          <cell r="C2077" t="str">
            <v>Tubo Novafort Tel. PVC 110mmmx6m c/Caucho</v>
          </cell>
          <cell r="E2077" t="str">
            <v>un.</v>
          </cell>
          <cell r="F2077">
            <v>26.4</v>
          </cell>
          <cell r="G2077">
            <v>0</v>
          </cell>
          <cell r="I2077">
            <v>1</v>
          </cell>
        </row>
        <row r="2078">
          <cell r="A2078">
            <v>19193</v>
          </cell>
          <cell r="C2078" t="str">
            <v>Codo Presión L/R PVC 100 mm. X 90</v>
          </cell>
          <cell r="E2078" t="str">
            <v>un.</v>
          </cell>
          <cell r="F2078">
            <v>15.64</v>
          </cell>
          <cell r="G2078">
            <v>0</v>
          </cell>
          <cell r="I2078">
            <v>1</v>
          </cell>
        </row>
        <row r="2079">
          <cell r="A2079">
            <v>19194</v>
          </cell>
          <cell r="C2079" t="str">
            <v xml:space="preserve">Solditubo Pegatubo </v>
          </cell>
          <cell r="E2079" t="str">
            <v>lt.</v>
          </cell>
          <cell r="F2079">
            <v>3.91</v>
          </cell>
          <cell r="G2079">
            <v>0</v>
          </cell>
          <cell r="I2079">
            <v>1</v>
          </cell>
        </row>
        <row r="2080">
          <cell r="A2080">
            <v>19195</v>
          </cell>
          <cell r="C2080" t="str">
            <v>Caja Int. 1 x 1,2 x 1,0 M*ET 0,20 m</v>
          </cell>
          <cell r="E2080" t="str">
            <v>un.</v>
          </cell>
          <cell r="F2080">
            <v>171.13</v>
          </cell>
          <cell r="G2080">
            <v>0</v>
          </cell>
          <cell r="I2080">
            <v>1</v>
          </cell>
        </row>
        <row r="2081">
          <cell r="A2081">
            <v>19196</v>
          </cell>
          <cell r="C2081" t="str">
            <v>Poste Ornamental 8 m c/Brazo</v>
          </cell>
          <cell r="E2081" t="str">
            <v>un.</v>
          </cell>
          <cell r="F2081">
            <v>874.12</v>
          </cell>
          <cell r="G2081">
            <v>0</v>
          </cell>
          <cell r="I2081">
            <v>1</v>
          </cell>
        </row>
        <row r="2082">
          <cell r="A2082">
            <v>19197</v>
          </cell>
          <cell r="C2082" t="str">
            <v>Tubo Rig. Galv. 4" x 3m C/Unión</v>
          </cell>
          <cell r="E2082" t="str">
            <v>un.</v>
          </cell>
          <cell r="F2082">
            <v>87.37</v>
          </cell>
          <cell r="G2082">
            <v>0</v>
          </cell>
          <cell r="I2082">
            <v>1</v>
          </cell>
        </row>
        <row r="2083">
          <cell r="A2083">
            <v>19198</v>
          </cell>
          <cell r="C2083" t="str">
            <v>Codo Rig. Galv. 4" x 90</v>
          </cell>
          <cell r="E2083" t="str">
            <v>un.</v>
          </cell>
          <cell r="F2083">
            <v>68.22</v>
          </cell>
          <cell r="G2083">
            <v>0</v>
          </cell>
          <cell r="I2083">
            <v>1</v>
          </cell>
        </row>
        <row r="2084">
          <cell r="A2084">
            <v>19199</v>
          </cell>
          <cell r="C2084" t="str">
            <v>Caja de H.A. F'c= 210 Kg/cm2. (1.5x1x1.2) m</v>
          </cell>
          <cell r="E2084" t="str">
            <v>un.</v>
          </cell>
          <cell r="F2084">
            <v>83.16</v>
          </cell>
          <cell r="G2084">
            <v>0</v>
          </cell>
          <cell r="I2084">
            <v>1</v>
          </cell>
        </row>
        <row r="2085">
          <cell r="A2085">
            <v>19200</v>
          </cell>
          <cell r="C2085" t="str">
            <v>Contramarco Calzada c/Tapa Ducto Tekef.</v>
          </cell>
          <cell r="E2085" t="str">
            <v>un.</v>
          </cell>
          <cell r="F2085">
            <v>87.58</v>
          </cell>
          <cell r="G2085">
            <v>0</v>
          </cell>
          <cell r="I2085">
            <v>1</v>
          </cell>
        </row>
        <row r="2086">
          <cell r="A2086">
            <v>19201</v>
          </cell>
          <cell r="C2086" t="str">
            <v>Caja de H.A. F'c= 210 Kg/cm2. (0.5x0.5x0.5) m</v>
          </cell>
          <cell r="E2086" t="str">
            <v>un.</v>
          </cell>
          <cell r="F2086">
            <v>17.4636</v>
          </cell>
          <cell r="G2086">
            <v>0</v>
          </cell>
          <cell r="I2086">
            <v>1</v>
          </cell>
        </row>
        <row r="2087">
          <cell r="A2087">
            <v>19202</v>
          </cell>
          <cell r="C2087" t="str">
            <v>Contramarco Calzada c/Tapa Semaforizacion</v>
          </cell>
          <cell r="E2087" t="str">
            <v>un.</v>
          </cell>
          <cell r="F2087">
            <v>6.7643999999999993</v>
          </cell>
          <cell r="G2087">
            <v>0</v>
          </cell>
          <cell r="I2087">
            <v>1</v>
          </cell>
        </row>
        <row r="2088">
          <cell r="A2088">
            <v>19203</v>
          </cell>
          <cell r="C2088" t="str">
            <v>Tubo Presión PVC 63 mm x 6 m. 116 psi</v>
          </cell>
          <cell r="E2088" t="str">
            <v>un.</v>
          </cell>
          <cell r="F2088">
            <v>14.13</v>
          </cell>
          <cell r="G2088">
            <v>363206021</v>
          </cell>
          <cell r="I2088">
            <v>1</v>
          </cell>
          <cell r="J2088">
            <v>0.4</v>
          </cell>
        </row>
        <row r="2089">
          <cell r="A2089">
            <v>19204</v>
          </cell>
          <cell r="C2089" t="str">
            <v>Codo Presión L/R PVC 63 mm x 90</v>
          </cell>
          <cell r="E2089" t="str">
            <v>un.</v>
          </cell>
          <cell r="F2089">
            <v>3.81</v>
          </cell>
          <cell r="G2089">
            <v>0</v>
          </cell>
          <cell r="I2089">
            <v>1</v>
          </cell>
        </row>
        <row r="2090">
          <cell r="A2090">
            <v>19205</v>
          </cell>
          <cell r="C2090" t="str">
            <v>Brazo Semáforo T/Bac</v>
          </cell>
          <cell r="E2090" t="str">
            <v>un.</v>
          </cell>
          <cell r="F2090">
            <v>356.76</v>
          </cell>
          <cell r="G2090">
            <v>0</v>
          </cell>
          <cell r="I2090">
            <v>1</v>
          </cell>
        </row>
        <row r="2091">
          <cell r="A2091">
            <v>19206</v>
          </cell>
          <cell r="C2091" t="str">
            <v>Cable Concentrico 3 x 12 AWG 600 V.</v>
          </cell>
          <cell r="E2091" t="str">
            <v>m.</v>
          </cell>
          <cell r="F2091">
            <v>1.95</v>
          </cell>
          <cell r="G2091">
            <v>0</v>
          </cell>
          <cell r="I2091">
            <v>1</v>
          </cell>
        </row>
        <row r="2092">
          <cell r="A2092">
            <v>19207</v>
          </cell>
          <cell r="C2092" t="str">
            <v>Cable Concentrico 4 x 14 AWG 600 V.</v>
          </cell>
          <cell r="E2092" t="str">
            <v>m.</v>
          </cell>
          <cell r="F2092">
            <v>1.81</v>
          </cell>
          <cell r="G2092">
            <v>0</v>
          </cell>
          <cell r="I2092">
            <v>1</v>
          </cell>
        </row>
        <row r="2093">
          <cell r="A2093">
            <v>19208</v>
          </cell>
          <cell r="C2093" t="str">
            <v>Varilla Copperweld P/T 5/8" x 6 Electrolek</v>
          </cell>
          <cell r="E2093" t="str">
            <v>un.</v>
          </cell>
          <cell r="F2093">
            <v>5.81</v>
          </cell>
          <cell r="G2093">
            <v>0</v>
          </cell>
          <cell r="I2093">
            <v>1</v>
          </cell>
        </row>
        <row r="2094">
          <cell r="A2094">
            <v>19209</v>
          </cell>
          <cell r="C2094" t="str">
            <v>Conector Varilla Copperweld P/T 5/8" IM</v>
          </cell>
          <cell r="E2094" t="str">
            <v>un.</v>
          </cell>
          <cell r="F2094">
            <v>1.59</v>
          </cell>
          <cell r="G2094">
            <v>0</v>
          </cell>
          <cell r="I2094">
            <v>1</v>
          </cell>
        </row>
        <row r="2095">
          <cell r="A2095">
            <v>19210</v>
          </cell>
          <cell r="C2095" t="str">
            <v>Cable Cu. Desnudo 4 AWG 7H 600 V.</v>
          </cell>
          <cell r="E2095" t="str">
            <v>un.</v>
          </cell>
          <cell r="F2095">
            <v>2.41</v>
          </cell>
          <cell r="G2095">
            <v>0</v>
          </cell>
          <cell r="I2095">
            <v>1</v>
          </cell>
        </row>
        <row r="2096">
          <cell r="A2096">
            <v>19211</v>
          </cell>
          <cell r="C2096" t="str">
            <v>Caja Pref. 0.6 x 0.6 x0.6 m.</v>
          </cell>
          <cell r="E2096" t="str">
            <v>un.</v>
          </cell>
          <cell r="F2096">
            <v>70.31</v>
          </cell>
          <cell r="G2096">
            <v>0</v>
          </cell>
          <cell r="I2096">
            <v>1</v>
          </cell>
        </row>
        <row r="2097">
          <cell r="A2097">
            <v>19212</v>
          </cell>
          <cell r="C2097" t="str">
            <v>Encofrado Horm 210 Kg/cm2.  acera</v>
          </cell>
          <cell r="E2097" t="str">
            <v>m3.</v>
          </cell>
          <cell r="F2097">
            <v>1.0150000000000001</v>
          </cell>
          <cell r="G2097">
            <v>316000311</v>
          </cell>
          <cell r="I2097">
            <v>1</v>
          </cell>
        </row>
        <row r="2098">
          <cell r="A2098">
            <v>192121</v>
          </cell>
          <cell r="C2098" t="str">
            <v xml:space="preserve">Encofrado Horm 175 Kg/cm2. </v>
          </cell>
          <cell r="E2098" t="str">
            <v>m3.</v>
          </cell>
          <cell r="F2098">
            <v>5</v>
          </cell>
          <cell r="G2098">
            <v>316000311</v>
          </cell>
          <cell r="I2098">
            <v>1</v>
          </cell>
        </row>
        <row r="2099">
          <cell r="A2099">
            <v>19213</v>
          </cell>
          <cell r="C2099" t="str">
            <v>Andamios de Cañas y tablas</v>
          </cell>
          <cell r="E2099" t="str">
            <v>m2.</v>
          </cell>
          <cell r="F2099">
            <v>1.2</v>
          </cell>
          <cell r="G2099">
            <v>421900017</v>
          </cell>
          <cell r="I2099">
            <v>1</v>
          </cell>
        </row>
        <row r="2100">
          <cell r="A2100">
            <v>19214</v>
          </cell>
          <cell r="C2100" t="str">
            <v>Tubo galvanizado 2 1/2"  e = 2 mm.  (L= 3,00 m)</v>
          </cell>
          <cell r="E2100" t="str">
            <v>un.</v>
          </cell>
          <cell r="F2100">
            <v>33.21</v>
          </cell>
          <cell r="G2100">
            <v>363206021</v>
          </cell>
          <cell r="I2100">
            <v>1</v>
          </cell>
          <cell r="J2100">
            <v>0.4</v>
          </cell>
        </row>
        <row r="2101">
          <cell r="A2101">
            <v>192141</v>
          </cell>
          <cell r="C2101" t="str">
            <v xml:space="preserve">Tubo galvanizado 2 1/2"  e = 2 mm. </v>
          </cell>
          <cell r="E2101" t="str">
            <v>m</v>
          </cell>
          <cell r="F2101">
            <v>5.65</v>
          </cell>
          <cell r="G2101">
            <v>363206021</v>
          </cell>
          <cell r="I2101">
            <v>1</v>
          </cell>
          <cell r="J2101">
            <v>0.4</v>
          </cell>
        </row>
        <row r="2102">
          <cell r="A2102">
            <v>19215</v>
          </cell>
          <cell r="C2102" t="str">
            <v>Erythrina Indica Picta (Arbol Cebra) - h = 1,50 - 2,00 m.</v>
          </cell>
          <cell r="E2102" t="str">
            <v>un.</v>
          </cell>
          <cell r="F2102">
            <v>16.899999999999999</v>
          </cell>
          <cell r="G2102">
            <v>0</v>
          </cell>
          <cell r="I2102">
            <v>1</v>
          </cell>
        </row>
        <row r="2103">
          <cell r="A2103">
            <v>19216</v>
          </cell>
          <cell r="C2103" t="str">
            <v>Plumeria Amarilla (Suche Amarillo ) - h = 1,50 - 2,00 m.</v>
          </cell>
          <cell r="E2103" t="str">
            <v>un.</v>
          </cell>
          <cell r="F2103">
            <v>16.899999999999999</v>
          </cell>
          <cell r="G2103">
            <v>0</v>
          </cell>
          <cell r="I2103">
            <v>1</v>
          </cell>
        </row>
        <row r="2104">
          <cell r="A2104">
            <v>19217</v>
          </cell>
          <cell r="C2104" t="str">
            <v>Plumeria Rubia (Suche Rosa ) - h = 1,50 - 2,00 m.</v>
          </cell>
          <cell r="E2104" t="str">
            <v>un.</v>
          </cell>
          <cell r="F2104">
            <v>16.899999999999999</v>
          </cell>
          <cell r="G2104">
            <v>0</v>
          </cell>
          <cell r="I2104">
            <v>1</v>
          </cell>
        </row>
        <row r="2105">
          <cell r="A2105">
            <v>19218</v>
          </cell>
          <cell r="C2105" t="str">
            <v>Samanea Saman (Saman) - h = 2,00 m.</v>
          </cell>
          <cell r="E2105" t="str">
            <v>un.</v>
          </cell>
          <cell r="F2105">
            <v>20.8</v>
          </cell>
          <cell r="G2105">
            <v>0</v>
          </cell>
          <cell r="I2105">
            <v>1</v>
          </cell>
        </row>
        <row r="2106">
          <cell r="A2106">
            <v>19219</v>
          </cell>
          <cell r="C2106" t="str">
            <v>Cassia Fistula ( Lluvia de Oro) - h = 2,00 m.</v>
          </cell>
          <cell r="E2106" t="str">
            <v>un.</v>
          </cell>
          <cell r="F2106">
            <v>16.899999999999999</v>
          </cell>
          <cell r="G2106">
            <v>0</v>
          </cell>
          <cell r="I2106">
            <v>1</v>
          </cell>
        </row>
        <row r="2107">
          <cell r="A2107">
            <v>19220</v>
          </cell>
          <cell r="C2107" t="str">
            <v>Bateria Sanitaria Provisional Doble Tipo VIP</v>
          </cell>
          <cell r="E2107" t="str">
            <v>mes</v>
          </cell>
          <cell r="F2107">
            <v>800</v>
          </cell>
          <cell r="G2107">
            <v>369300016</v>
          </cell>
          <cell r="I2107">
            <v>1</v>
          </cell>
          <cell r="J2107">
            <v>0.4</v>
          </cell>
          <cell r="M2107">
            <v>600</v>
          </cell>
        </row>
        <row r="2108">
          <cell r="A2108">
            <v>19221</v>
          </cell>
          <cell r="C2108" t="str">
            <v>Recubrimiento de Hormigon</v>
          </cell>
          <cell r="E2108" t="str">
            <v>un.</v>
          </cell>
          <cell r="F2108">
            <v>422.4</v>
          </cell>
          <cell r="G2108">
            <v>0</v>
          </cell>
          <cell r="I2108">
            <v>1</v>
          </cell>
        </row>
        <row r="2109">
          <cell r="A2109">
            <v>19222</v>
          </cell>
          <cell r="C2109" t="str">
            <v>Recubrimiento de Hormigon</v>
          </cell>
          <cell r="E2109" t="str">
            <v>un.</v>
          </cell>
          <cell r="F2109">
            <v>464.64</v>
          </cell>
          <cell r="G2109">
            <v>0</v>
          </cell>
          <cell r="I2109">
            <v>1</v>
          </cell>
        </row>
        <row r="2110">
          <cell r="A2110">
            <v>19223</v>
          </cell>
          <cell r="C2110" t="str">
            <v>Contramarco Calzada Met. 0,84x0,84 c/Tapa</v>
          </cell>
          <cell r="E2110" t="str">
            <v>un.</v>
          </cell>
          <cell r="F2110">
            <v>87.58</v>
          </cell>
          <cell r="G2110">
            <v>0</v>
          </cell>
          <cell r="I2110">
            <v>1</v>
          </cell>
        </row>
        <row r="2111">
          <cell r="A2111">
            <v>19224</v>
          </cell>
          <cell r="C2111" t="str">
            <v>Tubo Presion PVC 63 mm. X 6 m. 116 psi.</v>
          </cell>
          <cell r="E2111" t="str">
            <v>un.</v>
          </cell>
          <cell r="F2111">
            <v>11.47</v>
          </cell>
          <cell r="G2111">
            <v>0</v>
          </cell>
          <cell r="I2111">
            <v>1</v>
          </cell>
        </row>
        <row r="2112">
          <cell r="A2112">
            <v>19225</v>
          </cell>
          <cell r="C2112" t="str">
            <v>Codo Presion L/R PVC 63 mm. X 90</v>
          </cell>
          <cell r="E2112" t="str">
            <v>un.</v>
          </cell>
          <cell r="F2112">
            <v>4.3099999999999996</v>
          </cell>
          <cell r="G2112">
            <v>0</v>
          </cell>
          <cell r="I2112">
            <v>1</v>
          </cell>
        </row>
        <row r="2113">
          <cell r="A2113">
            <v>19226</v>
          </cell>
          <cell r="C2113" t="str">
            <v>Base de Hormigon</v>
          </cell>
          <cell r="E2113" t="str">
            <v>un.</v>
          </cell>
          <cell r="F2113">
            <v>435</v>
          </cell>
          <cell r="G2113">
            <v>0</v>
          </cell>
          <cell r="I2113">
            <v>1</v>
          </cell>
        </row>
        <row r="2114">
          <cell r="A2114">
            <v>19227</v>
          </cell>
          <cell r="C2114" t="str">
            <v>Tubo Rig. Reforzado 2 ¨x 3 m. Fuji</v>
          </cell>
          <cell r="E2114" t="str">
            <v>un.</v>
          </cell>
          <cell r="F2114">
            <v>48.68</v>
          </cell>
          <cell r="G2114">
            <v>0</v>
          </cell>
          <cell r="I2114">
            <v>1</v>
          </cell>
        </row>
        <row r="2115">
          <cell r="A2115">
            <v>19228</v>
          </cell>
          <cell r="C2115" t="str">
            <v>Caja de Hormigon</v>
          </cell>
          <cell r="E2115" t="str">
            <v>un.</v>
          </cell>
          <cell r="F2115">
            <v>115</v>
          </cell>
          <cell r="G2115">
            <v>0</v>
          </cell>
          <cell r="I2115">
            <v>1</v>
          </cell>
        </row>
        <row r="2116">
          <cell r="A2116">
            <v>19229</v>
          </cell>
          <cell r="C2116" t="str">
            <v>Corona Rig. Metalica 2 ¨ IM</v>
          </cell>
          <cell r="E2116" t="str">
            <v>un.</v>
          </cell>
          <cell r="F2116">
            <v>2</v>
          </cell>
          <cell r="G2116">
            <v>0</v>
          </cell>
          <cell r="I2116">
            <v>1</v>
          </cell>
        </row>
        <row r="2117">
          <cell r="A2117">
            <v>19230</v>
          </cell>
          <cell r="C2117" t="str">
            <v>Zuncho Telefonico Galv. 1/2 x 0,8</v>
          </cell>
          <cell r="E2117" t="str">
            <v>un.</v>
          </cell>
          <cell r="F2117">
            <v>0.54</v>
          </cell>
          <cell r="G2117">
            <v>0</v>
          </cell>
          <cell r="I2117">
            <v>1</v>
          </cell>
        </row>
        <row r="2118">
          <cell r="A2118">
            <v>19231</v>
          </cell>
          <cell r="C2118" t="str">
            <v>Plancha de Aluminio e = 2 mm.</v>
          </cell>
          <cell r="E2118" t="str">
            <v>m2.</v>
          </cell>
          <cell r="F2118">
            <v>33.75</v>
          </cell>
          <cell r="G2118">
            <v>0</v>
          </cell>
          <cell r="I2118">
            <v>1</v>
          </cell>
        </row>
        <row r="2119">
          <cell r="A2119">
            <v>19232</v>
          </cell>
          <cell r="C2119" t="str">
            <v>Pintura de Poliuiretano</v>
          </cell>
          <cell r="E2119" t="str">
            <v>lt.</v>
          </cell>
          <cell r="F2119">
            <v>20</v>
          </cell>
          <cell r="G2119">
            <v>0</v>
          </cell>
          <cell r="I2119">
            <v>1</v>
          </cell>
        </row>
        <row r="2120">
          <cell r="A2120">
            <v>19233</v>
          </cell>
          <cell r="C2120" t="str">
            <v>Vinil Corte ( reflectivo)</v>
          </cell>
          <cell r="E2120" t="str">
            <v>m2.</v>
          </cell>
          <cell r="F2120">
            <v>87.5</v>
          </cell>
          <cell r="G2120">
            <v>0</v>
          </cell>
          <cell r="I2120">
            <v>1</v>
          </cell>
        </row>
        <row r="2121">
          <cell r="A2121">
            <v>19234</v>
          </cell>
          <cell r="C2121" t="str">
            <v>Varios Letreros de Aluminio</v>
          </cell>
          <cell r="E2121" t="str">
            <v>global</v>
          </cell>
          <cell r="F2121">
            <v>51.95</v>
          </cell>
          <cell r="G2121">
            <v>0</v>
          </cell>
          <cell r="I2121">
            <v>1</v>
          </cell>
        </row>
        <row r="2122">
          <cell r="A2122">
            <v>19235</v>
          </cell>
          <cell r="C2122" t="str">
            <v>Fleje e = 3 mm.</v>
          </cell>
          <cell r="E2122" t="str">
            <v>ml.</v>
          </cell>
          <cell r="F2122">
            <v>10</v>
          </cell>
          <cell r="G2122">
            <v>0</v>
          </cell>
          <cell r="I2122">
            <v>1</v>
          </cell>
        </row>
        <row r="2123">
          <cell r="A2123">
            <v>19236</v>
          </cell>
          <cell r="C2123" t="str">
            <v>Base Plancha 1/4¨ ( 30 x 30 ) cm.</v>
          </cell>
          <cell r="E2123" t="str">
            <v>un.</v>
          </cell>
          <cell r="F2123">
            <v>4.875</v>
          </cell>
          <cell r="G2123">
            <v>0</v>
          </cell>
          <cell r="I2123">
            <v>1</v>
          </cell>
        </row>
        <row r="2124">
          <cell r="A2124">
            <v>19237</v>
          </cell>
          <cell r="C2124" t="str">
            <v>Pernos</v>
          </cell>
          <cell r="E2124" t="str">
            <v>un.</v>
          </cell>
          <cell r="F2124">
            <v>0.75</v>
          </cell>
          <cell r="G2124">
            <v>0</v>
          </cell>
          <cell r="I2124">
            <v>1</v>
          </cell>
        </row>
        <row r="2125">
          <cell r="A2125">
            <v>19238</v>
          </cell>
          <cell r="C2125" t="str">
            <v>Dado de Hormigón Armado</v>
          </cell>
          <cell r="E2125" t="str">
            <v>un.</v>
          </cell>
          <cell r="F2125">
            <v>30</v>
          </cell>
          <cell r="G2125">
            <v>0</v>
          </cell>
          <cell r="I2125">
            <v>1</v>
          </cell>
        </row>
        <row r="2126">
          <cell r="A2126">
            <v>19239</v>
          </cell>
          <cell r="C2126" t="str">
            <v>Varios Perfiles Omega</v>
          </cell>
          <cell r="E2126" t="str">
            <v>global</v>
          </cell>
          <cell r="F2126">
            <v>10</v>
          </cell>
          <cell r="G2126">
            <v>0</v>
          </cell>
          <cell r="I2126">
            <v>1</v>
          </cell>
        </row>
        <row r="2127">
          <cell r="A2127">
            <v>19240</v>
          </cell>
          <cell r="C2127" t="str">
            <v>Diluyente de Fondo</v>
          </cell>
          <cell r="E2127" t="str">
            <v>lt.</v>
          </cell>
          <cell r="F2127">
            <v>5</v>
          </cell>
          <cell r="G2127">
            <v>0</v>
          </cell>
          <cell r="I2127">
            <v>1</v>
          </cell>
        </row>
        <row r="2128">
          <cell r="A2128">
            <v>192341</v>
          </cell>
          <cell r="C2128" t="str">
            <v>Diluyente de Acabado</v>
          </cell>
          <cell r="E2128" t="str">
            <v>lt.</v>
          </cell>
          <cell r="F2128">
            <v>4</v>
          </cell>
          <cell r="G2128">
            <v>0</v>
          </cell>
          <cell r="I2128">
            <v>1</v>
          </cell>
        </row>
        <row r="2129">
          <cell r="A2129">
            <v>192342</v>
          </cell>
          <cell r="C2129" t="str">
            <v>Soldadura Alambre Mic</v>
          </cell>
          <cell r="E2129" t="str">
            <v>kg.</v>
          </cell>
          <cell r="F2129">
            <v>1.62</v>
          </cell>
          <cell r="G2129">
            <v>0</v>
          </cell>
          <cell r="I2129">
            <v>1</v>
          </cell>
        </row>
        <row r="2130">
          <cell r="A2130">
            <v>192343</v>
          </cell>
          <cell r="C2130" t="str">
            <v>Letrero de Aluminio 2mm inc. Fondo/Lamina Reflectivo/Pintura epoxica</v>
          </cell>
          <cell r="E2130" t="str">
            <v>m2.</v>
          </cell>
          <cell r="F2130">
            <v>155</v>
          </cell>
          <cell r="G2130">
            <v>0</v>
          </cell>
          <cell r="I2130">
            <v>1</v>
          </cell>
        </row>
        <row r="2131">
          <cell r="A2131">
            <v>192344</v>
          </cell>
          <cell r="C2131" t="str">
            <v>Hoja de Instrucción Informativa A4 90 gr.</v>
          </cell>
          <cell r="E2131" t="str">
            <v>un.</v>
          </cell>
          <cell r="F2131">
            <v>0.55000000000000004</v>
          </cell>
          <cell r="G2131">
            <v>0</v>
          </cell>
          <cell r="I2131">
            <v>1</v>
          </cell>
        </row>
        <row r="2132">
          <cell r="A2132">
            <v>192345</v>
          </cell>
          <cell r="C2132" t="str">
            <v>Reunión con la Comunidad inc. refrigerio</v>
          </cell>
          <cell r="E2132" t="str">
            <v>un.</v>
          </cell>
          <cell r="F2132">
            <v>58.25</v>
          </cell>
          <cell r="G2132">
            <v>0</v>
          </cell>
          <cell r="I2132">
            <v>1</v>
          </cell>
        </row>
        <row r="2133">
          <cell r="A2133">
            <v>192346</v>
          </cell>
          <cell r="C2133" t="str">
            <v>Tanque Metalico de 55 galones inc. Elem. De Fijación</v>
          </cell>
          <cell r="E2133" t="str">
            <v>un.</v>
          </cell>
          <cell r="F2133">
            <v>27.45</v>
          </cell>
          <cell r="G2133">
            <v>439240011</v>
          </cell>
          <cell r="I2133">
            <v>1</v>
          </cell>
          <cell r="J2133">
            <v>0.65</v>
          </cell>
        </row>
        <row r="2134">
          <cell r="A2134">
            <v>192347</v>
          </cell>
          <cell r="C2134" t="str">
            <v>Agua (Inc. Estabilicante Quimico) v=5 km/h .</v>
          </cell>
          <cell r="E2134" t="str">
            <v>un.</v>
          </cell>
          <cell r="F2134">
            <v>25</v>
          </cell>
          <cell r="G2134">
            <v>0</v>
          </cell>
          <cell r="I2134">
            <v>1</v>
          </cell>
        </row>
        <row r="2135">
          <cell r="A2135">
            <v>192348</v>
          </cell>
          <cell r="C2135" t="str">
            <v>Encofrado camara 33 "</v>
          </cell>
          <cell r="E2135" t="str">
            <v>un.</v>
          </cell>
          <cell r="F2135">
            <v>75</v>
          </cell>
          <cell r="G2135">
            <v>0</v>
          </cell>
          <cell r="I2135">
            <v>1</v>
          </cell>
          <cell r="M2135">
            <v>90</v>
          </cell>
        </row>
        <row r="2136">
          <cell r="A2136">
            <v>192349</v>
          </cell>
          <cell r="C2136" t="str">
            <v>Encofrado camara 48 "</v>
          </cell>
          <cell r="E2136" t="str">
            <v>un.</v>
          </cell>
          <cell r="F2136">
            <v>122.16</v>
          </cell>
          <cell r="G2136">
            <v>0</v>
          </cell>
          <cell r="I2136">
            <v>1</v>
          </cell>
          <cell r="M2136">
            <v>137.16</v>
          </cell>
        </row>
        <row r="2137">
          <cell r="A2137">
            <v>192350</v>
          </cell>
          <cell r="C2137" t="str">
            <v>Señal Luminosa de madera Chanul inc. Pintura</v>
          </cell>
          <cell r="E2137" t="str">
            <v>un.</v>
          </cell>
          <cell r="F2137">
            <v>18.25</v>
          </cell>
          <cell r="G2137">
            <v>0</v>
          </cell>
          <cell r="I2137">
            <v>1</v>
          </cell>
        </row>
        <row r="2138">
          <cell r="A2138">
            <v>192351</v>
          </cell>
          <cell r="C2138" t="str">
            <v>Cable #. Cu TW #. 10 AWG</v>
          </cell>
          <cell r="E2138" t="str">
            <v>ml.</v>
          </cell>
          <cell r="F2138">
            <v>1.05</v>
          </cell>
          <cell r="G2138">
            <v>0</v>
          </cell>
          <cell r="I2138">
            <v>1</v>
          </cell>
        </row>
        <row r="2139">
          <cell r="A2139">
            <v>192352</v>
          </cell>
          <cell r="C2139" t="str">
            <v>Foco de 110 Watts.</v>
          </cell>
          <cell r="E2139" t="str">
            <v>un.</v>
          </cell>
          <cell r="F2139">
            <v>1</v>
          </cell>
          <cell r="G2139">
            <v>0</v>
          </cell>
          <cell r="I2139">
            <v>1</v>
          </cell>
        </row>
        <row r="2140">
          <cell r="A2140">
            <v>192353</v>
          </cell>
          <cell r="C2140" t="str">
            <v>Elemento de Fijación p/Señal Luminosa</v>
          </cell>
          <cell r="E2140" t="str">
            <v>un.</v>
          </cell>
          <cell r="F2140">
            <v>2</v>
          </cell>
          <cell r="G2140">
            <v>0</v>
          </cell>
          <cell r="I2140">
            <v>1</v>
          </cell>
        </row>
        <row r="2141">
          <cell r="A2141">
            <v>192354</v>
          </cell>
          <cell r="C2141" t="str">
            <v>Tubo PVC Perforado p/Dren d = 200 mm.</v>
          </cell>
          <cell r="E2141" t="str">
            <v>ml.</v>
          </cell>
          <cell r="F2141">
            <v>11.15</v>
          </cell>
          <cell r="G2141">
            <v>363206021</v>
          </cell>
          <cell r="I2141">
            <v>1</v>
          </cell>
          <cell r="J2141">
            <v>0.4</v>
          </cell>
        </row>
        <row r="2142">
          <cell r="A2142">
            <v>192355</v>
          </cell>
          <cell r="C2142" t="str">
            <v>Tuberia Acero Corrugado d = 1500 mm. (Inc juntas y Transp)</v>
          </cell>
          <cell r="E2142" t="str">
            <v>ml.</v>
          </cell>
          <cell r="F2142">
            <v>219.3</v>
          </cell>
          <cell r="G2142">
            <v>0</v>
          </cell>
          <cell r="I2142">
            <v>1</v>
          </cell>
        </row>
        <row r="2143">
          <cell r="A2143">
            <v>192356</v>
          </cell>
          <cell r="C2143" t="str">
            <v>Tuberia Acero Corrugado d = 900 mm. (Inc juntas y Transp)</v>
          </cell>
          <cell r="E2143" t="str">
            <v>ml.</v>
          </cell>
          <cell r="F2143">
            <v>136.85</v>
          </cell>
          <cell r="G2143">
            <v>0</v>
          </cell>
          <cell r="I2143">
            <v>1</v>
          </cell>
        </row>
        <row r="2144">
          <cell r="A2144">
            <v>192357</v>
          </cell>
          <cell r="C2144" t="str">
            <v>Tuberia Acero Corrugado d = 1200 mm. (Inc juntas y Transp)</v>
          </cell>
          <cell r="E2144" t="str">
            <v>ml.</v>
          </cell>
          <cell r="F2144">
            <v>177.65</v>
          </cell>
          <cell r="G2144">
            <v>0</v>
          </cell>
          <cell r="I2144">
            <v>1</v>
          </cell>
        </row>
        <row r="2145">
          <cell r="A2145">
            <v>192358</v>
          </cell>
          <cell r="C2145" t="str">
            <v>Tubo PVC Perforado p/Dren d = 110 mm.</v>
          </cell>
          <cell r="E2145" t="str">
            <v>ml.</v>
          </cell>
          <cell r="F2145">
            <v>2.3340000000000001</v>
          </cell>
          <cell r="G2145">
            <v>363206021</v>
          </cell>
          <cell r="I2145">
            <v>1</v>
          </cell>
          <cell r="J2145">
            <v>0.4</v>
          </cell>
          <cell r="L2145">
            <v>1.88</v>
          </cell>
        </row>
        <row r="2146">
          <cell r="A2146">
            <v>1923581</v>
          </cell>
          <cell r="C2146" t="str">
            <v>Tubo PVC Perforado p/Dren d = 6 "  (150 mm.)</v>
          </cell>
          <cell r="E2146" t="str">
            <v>ml.</v>
          </cell>
          <cell r="F2146">
            <v>10.4</v>
          </cell>
          <cell r="G2146">
            <v>363206021</v>
          </cell>
          <cell r="I2146">
            <v>1</v>
          </cell>
          <cell r="J2146">
            <v>0.4</v>
          </cell>
          <cell r="L2146">
            <v>1.88</v>
          </cell>
          <cell r="N2146">
            <v>10.4</v>
          </cell>
          <cell r="O2146">
            <v>5.79</v>
          </cell>
          <cell r="P2146" t="str">
            <v>`- 20 % mas iva</v>
          </cell>
        </row>
        <row r="2147">
          <cell r="A2147">
            <v>192359</v>
          </cell>
          <cell r="C2147" t="str">
            <v>Elementos de Trampas de Grasa</v>
          </cell>
          <cell r="E2147" t="str">
            <v>un.</v>
          </cell>
          <cell r="F2147">
            <v>72.5</v>
          </cell>
          <cell r="G2147">
            <v>0</v>
          </cell>
          <cell r="I2147">
            <v>1</v>
          </cell>
        </row>
        <row r="2148">
          <cell r="A2148">
            <v>192360</v>
          </cell>
          <cell r="C2148" t="str">
            <v xml:space="preserve">Elementos de Fosa Septica </v>
          </cell>
          <cell r="E2148" t="str">
            <v>un.</v>
          </cell>
          <cell r="F2148">
            <v>123.25</v>
          </cell>
          <cell r="G2148">
            <v>0</v>
          </cell>
          <cell r="I2148">
            <v>1</v>
          </cell>
        </row>
        <row r="2149">
          <cell r="A2149">
            <v>192361</v>
          </cell>
          <cell r="C2149" t="str">
            <v>Comunicados Radiales ( 1 min)</v>
          </cell>
          <cell r="E2149" t="str">
            <v>un.</v>
          </cell>
          <cell r="F2149">
            <v>0.46</v>
          </cell>
          <cell r="G2149">
            <v>0</v>
          </cell>
          <cell r="I2149">
            <v>1</v>
          </cell>
        </row>
        <row r="2150">
          <cell r="A2150">
            <v>192362</v>
          </cell>
          <cell r="C2150" t="str">
            <v>Comunicado de Prensa ( 1/4 de Página)</v>
          </cell>
          <cell r="E2150" t="str">
            <v>un.</v>
          </cell>
          <cell r="F2150">
            <v>1228.71</v>
          </cell>
          <cell r="G2150">
            <v>0</v>
          </cell>
          <cell r="I2150">
            <v>1</v>
          </cell>
        </row>
        <row r="2151">
          <cell r="A2151">
            <v>192363</v>
          </cell>
          <cell r="C2151" t="str">
            <v>Comunicado de Televisión ( 30 Segundos)</v>
          </cell>
          <cell r="E2151" t="str">
            <v>un.</v>
          </cell>
          <cell r="F2151">
            <v>33.06</v>
          </cell>
          <cell r="G2151">
            <v>0</v>
          </cell>
          <cell r="I2151">
            <v>1</v>
          </cell>
        </row>
        <row r="2152">
          <cell r="A2152">
            <v>192364</v>
          </cell>
          <cell r="C2152" t="str">
            <v>Mojones de Horm. Inc. Pintura</v>
          </cell>
          <cell r="E2152" t="str">
            <v>un.</v>
          </cell>
          <cell r="F2152">
            <v>10.9</v>
          </cell>
          <cell r="G2152">
            <v>0</v>
          </cell>
          <cell r="I2152">
            <v>1</v>
          </cell>
        </row>
        <row r="2153">
          <cell r="A2153">
            <v>192365</v>
          </cell>
          <cell r="C2153" t="str">
            <v>Letrero Portico inc Pintura, Fijacion, etc.</v>
          </cell>
          <cell r="E2153" t="str">
            <v>un.</v>
          </cell>
          <cell r="F2153">
            <v>3053.68</v>
          </cell>
          <cell r="G2153">
            <v>0</v>
          </cell>
          <cell r="I2153">
            <v>1</v>
          </cell>
        </row>
        <row r="2154">
          <cell r="A2154">
            <v>192366</v>
          </cell>
          <cell r="C2154" t="str">
            <v>Licencia Ambiental Tramo 1 (1 x mil costo Proyecto)</v>
          </cell>
          <cell r="E2154" t="str">
            <v>un.</v>
          </cell>
          <cell r="F2154">
            <v>3141.59</v>
          </cell>
          <cell r="G2154">
            <v>0</v>
          </cell>
          <cell r="I2154">
            <v>1</v>
          </cell>
          <cell r="M2154" t="e">
            <v>#REF!</v>
          </cell>
          <cell r="N2154" t="e">
            <v>#REF!</v>
          </cell>
          <cell r="O2154" t="e">
            <v>#REF!</v>
          </cell>
          <cell r="P2154" t="e">
            <v>#REF!</v>
          </cell>
          <cell r="Q2154" t="e">
            <v>#REF!</v>
          </cell>
          <cell r="R2154">
            <v>3141.5919999999996</v>
          </cell>
        </row>
        <row r="2155">
          <cell r="A2155">
            <v>192367</v>
          </cell>
          <cell r="C2155" t="str">
            <v>Licencia Ambiental Tramo 2 (1 x mil costo Proyecto)</v>
          </cell>
          <cell r="E2155" t="str">
            <v>un.</v>
          </cell>
          <cell r="F2155">
            <v>3042.9520000000002</v>
          </cell>
          <cell r="G2155">
            <v>0</v>
          </cell>
          <cell r="I2155">
            <v>1</v>
          </cell>
          <cell r="M2155" t="e">
            <v>#REF!</v>
          </cell>
          <cell r="N2155" t="e">
            <v>#REF!</v>
          </cell>
          <cell r="O2155" t="e">
            <v>#REF!</v>
          </cell>
          <cell r="P2155" t="e">
            <v>#REF!</v>
          </cell>
          <cell r="Q2155" t="e">
            <v>#REF!</v>
          </cell>
        </row>
        <row r="2156">
          <cell r="A2156">
            <v>192368</v>
          </cell>
          <cell r="C2156" t="str">
            <v>Rejilla p/Sumidero  ( 0,75 x 0,55 ) m. d = 1 "</v>
          </cell>
          <cell r="E2156" t="str">
            <v>un.</v>
          </cell>
          <cell r="F2156">
            <v>38.1</v>
          </cell>
          <cell r="G2156">
            <v>0</v>
          </cell>
          <cell r="I2156">
            <v>1</v>
          </cell>
        </row>
        <row r="2157">
          <cell r="A2157">
            <v>192369</v>
          </cell>
          <cell r="C2157" t="str">
            <v>Uniones de Compresión 20 mm. Pvc</v>
          </cell>
          <cell r="E2157" t="str">
            <v>un.</v>
          </cell>
          <cell r="F2157">
            <v>8.83</v>
          </cell>
          <cell r="G2157">
            <v>0</v>
          </cell>
          <cell r="I2157">
            <v>1</v>
          </cell>
        </row>
        <row r="2158">
          <cell r="A2158">
            <v>192370</v>
          </cell>
          <cell r="C2158" t="str">
            <v xml:space="preserve">Tuberia de pvc 20 mm. </v>
          </cell>
          <cell r="E2158" t="str">
            <v>ml.</v>
          </cell>
          <cell r="F2158">
            <v>1.75</v>
          </cell>
          <cell r="G2158">
            <v>363206021</v>
          </cell>
          <cell r="I2158">
            <v>1</v>
          </cell>
          <cell r="J2158">
            <v>0.4</v>
          </cell>
        </row>
        <row r="2159">
          <cell r="A2159">
            <v>1923701</v>
          </cell>
          <cell r="C2159" t="str">
            <v>Tuberia Pead</v>
          </cell>
          <cell r="E2159" t="str">
            <v>m.</v>
          </cell>
          <cell r="F2159">
            <v>1.5</v>
          </cell>
          <cell r="I2159">
            <v>1</v>
          </cell>
        </row>
        <row r="2160">
          <cell r="A2160">
            <v>192372</v>
          </cell>
          <cell r="C2160" t="str">
            <v>Unión Pead</v>
          </cell>
          <cell r="E2160" t="str">
            <v>un.</v>
          </cell>
          <cell r="F2160">
            <v>4</v>
          </cell>
          <cell r="I2160">
            <v>1</v>
          </cell>
        </row>
        <row r="2161">
          <cell r="A2161">
            <v>192373</v>
          </cell>
          <cell r="C2161" t="str">
            <v>Elem./fijación Guia AA.PP.</v>
          </cell>
          <cell r="E2161" t="str">
            <v>un.</v>
          </cell>
          <cell r="F2161">
            <v>1</v>
          </cell>
          <cell r="I2161">
            <v>1</v>
          </cell>
        </row>
        <row r="2162">
          <cell r="A2162">
            <v>192371</v>
          </cell>
          <cell r="C2162" t="str">
            <v>Kalipega y Accesorio</v>
          </cell>
          <cell r="E2162" t="str">
            <v>ml.</v>
          </cell>
          <cell r="F2162">
            <v>0.38</v>
          </cell>
          <cell r="G2162">
            <v>0</v>
          </cell>
          <cell r="I2162">
            <v>1</v>
          </cell>
        </row>
        <row r="2163">
          <cell r="A2163">
            <v>192372</v>
          </cell>
          <cell r="C2163" t="str">
            <v xml:space="preserve">Letrero Señalizacion inc. Pint, soldadura, plancha, etc. </v>
          </cell>
          <cell r="E2163" t="str">
            <v>un.</v>
          </cell>
          <cell r="F2163">
            <v>53.55</v>
          </cell>
          <cell r="G2163">
            <v>0</v>
          </cell>
          <cell r="I2163">
            <v>1</v>
          </cell>
        </row>
        <row r="2164">
          <cell r="A2164">
            <v>192373</v>
          </cell>
          <cell r="C2164" t="str">
            <v>Tubo rectangular 40x60x2 mm.</v>
          </cell>
          <cell r="E2164" t="str">
            <v>ml.</v>
          </cell>
          <cell r="F2164">
            <v>12.51</v>
          </cell>
          <cell r="G2164">
            <v>421901031</v>
          </cell>
          <cell r="I2164">
            <v>1</v>
          </cell>
        </row>
        <row r="2165">
          <cell r="A2165">
            <v>1923731</v>
          </cell>
          <cell r="C2165" t="str">
            <v>Tubo Negro Cuadrado 50x50x2 mm.</v>
          </cell>
          <cell r="E2165" t="str">
            <v>ml.</v>
          </cell>
          <cell r="F2165">
            <v>4.3</v>
          </cell>
          <cell r="G2165">
            <v>412740021</v>
          </cell>
          <cell r="I2165">
            <v>0</v>
          </cell>
        </row>
        <row r="2166">
          <cell r="A2166">
            <v>192374</v>
          </cell>
          <cell r="C2166" t="str">
            <v>Abrazadera, Pernos y Arandelas galv.</v>
          </cell>
          <cell r="E2166" t="str">
            <v>un.</v>
          </cell>
          <cell r="F2166">
            <v>1.25</v>
          </cell>
          <cell r="G2166">
            <v>429990835</v>
          </cell>
          <cell r="I2166">
            <v>1</v>
          </cell>
        </row>
        <row r="2167">
          <cell r="A2167">
            <v>192375</v>
          </cell>
          <cell r="C2167" t="str">
            <v>Pintura</v>
          </cell>
          <cell r="E2167" t="str">
            <v>lt.</v>
          </cell>
          <cell r="F2167">
            <v>6</v>
          </cell>
          <cell r="G2167">
            <v>0</v>
          </cell>
          <cell r="I2167">
            <v>1</v>
          </cell>
        </row>
        <row r="2168">
          <cell r="A2168">
            <v>192376</v>
          </cell>
          <cell r="C2168" t="str">
            <v>Dado de Hormigon</v>
          </cell>
          <cell r="E2168" t="str">
            <v>un.</v>
          </cell>
          <cell r="F2168">
            <v>1.25</v>
          </cell>
          <cell r="G2168">
            <v>375100021</v>
          </cell>
          <cell r="I2168">
            <v>1</v>
          </cell>
        </row>
        <row r="2169">
          <cell r="A2169">
            <v>192377</v>
          </cell>
          <cell r="C2169" t="str">
            <v>Varios y accesorios</v>
          </cell>
          <cell r="E2169" t="str">
            <v>gbl.</v>
          </cell>
          <cell r="F2169">
            <v>5</v>
          </cell>
          <cell r="G2169">
            <v>0</v>
          </cell>
          <cell r="I2169">
            <v>1</v>
          </cell>
        </row>
        <row r="2170">
          <cell r="A2170">
            <v>192378</v>
          </cell>
          <cell r="C2170" t="str">
            <v>Cajas Circulares Domiciliarias</v>
          </cell>
          <cell r="E2170" t="str">
            <v>un.</v>
          </cell>
          <cell r="F2170">
            <v>135</v>
          </cell>
          <cell r="G2170">
            <v>375100021</v>
          </cell>
          <cell r="I2170">
            <v>1</v>
          </cell>
        </row>
        <row r="2171">
          <cell r="A2171">
            <v>192379</v>
          </cell>
          <cell r="C2171" t="str">
            <v>hormigon Epoxico</v>
          </cell>
          <cell r="E2171" t="str">
            <v>un.</v>
          </cell>
          <cell r="F2171">
            <v>3</v>
          </cell>
          <cell r="G2171">
            <v>375100021</v>
          </cell>
          <cell r="I2171">
            <v>0.65</v>
          </cell>
        </row>
        <row r="2172">
          <cell r="A2172">
            <v>192380</v>
          </cell>
          <cell r="C2172" t="str">
            <v>Placa de Control inc. Tubo, Pint. Ref., Placa de acero, etc</v>
          </cell>
          <cell r="E2172" t="str">
            <v>un.</v>
          </cell>
          <cell r="F2172">
            <v>62.52</v>
          </cell>
          <cell r="G2172">
            <v>0</v>
          </cell>
          <cell r="I2172">
            <v>1</v>
          </cell>
        </row>
        <row r="2173">
          <cell r="A2173">
            <v>192381</v>
          </cell>
          <cell r="C2173" t="str">
            <v>Parante Vial de Polietileno H=1,41m D=0,75m inc. Base</v>
          </cell>
          <cell r="E2173" t="str">
            <v>un.</v>
          </cell>
          <cell r="F2173">
            <v>38</v>
          </cell>
          <cell r="G2173">
            <v>369900431</v>
          </cell>
          <cell r="I2173">
            <v>39</v>
          </cell>
        </row>
        <row r="2174">
          <cell r="A2174">
            <v>192382</v>
          </cell>
          <cell r="C2174" t="str">
            <v xml:space="preserve">Tanque de Polietileno H=1,02m D=0,62m inc. Base </v>
          </cell>
          <cell r="E2174" t="str">
            <v>un.</v>
          </cell>
          <cell r="F2174">
            <v>78.5</v>
          </cell>
          <cell r="G2174">
            <v>369900431</v>
          </cell>
          <cell r="I2174">
            <v>39</v>
          </cell>
        </row>
        <row r="2175">
          <cell r="A2175">
            <v>192383</v>
          </cell>
          <cell r="C2175" t="str">
            <v>Señal Luminosa H=0,3m A=0,2 m inc. Bateria de 6 voltios</v>
          </cell>
          <cell r="E2175" t="str">
            <v>un.</v>
          </cell>
          <cell r="F2175">
            <v>42.3</v>
          </cell>
          <cell r="G2175">
            <v>369600012</v>
          </cell>
          <cell r="I2175">
            <v>39</v>
          </cell>
        </row>
        <row r="2176">
          <cell r="A2176">
            <v>192384</v>
          </cell>
          <cell r="C2176" t="str">
            <v xml:space="preserve">Barrera de Polietileno h=0,91m L=1,52m A1=0,19 A2=0,60m </v>
          </cell>
          <cell r="E2176" t="str">
            <v>un.</v>
          </cell>
          <cell r="F2176">
            <v>185</v>
          </cell>
          <cell r="G2176">
            <v>0</v>
          </cell>
          <cell r="I2176">
            <v>1</v>
          </cell>
        </row>
        <row r="2177">
          <cell r="A2177">
            <v>192385</v>
          </cell>
          <cell r="C2177" t="str">
            <v>Letrero Metalico Reflectivo de Alta Intensidad</v>
          </cell>
          <cell r="E2177" t="str">
            <v>un.</v>
          </cell>
          <cell r="F2177">
            <v>72.25</v>
          </cell>
          <cell r="G2177">
            <v>363900111</v>
          </cell>
          <cell r="I2177">
            <v>1</v>
          </cell>
          <cell r="J2177">
            <v>0.4</v>
          </cell>
        </row>
        <row r="2178">
          <cell r="A2178">
            <v>192386</v>
          </cell>
          <cell r="C2178" t="str">
            <v>Valvula de Compuerta Extremos Bridados HD d=160 mm.</v>
          </cell>
          <cell r="E2178" t="str">
            <v>un.</v>
          </cell>
          <cell r="F2178">
            <v>552.20000000000005</v>
          </cell>
          <cell r="G2178">
            <v>0</v>
          </cell>
          <cell r="I2178">
            <v>1</v>
          </cell>
        </row>
        <row r="2179">
          <cell r="A2179">
            <v>192387</v>
          </cell>
          <cell r="C2179" t="str">
            <v>Accesorios p/Valvula de Compuerta Extremos HD d=160 mm.</v>
          </cell>
          <cell r="E2179" t="str">
            <v>gbl.</v>
          </cell>
          <cell r="F2179">
            <v>55.2</v>
          </cell>
          <cell r="G2179">
            <v>0</v>
          </cell>
          <cell r="I2179">
            <v>1</v>
          </cell>
        </row>
        <row r="2180">
          <cell r="A2180">
            <v>192388</v>
          </cell>
          <cell r="C2180" t="str">
            <v>Valvula de Compuerta Extremos Bridados HD d=500 mm.</v>
          </cell>
          <cell r="E2180" t="str">
            <v>un.</v>
          </cell>
          <cell r="F2180">
            <v>5750</v>
          </cell>
          <cell r="G2180">
            <v>0</v>
          </cell>
          <cell r="I2180">
            <v>1</v>
          </cell>
        </row>
        <row r="2181">
          <cell r="A2181">
            <v>192389</v>
          </cell>
          <cell r="C2181" t="str">
            <v>Accesorios p/Valvula de Compuerta Extremos HD d=500 mm.</v>
          </cell>
          <cell r="E2181" t="str">
            <v>gbl.</v>
          </cell>
          <cell r="F2181">
            <v>575</v>
          </cell>
          <cell r="G2181">
            <v>0</v>
          </cell>
          <cell r="I2181">
            <v>1</v>
          </cell>
        </row>
        <row r="2182">
          <cell r="A2182">
            <v>192390</v>
          </cell>
          <cell r="C2182" t="str">
            <v>Hidratante Bridados de 6 " con salida</v>
          </cell>
          <cell r="E2182" t="str">
            <v>un.</v>
          </cell>
          <cell r="F2182">
            <v>1058.4000000000001</v>
          </cell>
          <cell r="G2182">
            <v>0</v>
          </cell>
          <cell r="I2182">
            <v>1</v>
          </cell>
        </row>
        <row r="2183">
          <cell r="A2183">
            <v>192391</v>
          </cell>
          <cell r="C2183" t="str">
            <v>Accesorio para Hidratante Bridados de 6 " con salida</v>
          </cell>
          <cell r="E2183" t="str">
            <v>gbl.</v>
          </cell>
          <cell r="F2183">
            <v>105.84</v>
          </cell>
          <cell r="G2183">
            <v>0</v>
          </cell>
          <cell r="I2183">
            <v>1</v>
          </cell>
        </row>
        <row r="2184">
          <cell r="A2184">
            <v>192392</v>
          </cell>
          <cell r="C2184" t="str">
            <v>Aditivo Igol Denso</v>
          </cell>
          <cell r="E2184" t="str">
            <v>kg.</v>
          </cell>
          <cell r="F2184">
            <v>2.64</v>
          </cell>
          <cell r="G2184">
            <v>0</v>
          </cell>
          <cell r="I2184">
            <v>1</v>
          </cell>
        </row>
        <row r="2185">
          <cell r="A2185">
            <v>192393</v>
          </cell>
          <cell r="C2185" t="str">
            <v>Aditivo Igol Imprimante</v>
          </cell>
          <cell r="E2185" t="str">
            <v>kg.</v>
          </cell>
          <cell r="F2185">
            <v>2.33</v>
          </cell>
          <cell r="G2185">
            <v>0</v>
          </cell>
          <cell r="I2185">
            <v>1</v>
          </cell>
        </row>
        <row r="2186">
          <cell r="A2186">
            <v>192394</v>
          </cell>
          <cell r="C2186" t="str">
            <v>Tapa Redonda/Fundición Dúctil D=600mm 125KN  (Acera)</v>
          </cell>
          <cell r="E2186" t="str">
            <v>un.</v>
          </cell>
          <cell r="F2186">
            <v>120</v>
          </cell>
          <cell r="G2186">
            <v>421900157</v>
          </cell>
          <cell r="I2186">
            <v>60</v>
          </cell>
        </row>
        <row r="2187">
          <cell r="A2187">
            <v>1923941</v>
          </cell>
          <cell r="C2187" t="str">
            <v xml:space="preserve">Tapa Redonda/Fundición Dúctil D=600mm 400 KN </v>
          </cell>
          <cell r="E2187" t="str">
            <v>un.</v>
          </cell>
          <cell r="F2187">
            <v>195</v>
          </cell>
          <cell r="G2187">
            <v>421900157</v>
          </cell>
          <cell r="I2187">
            <v>60</v>
          </cell>
        </row>
        <row r="2188">
          <cell r="A2188">
            <v>192395</v>
          </cell>
          <cell r="C2188" t="str">
            <v>Cinta Sika PVC ( 0 - 18)</v>
          </cell>
          <cell r="E2188" t="str">
            <v>m.</v>
          </cell>
          <cell r="F2188">
            <v>7.5</v>
          </cell>
          <cell r="G2188">
            <v>363206021</v>
          </cell>
          <cell r="I2188">
            <v>1</v>
          </cell>
        </row>
        <row r="2189">
          <cell r="A2189">
            <v>1923951</v>
          </cell>
          <cell r="C2189" t="str">
            <v>Cinta Sika PVC ( 0 - 22)</v>
          </cell>
          <cell r="E2189" t="str">
            <v>m.</v>
          </cell>
          <cell r="F2189">
            <v>12.8</v>
          </cell>
          <cell r="G2189">
            <v>363206021</v>
          </cell>
          <cell r="I2189">
            <v>1</v>
          </cell>
        </row>
        <row r="2190">
          <cell r="A2190">
            <v>192396</v>
          </cell>
          <cell r="C2190" t="str">
            <v>Enofrado Tapa Circular</v>
          </cell>
          <cell r="E2190" t="str">
            <v>m.</v>
          </cell>
          <cell r="F2190">
            <v>2</v>
          </cell>
          <cell r="G2190">
            <v>0</v>
          </cell>
          <cell r="I2190">
            <v>1</v>
          </cell>
        </row>
        <row r="2191">
          <cell r="A2191">
            <v>192397</v>
          </cell>
          <cell r="C2191" t="str">
            <v>Tubo de PVC 1 "</v>
          </cell>
          <cell r="E2191" t="str">
            <v>m.</v>
          </cell>
          <cell r="F2191">
            <v>2.25</v>
          </cell>
          <cell r="G2191">
            <v>0</v>
          </cell>
          <cell r="I2191">
            <v>1</v>
          </cell>
        </row>
        <row r="2192">
          <cell r="A2192">
            <v>192398</v>
          </cell>
          <cell r="C2192" t="str">
            <v>Elementos de Cerrajeria inc. Anclajes, pernos, Tuercas, etc</v>
          </cell>
          <cell r="E2192" t="str">
            <v>kg,</v>
          </cell>
          <cell r="F2192">
            <v>2.25</v>
          </cell>
          <cell r="G2192">
            <v>4219001145</v>
          </cell>
          <cell r="I2192">
            <v>1</v>
          </cell>
        </row>
        <row r="2193">
          <cell r="A2193">
            <v>192399</v>
          </cell>
          <cell r="C2193" t="str">
            <v>Encofrado Hormigon Ciclopeo</v>
          </cell>
          <cell r="E2193" t="str">
            <v>m3.</v>
          </cell>
          <cell r="F2193">
            <v>10</v>
          </cell>
          <cell r="G2193">
            <v>0</v>
          </cell>
          <cell r="I2193">
            <v>1</v>
          </cell>
        </row>
        <row r="2194">
          <cell r="A2194">
            <v>192400</v>
          </cell>
          <cell r="C2194" t="str">
            <v>Nudo Galv. 1/2 "</v>
          </cell>
          <cell r="E2194" t="str">
            <v>un.</v>
          </cell>
          <cell r="F2194">
            <v>1.75</v>
          </cell>
          <cell r="G2194">
            <v>0</v>
          </cell>
          <cell r="I2194">
            <v>1</v>
          </cell>
        </row>
        <row r="2195">
          <cell r="A2195">
            <v>192401</v>
          </cell>
          <cell r="C2195" t="str">
            <v>Encofrado Bajada/Elevación Tapa de Caja Domiciliaria</v>
          </cell>
          <cell r="E2195" t="str">
            <v>un.</v>
          </cell>
          <cell r="F2195">
            <v>1.5</v>
          </cell>
          <cell r="G2195">
            <v>316000311</v>
          </cell>
          <cell r="I2195">
            <v>29.45</v>
          </cell>
        </row>
        <row r="2196">
          <cell r="A2196">
            <v>192402</v>
          </cell>
          <cell r="C2196" t="str">
            <v>Geogrilla de fibra de Vidrio inc. Puntilla de anclaje tipo arandela</v>
          </cell>
          <cell r="E2196" t="str">
            <v>un.</v>
          </cell>
          <cell r="F2196">
            <v>6.25</v>
          </cell>
          <cell r="G2196">
            <v>0</v>
          </cell>
          <cell r="I2196">
            <v>1</v>
          </cell>
        </row>
        <row r="2197">
          <cell r="A2197">
            <v>192403</v>
          </cell>
          <cell r="C2197" t="str">
            <v>Poste Iluminación de Acero Inoxidable e = 3 mm. L0 5,70 m.</v>
          </cell>
          <cell r="E2197" t="str">
            <v>un.</v>
          </cell>
          <cell r="F2197">
            <v>325.14999999999998</v>
          </cell>
          <cell r="G2197">
            <v>0</v>
          </cell>
          <cell r="I2197">
            <v>1</v>
          </cell>
        </row>
        <row r="2198">
          <cell r="A2198">
            <v>192404</v>
          </cell>
          <cell r="C2198" t="str">
            <v>Barandales de Acero p/Puente Tipo I</v>
          </cell>
          <cell r="E2198" t="str">
            <v>m.</v>
          </cell>
          <cell r="F2198">
            <v>185.45</v>
          </cell>
          <cell r="G2198">
            <v>0</v>
          </cell>
          <cell r="I2198">
            <v>1</v>
          </cell>
        </row>
        <row r="2199">
          <cell r="A2199">
            <v>192405</v>
          </cell>
          <cell r="C2199" t="str">
            <v>Tanque metalico de 55 Gln.</v>
          </cell>
          <cell r="E2199" t="str">
            <v>m.</v>
          </cell>
          <cell r="F2199">
            <v>15</v>
          </cell>
          <cell r="G2199">
            <v>4219001152</v>
          </cell>
          <cell r="I2199">
            <v>40</v>
          </cell>
        </row>
        <row r="2200">
          <cell r="A2200">
            <v>192406</v>
          </cell>
          <cell r="C2200" t="str">
            <v>Hojas/Instrucciones Inf. A4 90 gr. (4 Caras)</v>
          </cell>
          <cell r="E2200" t="str">
            <v>un.</v>
          </cell>
          <cell r="F2200">
            <v>1.4</v>
          </cell>
          <cell r="G2200">
            <v>0</v>
          </cell>
          <cell r="I2200">
            <v>1</v>
          </cell>
        </row>
        <row r="2201">
          <cell r="A2201">
            <v>192407</v>
          </cell>
          <cell r="C2201" t="str">
            <v>Comunicados Radiales</v>
          </cell>
          <cell r="E2201" t="str">
            <v>un.</v>
          </cell>
          <cell r="F2201">
            <v>10.24</v>
          </cell>
          <cell r="G2201">
            <v>0</v>
          </cell>
          <cell r="I2201">
            <v>1</v>
          </cell>
        </row>
        <row r="2202">
          <cell r="A2202">
            <v>192408</v>
          </cell>
          <cell r="C2202" t="str">
            <v>Encofrado Tapa Circular</v>
          </cell>
          <cell r="E2202" t="str">
            <v>un.</v>
          </cell>
          <cell r="F2202">
            <v>2</v>
          </cell>
          <cell r="G2202">
            <v>0</v>
          </cell>
          <cell r="I2202">
            <v>1</v>
          </cell>
        </row>
        <row r="2203">
          <cell r="A2203">
            <v>192409</v>
          </cell>
          <cell r="C2203" t="str">
            <v>Elemntos de cerrajeria inc. Pintura</v>
          </cell>
          <cell r="E2203" t="str">
            <v>kg.</v>
          </cell>
          <cell r="F2203">
            <v>2.25</v>
          </cell>
          <cell r="G2203">
            <v>0</v>
          </cell>
          <cell r="I2203">
            <v>1</v>
          </cell>
        </row>
        <row r="2204">
          <cell r="A2204">
            <v>192410</v>
          </cell>
          <cell r="C2204" t="str">
            <v>Tubo PVC d = 6 "  160mm.</v>
          </cell>
          <cell r="E2204" t="str">
            <v>ml.</v>
          </cell>
          <cell r="F2204">
            <v>8.1547619047619033</v>
          </cell>
          <cell r="G2204">
            <v>363206021</v>
          </cell>
          <cell r="I2204">
            <v>1</v>
          </cell>
          <cell r="J2204">
            <v>0.4</v>
          </cell>
        </row>
        <row r="2205">
          <cell r="A2205">
            <v>192411</v>
          </cell>
          <cell r="C2205" t="str">
            <v>Tubo PVC d = 4 "  110mm. (Desague)</v>
          </cell>
          <cell r="E2205" t="str">
            <v>ml.</v>
          </cell>
          <cell r="F2205">
            <v>3.2</v>
          </cell>
          <cell r="G2205">
            <v>363206021</v>
          </cell>
          <cell r="I2205">
            <v>1</v>
          </cell>
          <cell r="J2205">
            <v>0.4</v>
          </cell>
        </row>
        <row r="2206">
          <cell r="A2206">
            <v>192412</v>
          </cell>
          <cell r="C2206" t="str">
            <v>Encofrado Canaleta</v>
          </cell>
          <cell r="E2206" t="str">
            <v>ml.</v>
          </cell>
          <cell r="F2206">
            <v>0.75</v>
          </cell>
          <cell r="G2206">
            <v>0</v>
          </cell>
          <cell r="I2206">
            <v>1</v>
          </cell>
        </row>
        <row r="2207">
          <cell r="A2207">
            <v>192413</v>
          </cell>
          <cell r="B2207">
            <v>17237</v>
          </cell>
          <cell r="C2207" t="str">
            <v>Aditivo Igol Denso</v>
          </cell>
          <cell r="E2207" t="str">
            <v>kg.</v>
          </cell>
          <cell r="F2207">
            <v>2.64</v>
          </cell>
          <cell r="G2207">
            <v>0</v>
          </cell>
          <cell r="I2207">
            <v>1</v>
          </cell>
        </row>
        <row r="2208">
          <cell r="A2208">
            <v>192414</v>
          </cell>
          <cell r="C2208" t="str">
            <v>Aditivo Igol Imprimante</v>
          </cell>
          <cell r="E2208" t="str">
            <v>kg.</v>
          </cell>
          <cell r="F2208">
            <v>2.33</v>
          </cell>
          <cell r="G2208">
            <v>0</v>
          </cell>
          <cell r="I2208">
            <v>1</v>
          </cell>
        </row>
        <row r="2209">
          <cell r="A2209">
            <v>192415</v>
          </cell>
          <cell r="C2209" t="str">
            <v>Cinta Sika PVC</v>
          </cell>
          <cell r="E2209" t="str">
            <v>m.</v>
          </cell>
          <cell r="F2209">
            <v>6.5</v>
          </cell>
          <cell r="G2209">
            <v>0</v>
          </cell>
          <cell r="I2209">
            <v>1</v>
          </cell>
        </row>
        <row r="2210">
          <cell r="A2210">
            <v>192416</v>
          </cell>
          <cell r="C2210" t="str">
            <v>Juego de Inodoro Sencillo</v>
          </cell>
          <cell r="E2210" t="str">
            <v>un.</v>
          </cell>
          <cell r="F2210">
            <v>85</v>
          </cell>
          <cell r="G2210">
            <v>0</v>
          </cell>
          <cell r="I2210">
            <v>1</v>
          </cell>
        </row>
        <row r="2211">
          <cell r="A2211">
            <v>192417</v>
          </cell>
          <cell r="C2211" t="str">
            <v>Gaviones Galvanizados (2 x 1 x 1 ) m.</v>
          </cell>
          <cell r="E2211" t="str">
            <v>un.</v>
          </cell>
          <cell r="F2211">
            <v>37.526785714285708</v>
          </cell>
          <cell r="G2211">
            <v>0</v>
          </cell>
          <cell r="I2211">
            <v>1</v>
          </cell>
        </row>
        <row r="2212">
          <cell r="A2212">
            <v>192418</v>
          </cell>
          <cell r="C2212" t="str">
            <v>Instalación Provisional de Agua</v>
          </cell>
          <cell r="E2212" t="str">
            <v>gbl.</v>
          </cell>
          <cell r="F2212">
            <v>43.4</v>
          </cell>
          <cell r="G2212">
            <v>0</v>
          </cell>
          <cell r="I2212">
            <v>1</v>
          </cell>
        </row>
        <row r="2213">
          <cell r="A2213">
            <v>192419</v>
          </cell>
          <cell r="C2213" t="str">
            <v>Instalación Provisional de Luz</v>
          </cell>
          <cell r="E2213" t="str">
            <v>gbl.</v>
          </cell>
          <cell r="F2213">
            <v>21.26</v>
          </cell>
          <cell r="G2213">
            <v>0</v>
          </cell>
          <cell r="I2213">
            <v>1</v>
          </cell>
        </row>
        <row r="2214">
          <cell r="A2214">
            <v>192420</v>
          </cell>
          <cell r="C2214" t="str">
            <v>Puerta Rustica de 0,80 x 1,80 (inc. Pacaporte, 3 Visabras de 4 x 4 cm.)</v>
          </cell>
          <cell r="E2214" t="str">
            <v>un.</v>
          </cell>
          <cell r="F2214">
            <v>25</v>
          </cell>
          <cell r="G2214">
            <v>0</v>
          </cell>
          <cell r="I2214">
            <v>1</v>
          </cell>
        </row>
        <row r="2215">
          <cell r="A2215">
            <v>192421</v>
          </cell>
          <cell r="C2215" t="str">
            <v>Tanque Plastico de 55 gln.</v>
          </cell>
          <cell r="E2215" t="str">
            <v>un.</v>
          </cell>
          <cell r="F2215">
            <v>34.366071428571431</v>
          </cell>
          <cell r="G2215">
            <v>0</v>
          </cell>
          <cell r="I2215">
            <v>1</v>
          </cell>
        </row>
        <row r="2216">
          <cell r="A2216">
            <v>192422</v>
          </cell>
          <cell r="C2216" t="str">
            <v>Accesorios varios (Codos, T, etc)</v>
          </cell>
          <cell r="E2216" t="str">
            <v>un.</v>
          </cell>
          <cell r="F2216">
            <v>6.25</v>
          </cell>
          <cell r="G2216">
            <v>0</v>
          </cell>
          <cell r="I2216">
            <v>1</v>
          </cell>
        </row>
        <row r="2217">
          <cell r="A2217">
            <v>192423</v>
          </cell>
          <cell r="C2217" t="str">
            <v>Caratula Duplex a Color de 40 x 60 cm.</v>
          </cell>
          <cell r="E2217" t="str">
            <v>un.</v>
          </cell>
          <cell r="F2217">
            <v>1.25</v>
          </cell>
          <cell r="G2217">
            <v>0</v>
          </cell>
          <cell r="I2217">
            <v>1</v>
          </cell>
        </row>
        <row r="2218">
          <cell r="A2218">
            <v>192424</v>
          </cell>
          <cell r="C2218" t="str">
            <v>Plancha de Tool Galv. (2,40 x 1,22) m. e = 1,4 mm.</v>
          </cell>
          <cell r="E2218" t="str">
            <v>un.</v>
          </cell>
          <cell r="F2218">
            <v>49.631696428571423</v>
          </cell>
          <cell r="G2218">
            <v>0</v>
          </cell>
          <cell r="I2218">
            <v>1</v>
          </cell>
        </row>
        <row r="2219">
          <cell r="A2219">
            <v>192425</v>
          </cell>
          <cell r="C2219" t="str">
            <v>Tubo Tool Galv.2" x 6 m. e = 2 mm. ASTM (Postes)</v>
          </cell>
          <cell r="E2219" t="str">
            <v>un.</v>
          </cell>
          <cell r="F2219">
            <v>69.36</v>
          </cell>
          <cell r="G2219">
            <v>0</v>
          </cell>
          <cell r="I2219">
            <v>1</v>
          </cell>
        </row>
        <row r="2220">
          <cell r="A2220">
            <v>192426</v>
          </cell>
          <cell r="C2220" t="str">
            <v>Pernos Inoxidables in. C Fichas y Arandelas</v>
          </cell>
          <cell r="E2220" t="str">
            <v>un.</v>
          </cell>
          <cell r="F2220">
            <v>0.96</v>
          </cell>
          <cell r="G2220">
            <v>0</v>
          </cell>
          <cell r="I2220">
            <v>1</v>
          </cell>
        </row>
        <row r="2221">
          <cell r="A2221">
            <v>192427</v>
          </cell>
          <cell r="C2221" t="str">
            <v>Pintura Anticorrosiva Mate p/Fondo</v>
          </cell>
          <cell r="E2221" t="str">
            <v>gln.</v>
          </cell>
          <cell r="F2221">
            <v>12.499999999999998</v>
          </cell>
          <cell r="G2221">
            <v>0</v>
          </cell>
          <cell r="I2221">
            <v>1</v>
          </cell>
        </row>
        <row r="2222">
          <cell r="A2222">
            <v>192428</v>
          </cell>
          <cell r="C2222" t="str">
            <v>Pintura Anticorrosiva Brillante p/Grafico</v>
          </cell>
          <cell r="E2222" t="str">
            <v>gln.</v>
          </cell>
          <cell r="F2222">
            <v>12.499999999999998</v>
          </cell>
          <cell r="G2222">
            <v>0</v>
          </cell>
          <cell r="I2222">
            <v>1</v>
          </cell>
        </row>
        <row r="2223">
          <cell r="A2223">
            <v>192429</v>
          </cell>
          <cell r="C2223" t="str">
            <v>varios</v>
          </cell>
          <cell r="E2223" t="str">
            <v>un.</v>
          </cell>
          <cell r="F2223">
            <v>2.78</v>
          </cell>
          <cell r="G2223">
            <v>0</v>
          </cell>
          <cell r="I2223">
            <v>1</v>
          </cell>
        </row>
        <row r="2224">
          <cell r="A2224">
            <v>192430</v>
          </cell>
          <cell r="C2224" t="str">
            <v>Placa de Aluminio Anodizado 2 mm. (2,44x1,22)m.</v>
          </cell>
          <cell r="E2224" t="str">
            <v>un.</v>
          </cell>
          <cell r="F2224">
            <v>737.85600000000011</v>
          </cell>
          <cell r="G2224">
            <v>0</v>
          </cell>
          <cell r="I2224">
            <v>1</v>
          </cell>
        </row>
        <row r="2225">
          <cell r="A2225">
            <v>192431</v>
          </cell>
          <cell r="C2225" t="str">
            <v>Electrocorte(Sobrelaminación y Pictograma, leyendas, Numeros, etc)</v>
          </cell>
          <cell r="E2225" t="str">
            <v>m2.</v>
          </cell>
          <cell r="F2225">
            <v>30.103500000000004</v>
          </cell>
          <cell r="G2225">
            <v>0</v>
          </cell>
          <cell r="I2225">
            <v>1</v>
          </cell>
        </row>
        <row r="2226">
          <cell r="A2226">
            <v>192432</v>
          </cell>
          <cell r="C2226" t="str">
            <v>varios (Diamante DG3 Fluorescente)</v>
          </cell>
          <cell r="E2226" t="str">
            <v>m2.</v>
          </cell>
          <cell r="F2226">
            <v>2.5499999999999998</v>
          </cell>
          <cell r="G2226">
            <v>0</v>
          </cell>
          <cell r="I2226">
            <v>1</v>
          </cell>
        </row>
        <row r="2227">
          <cell r="A2227">
            <v>192433</v>
          </cell>
          <cell r="C2227" t="str">
            <v>Encofrado Tipo</v>
          </cell>
          <cell r="E2227" t="str">
            <v>un.</v>
          </cell>
          <cell r="F2227">
            <v>40</v>
          </cell>
          <cell r="G2227">
            <v>0</v>
          </cell>
          <cell r="I2227">
            <v>1</v>
          </cell>
        </row>
        <row r="2228">
          <cell r="A2228">
            <v>192434</v>
          </cell>
          <cell r="C2228" t="str">
            <v>Pintura Anticorrosiva Gris Mate p/Fondo</v>
          </cell>
          <cell r="E2228" t="str">
            <v>gln.</v>
          </cell>
          <cell r="F2228">
            <v>22.45</v>
          </cell>
          <cell r="G2228">
            <v>0</v>
          </cell>
          <cell r="I2228">
            <v>1</v>
          </cell>
        </row>
        <row r="2229">
          <cell r="A2229">
            <v>192435</v>
          </cell>
          <cell r="C2229" t="str">
            <v>Pintura Anticorrosiva Reflectiva</v>
          </cell>
          <cell r="E2229" t="str">
            <v>gln.</v>
          </cell>
          <cell r="F2229">
            <v>22.95</v>
          </cell>
          <cell r="G2229">
            <v>0</v>
          </cell>
          <cell r="I2229">
            <v>1</v>
          </cell>
        </row>
        <row r="2230">
          <cell r="A2230">
            <v>192436</v>
          </cell>
          <cell r="C2230" t="str">
            <v>Cinta Scotchlite Transparente 3M</v>
          </cell>
          <cell r="E2230" t="str">
            <v>m2.</v>
          </cell>
          <cell r="F2230">
            <v>35.091000000000001</v>
          </cell>
          <cell r="G2230">
            <v>0</v>
          </cell>
          <cell r="I2230">
            <v>1</v>
          </cell>
        </row>
        <row r="2231">
          <cell r="A2231">
            <v>192437</v>
          </cell>
          <cell r="C2231" t="str">
            <v>Papel reflectivo Grado diamante</v>
          </cell>
          <cell r="E2231" t="str">
            <v>m2.</v>
          </cell>
          <cell r="F2231">
            <v>97.44</v>
          </cell>
          <cell r="G2231">
            <v>363900111</v>
          </cell>
          <cell r="I2231">
            <v>1</v>
          </cell>
          <cell r="J2231">
            <v>0.4</v>
          </cell>
        </row>
        <row r="2232">
          <cell r="A2232">
            <v>192438</v>
          </cell>
          <cell r="C2232" t="str">
            <v>Material Grafico para Taller</v>
          </cell>
          <cell r="E2232" t="str">
            <v>gbl.</v>
          </cell>
          <cell r="F2232">
            <v>155</v>
          </cell>
          <cell r="G2232">
            <v>0</v>
          </cell>
          <cell r="I2232">
            <v>1</v>
          </cell>
        </row>
        <row r="2233">
          <cell r="A2233">
            <v>192439</v>
          </cell>
          <cell r="C2233" t="str">
            <v>levantamiento de Información</v>
          </cell>
          <cell r="E2233" t="str">
            <v>gbl.</v>
          </cell>
          <cell r="F2233">
            <v>507</v>
          </cell>
          <cell r="G2233">
            <v>0</v>
          </cell>
          <cell r="I2233">
            <v>1</v>
          </cell>
        </row>
        <row r="2234">
          <cell r="A2234">
            <v>192440</v>
          </cell>
          <cell r="C2234" t="str">
            <v>Electrodos</v>
          </cell>
          <cell r="E2234" t="str">
            <v>kg.</v>
          </cell>
          <cell r="F2234">
            <v>3.55</v>
          </cell>
          <cell r="G2234">
            <v>0</v>
          </cell>
          <cell r="I2234">
            <v>1</v>
          </cell>
        </row>
        <row r="2235">
          <cell r="A2235">
            <v>192441</v>
          </cell>
          <cell r="C2235" t="str">
            <v>Oxigeno</v>
          </cell>
          <cell r="E2235" t="str">
            <v>m3.</v>
          </cell>
          <cell r="F2235">
            <v>5.26</v>
          </cell>
          <cell r="G2235">
            <v>0</v>
          </cell>
          <cell r="I2235">
            <v>1</v>
          </cell>
        </row>
        <row r="2236">
          <cell r="A2236">
            <v>192442</v>
          </cell>
          <cell r="C2236" t="str">
            <v>Material Obra Falsa</v>
          </cell>
          <cell r="E2236" t="str">
            <v>global</v>
          </cell>
          <cell r="F2236">
            <v>0.5</v>
          </cell>
          <cell r="G2236">
            <v>0</v>
          </cell>
          <cell r="I2236">
            <v>1</v>
          </cell>
        </row>
        <row r="2237">
          <cell r="A2237">
            <v>192443</v>
          </cell>
          <cell r="C2237" t="str">
            <v>Pintura de Aluminio</v>
          </cell>
          <cell r="E2237" t="str">
            <v>gln.</v>
          </cell>
          <cell r="F2237">
            <v>12.85</v>
          </cell>
          <cell r="G2237">
            <v>0</v>
          </cell>
          <cell r="I2237">
            <v>1</v>
          </cell>
        </row>
        <row r="2238">
          <cell r="A2238">
            <v>192444</v>
          </cell>
          <cell r="C2238" t="str">
            <v>Diluyente Comercial</v>
          </cell>
          <cell r="E2238" t="str">
            <v>gln.</v>
          </cell>
          <cell r="F2238">
            <v>8.93</v>
          </cell>
          <cell r="G2238">
            <v>0</v>
          </cell>
          <cell r="I2238">
            <v>1</v>
          </cell>
        </row>
        <row r="2239">
          <cell r="A2239">
            <v>192445</v>
          </cell>
          <cell r="C2239" t="str">
            <v>Lona Plastica inc. Texto de Obra 2,4x1,2</v>
          </cell>
          <cell r="E2239" t="str">
            <v>un.</v>
          </cell>
          <cell r="F2239">
            <v>45</v>
          </cell>
          <cell r="G2239">
            <v>363900111</v>
          </cell>
          <cell r="I2239">
            <v>1</v>
          </cell>
          <cell r="J2239">
            <v>0.4</v>
          </cell>
        </row>
        <row r="2240">
          <cell r="A2240">
            <v>1924451</v>
          </cell>
          <cell r="C2240" t="str">
            <v>Lona Impresa con protección UV</v>
          </cell>
          <cell r="E2240" t="str">
            <v>m2.</v>
          </cell>
          <cell r="F2240">
            <v>8.1999999999999993</v>
          </cell>
          <cell r="G2240">
            <v>363900111</v>
          </cell>
          <cell r="I2240">
            <v>1</v>
          </cell>
        </row>
        <row r="2241">
          <cell r="A2241">
            <v>1924452</v>
          </cell>
          <cell r="C2241" t="str">
            <v>Elemento de Fijación Letrero 3x2</v>
          </cell>
          <cell r="E2241" t="str">
            <v>u</v>
          </cell>
          <cell r="F2241">
            <v>4</v>
          </cell>
          <cell r="I2241">
            <v>1</v>
          </cell>
        </row>
        <row r="2242">
          <cell r="A2242">
            <v>1924453</v>
          </cell>
          <cell r="C2242" t="str">
            <v>Tubo Cuadrado Estructural de 25x25x2 mm</v>
          </cell>
          <cell r="E2242" t="str">
            <v>m</v>
          </cell>
          <cell r="F2242">
            <v>2.65</v>
          </cell>
          <cell r="I2242">
            <v>1</v>
          </cell>
        </row>
        <row r="2243">
          <cell r="A2243">
            <v>192446</v>
          </cell>
          <cell r="C2243" t="str">
            <v>Encofrado Hormigón Ciclopeo</v>
          </cell>
          <cell r="E2243" t="str">
            <v>m3.</v>
          </cell>
          <cell r="F2243">
            <v>10</v>
          </cell>
          <cell r="G2243">
            <v>0</v>
          </cell>
          <cell r="I2243">
            <v>1</v>
          </cell>
        </row>
        <row r="2244">
          <cell r="A2244">
            <v>192447</v>
          </cell>
          <cell r="C2244" t="str">
            <v>Tabla-Estaca Met/L=6,00 m. a=51cm. e=10mm. 4u/ml</v>
          </cell>
          <cell r="E2244" t="str">
            <v>u.</v>
          </cell>
          <cell r="F2244">
            <v>3.25</v>
          </cell>
          <cell r="G2244">
            <v>0</v>
          </cell>
          <cell r="I2244">
            <v>1</v>
          </cell>
        </row>
        <row r="2245">
          <cell r="A2245">
            <v>192448</v>
          </cell>
          <cell r="C2245" t="str">
            <v>Perfil de Guardavia Tipo W  L = 3,81 m.</v>
          </cell>
          <cell r="E2245" t="str">
            <v>u.</v>
          </cell>
          <cell r="F2245">
            <v>85.6</v>
          </cell>
          <cell r="G2245">
            <v>0</v>
          </cell>
          <cell r="I2245">
            <v>1</v>
          </cell>
        </row>
        <row r="2246">
          <cell r="A2246">
            <v>192449</v>
          </cell>
          <cell r="C2246" t="str">
            <v>Poste de Guardavia Simple h = 1,50 m.</v>
          </cell>
          <cell r="E2246" t="str">
            <v>u.</v>
          </cell>
          <cell r="F2246">
            <v>27.11</v>
          </cell>
          <cell r="G2246">
            <v>0</v>
          </cell>
          <cell r="I2246">
            <v>1</v>
          </cell>
        </row>
        <row r="2247">
          <cell r="A2247">
            <v>192450</v>
          </cell>
          <cell r="C2247" t="str">
            <v>Terminales de Guardavia</v>
          </cell>
          <cell r="E2247" t="str">
            <v>u.</v>
          </cell>
          <cell r="F2247">
            <v>18.7</v>
          </cell>
          <cell r="G2247">
            <v>0</v>
          </cell>
          <cell r="I2247">
            <v>1</v>
          </cell>
        </row>
        <row r="2248">
          <cell r="A2248">
            <v>192451</v>
          </cell>
          <cell r="C2248" t="str">
            <v xml:space="preserve">Set de pernos y Tuercas de Guardavia Simple </v>
          </cell>
          <cell r="E2248" t="str">
            <v>u.</v>
          </cell>
          <cell r="F2248">
            <v>0.95</v>
          </cell>
          <cell r="G2248">
            <v>0</v>
          </cell>
          <cell r="I2248">
            <v>1</v>
          </cell>
        </row>
        <row r="2249">
          <cell r="A2249">
            <v>192452</v>
          </cell>
          <cell r="C2249" t="str">
            <v>Gemas Reflectivas</v>
          </cell>
          <cell r="E2249" t="str">
            <v>u.</v>
          </cell>
          <cell r="F2249">
            <v>2.9</v>
          </cell>
          <cell r="G2249">
            <v>0</v>
          </cell>
          <cell r="I2249">
            <v>1</v>
          </cell>
        </row>
        <row r="2250">
          <cell r="A2250">
            <v>1924521</v>
          </cell>
          <cell r="C2250" t="str">
            <v>Poste de 150x75x5x1800 mm Galv.</v>
          </cell>
          <cell r="E2250" t="str">
            <v>u.</v>
          </cell>
          <cell r="F2250">
            <v>42.3</v>
          </cell>
          <cell r="G2250">
            <v>0</v>
          </cell>
          <cell r="I2250">
            <v>1</v>
          </cell>
        </row>
        <row r="2251">
          <cell r="A2251">
            <v>192453</v>
          </cell>
          <cell r="C2251" t="str">
            <v>Charlas de Concientizacion</v>
          </cell>
          <cell r="E2251" t="str">
            <v>u</v>
          </cell>
          <cell r="F2251">
            <v>100</v>
          </cell>
          <cell r="G2251">
            <v>0</v>
          </cell>
          <cell r="I2251">
            <v>1</v>
          </cell>
        </row>
        <row r="2252">
          <cell r="A2252">
            <v>192454</v>
          </cell>
          <cell r="C2252" t="str">
            <v>Caja de Domiciliaria Circular Tipo I - III</v>
          </cell>
          <cell r="E2252" t="str">
            <v>u</v>
          </cell>
          <cell r="F2252">
            <v>120</v>
          </cell>
          <cell r="G2252">
            <v>0</v>
          </cell>
          <cell r="I2252">
            <v>1</v>
          </cell>
        </row>
        <row r="2253">
          <cell r="A2253">
            <v>192455</v>
          </cell>
          <cell r="C2253" t="str">
            <v>letrero Informativo metalico reflectivo</v>
          </cell>
          <cell r="E2253" t="str">
            <v>u</v>
          </cell>
          <cell r="F2253">
            <v>85.8</v>
          </cell>
          <cell r="G2253">
            <v>979900813</v>
          </cell>
          <cell r="I2253">
            <v>1</v>
          </cell>
        </row>
        <row r="2254">
          <cell r="A2254">
            <v>192456</v>
          </cell>
          <cell r="C2254" t="str">
            <v>Plywood corriente 12 mm.</v>
          </cell>
          <cell r="E2254" t="str">
            <v>u</v>
          </cell>
          <cell r="F2254">
            <v>27</v>
          </cell>
          <cell r="G2254">
            <v>0</v>
          </cell>
          <cell r="I2254">
            <v>1</v>
          </cell>
        </row>
        <row r="2255">
          <cell r="A2255">
            <v>192457</v>
          </cell>
          <cell r="C2255" t="str">
            <v>Lamina Vinyl Reflectiva (Grado Ingenieria)</v>
          </cell>
          <cell r="E2255" t="str">
            <v>m2.</v>
          </cell>
          <cell r="F2255">
            <v>21.5</v>
          </cell>
          <cell r="G2255">
            <v>363900111</v>
          </cell>
          <cell r="I2255">
            <v>1</v>
          </cell>
          <cell r="J2255">
            <v>0.4</v>
          </cell>
        </row>
        <row r="2256">
          <cell r="A2256">
            <v>192458</v>
          </cell>
          <cell r="C2256" t="str">
            <v>lamina Vinyl Reflectiva (Grado Ingenieria)</v>
          </cell>
          <cell r="E2256" t="str">
            <v>m2.</v>
          </cell>
          <cell r="F2256">
            <v>19.54</v>
          </cell>
          <cell r="G2256">
            <v>363900111</v>
          </cell>
          <cell r="I2256">
            <v>1</v>
          </cell>
          <cell r="J2256">
            <v>0.4</v>
          </cell>
        </row>
        <row r="2257">
          <cell r="A2257">
            <v>192459</v>
          </cell>
          <cell r="C2257" t="str">
            <v>Cuarton 2 x 1,5 "  L = 4 m.</v>
          </cell>
          <cell r="E2257" t="str">
            <v>u</v>
          </cell>
          <cell r="F2257">
            <v>3.6</v>
          </cell>
          <cell r="G2257">
            <v>0</v>
          </cell>
          <cell r="I2257">
            <v>1</v>
          </cell>
        </row>
        <row r="2258">
          <cell r="A2258">
            <v>192460</v>
          </cell>
          <cell r="C2258" t="str">
            <v>Andamio de Caña</v>
          </cell>
          <cell r="E2258" t="str">
            <v>m2.</v>
          </cell>
          <cell r="F2258">
            <v>0.75</v>
          </cell>
          <cell r="G2258">
            <v>0</v>
          </cell>
          <cell r="I2258">
            <v>1</v>
          </cell>
        </row>
        <row r="2259">
          <cell r="A2259">
            <v>192461</v>
          </cell>
          <cell r="C2259" t="str">
            <v xml:space="preserve">Encofrado Canaleta </v>
          </cell>
          <cell r="E2259" t="str">
            <v>ml.</v>
          </cell>
          <cell r="F2259">
            <v>0.55000000000000004</v>
          </cell>
          <cell r="G2259">
            <v>0</v>
          </cell>
          <cell r="I2259">
            <v>1</v>
          </cell>
        </row>
        <row r="2260">
          <cell r="A2260">
            <v>192462</v>
          </cell>
          <cell r="C2260" t="str">
            <v>Tubo de PVC</v>
          </cell>
          <cell r="E2260" t="str">
            <v>ml.</v>
          </cell>
          <cell r="F2260">
            <v>0.15</v>
          </cell>
          <cell r="G2260">
            <v>363206021</v>
          </cell>
          <cell r="I2260">
            <v>1</v>
          </cell>
          <cell r="J2260">
            <v>0.4</v>
          </cell>
        </row>
        <row r="2261">
          <cell r="A2261">
            <v>192463</v>
          </cell>
          <cell r="C2261" t="str">
            <v>Tubo PVC Corrug int. - Liso Ext. D = 315 mm.</v>
          </cell>
          <cell r="E2261" t="str">
            <v>ml.</v>
          </cell>
          <cell r="F2261">
            <v>35.625</v>
          </cell>
          <cell r="G2261">
            <v>363206021</v>
          </cell>
          <cell r="I2261">
            <v>1</v>
          </cell>
          <cell r="J2261">
            <v>0.4</v>
          </cell>
        </row>
        <row r="2262">
          <cell r="A2262">
            <v>1924631</v>
          </cell>
          <cell r="C2262" t="str">
            <v>Tuberia PVC D=110 MM.4" Ext.Corrug.Int.Lisa-Alcant.</v>
          </cell>
          <cell r="E2262" t="str">
            <v>ml.</v>
          </cell>
          <cell r="F2262">
            <v>5.8</v>
          </cell>
          <cell r="G2262">
            <v>363206021</v>
          </cell>
          <cell r="I2262">
            <v>1</v>
          </cell>
          <cell r="J2262">
            <v>0.4</v>
          </cell>
        </row>
        <row r="2263">
          <cell r="A2263">
            <v>1924632</v>
          </cell>
          <cell r="C2263" t="str">
            <v>Tuberia PVC D=160MM. 6" (Ext.Corrug.Int.Lisa-Alcant.)</v>
          </cell>
          <cell r="E2263" t="str">
            <v>ml.</v>
          </cell>
          <cell r="F2263">
            <v>10</v>
          </cell>
          <cell r="G2263">
            <v>363206021</v>
          </cell>
          <cell r="I2263">
            <v>1</v>
          </cell>
          <cell r="J2263">
            <v>0.4</v>
          </cell>
        </row>
        <row r="2264">
          <cell r="A2264">
            <v>19246321</v>
          </cell>
          <cell r="C2264" t="str">
            <v>Anillo de Caucho p/Tuberia PVC D=160MM. 6"</v>
          </cell>
          <cell r="E2264" t="str">
            <v>u</v>
          </cell>
          <cell r="F2264">
            <v>1</v>
          </cell>
          <cell r="G2264">
            <v>363206021</v>
          </cell>
          <cell r="I2264">
            <v>1</v>
          </cell>
          <cell r="J2264">
            <v>0.4</v>
          </cell>
        </row>
        <row r="2265">
          <cell r="A2265">
            <v>36568010</v>
          </cell>
          <cell r="C2265" t="str">
            <v>Tuberia PVC D=175MM. (Ext.Corrug.Int.Lisa-Alcant.)</v>
          </cell>
          <cell r="E2265" t="str">
            <v>ml.</v>
          </cell>
          <cell r="F2265">
            <v>12</v>
          </cell>
          <cell r="G2265">
            <v>363206021</v>
          </cell>
          <cell r="I2265">
            <v>1</v>
          </cell>
        </row>
        <row r="2266">
          <cell r="A2266">
            <v>53889699</v>
          </cell>
          <cell r="C2266" t="str">
            <v>Anillo de Caucho p/Tuberia PVC D=175MM.</v>
          </cell>
          <cell r="E2266" t="str">
            <v>u</v>
          </cell>
          <cell r="F2266">
            <v>1</v>
          </cell>
          <cell r="G2266">
            <v>363206021</v>
          </cell>
          <cell r="I2266">
            <v>1</v>
          </cell>
        </row>
        <row r="2267">
          <cell r="A2267">
            <v>1924633</v>
          </cell>
          <cell r="C2267" t="str">
            <v>Tuberia PVC D=200MM. 6" (Ext.Corrug.Int.Lisa-Alcant.)</v>
          </cell>
          <cell r="E2267" t="str">
            <v>ml.</v>
          </cell>
          <cell r="F2267">
            <v>11.625</v>
          </cell>
          <cell r="G2267">
            <v>363206021</v>
          </cell>
          <cell r="I2267">
            <v>1</v>
          </cell>
          <cell r="J2267">
            <v>0.4</v>
          </cell>
        </row>
        <row r="2268">
          <cell r="A2268">
            <v>1924634</v>
          </cell>
          <cell r="C2268" t="str">
            <v>Tuberia PVC D=250MM. 6" (Ext.Corrug.Int.Lisa-Alcant.)</v>
          </cell>
          <cell r="E2268" t="str">
            <v>ml.</v>
          </cell>
          <cell r="F2268">
            <v>14.375</v>
          </cell>
          <cell r="G2268">
            <v>363206021</v>
          </cell>
          <cell r="I2268">
            <v>1</v>
          </cell>
          <cell r="J2268">
            <v>0.4</v>
          </cell>
        </row>
        <row r="2269">
          <cell r="A2269">
            <v>19246341</v>
          </cell>
          <cell r="C2269" t="str">
            <v>Tuberia PVC D=100MM. 4" (Ext.Corrug.Int.Lisa-Alcant.)</v>
          </cell>
          <cell r="E2269" t="str">
            <v>ml.</v>
          </cell>
          <cell r="F2269">
            <v>8</v>
          </cell>
          <cell r="G2269">
            <v>363206021</v>
          </cell>
          <cell r="I2269">
            <v>1</v>
          </cell>
          <cell r="J2269">
            <v>0.4</v>
          </cell>
        </row>
        <row r="2270">
          <cell r="A2270">
            <v>19246342</v>
          </cell>
          <cell r="C2270" t="str">
            <v>Tuberia PVC D=100MM. 4" Desague</v>
          </cell>
          <cell r="E2270" t="str">
            <v>ml.</v>
          </cell>
          <cell r="F2270">
            <v>5.4</v>
          </cell>
          <cell r="G2270">
            <v>363201011</v>
          </cell>
          <cell r="I2270">
            <v>39</v>
          </cell>
          <cell r="J2270">
            <v>0.4</v>
          </cell>
        </row>
        <row r="2271">
          <cell r="A2271">
            <v>192463421</v>
          </cell>
          <cell r="C2271" t="str">
            <v>Soldadura Liquida p/Tubo PVc</v>
          </cell>
          <cell r="E2271" t="str">
            <v>lt</v>
          </cell>
          <cell r="F2271">
            <v>17</v>
          </cell>
          <cell r="G2271">
            <v>37550001141</v>
          </cell>
          <cell r="I2271">
            <v>40</v>
          </cell>
        </row>
        <row r="2272">
          <cell r="A2272">
            <v>192464</v>
          </cell>
          <cell r="C2272" t="str">
            <v>Elemento de Fijación</v>
          </cell>
          <cell r="E2272" t="str">
            <v>un.</v>
          </cell>
          <cell r="F2272">
            <v>2</v>
          </cell>
          <cell r="G2272">
            <v>0</v>
          </cell>
          <cell r="I2272">
            <v>1</v>
          </cell>
        </row>
        <row r="2273">
          <cell r="A2273">
            <v>192465</v>
          </cell>
          <cell r="C2273" t="str">
            <v>Tubo de PVC Rig. p/Desague 50 mm.</v>
          </cell>
          <cell r="E2273" t="str">
            <v>ml.</v>
          </cell>
          <cell r="F2273">
            <v>2.25</v>
          </cell>
          <cell r="G2273">
            <v>363206021</v>
          </cell>
          <cell r="I2273">
            <v>1</v>
          </cell>
          <cell r="J2273">
            <v>0.4</v>
          </cell>
        </row>
        <row r="2274">
          <cell r="A2274">
            <v>192466</v>
          </cell>
          <cell r="C2274" t="str">
            <v>Accesorios varios Tubo galv. 2 1/2 "</v>
          </cell>
          <cell r="E2274" t="str">
            <v>ml.</v>
          </cell>
          <cell r="F2274">
            <v>0.5</v>
          </cell>
          <cell r="G2274">
            <v>421900311</v>
          </cell>
          <cell r="I2274">
            <v>1</v>
          </cell>
          <cell r="J2274">
            <v>0.4</v>
          </cell>
        </row>
        <row r="2275">
          <cell r="A2275">
            <v>192467</v>
          </cell>
          <cell r="C2275" t="str">
            <v>Caja Base</v>
          </cell>
          <cell r="E2275" t="str">
            <v>u</v>
          </cell>
          <cell r="F2275">
            <v>58.8</v>
          </cell>
          <cell r="G2275">
            <v>421900311</v>
          </cell>
          <cell r="I2275">
            <v>1</v>
          </cell>
          <cell r="J2275">
            <v>0.4</v>
          </cell>
        </row>
        <row r="2276">
          <cell r="A2276">
            <v>192468</v>
          </cell>
          <cell r="C2276" t="str">
            <v>Tubo PVC 400 mm.</v>
          </cell>
          <cell r="E2276" t="str">
            <v>ml.</v>
          </cell>
          <cell r="F2276">
            <v>47.6</v>
          </cell>
          <cell r="G2276">
            <v>421900311</v>
          </cell>
          <cell r="I2276">
            <v>1</v>
          </cell>
          <cell r="J2276">
            <v>0.4</v>
          </cell>
        </row>
        <row r="2277">
          <cell r="A2277">
            <v>192469</v>
          </cell>
          <cell r="C2277" t="str">
            <v>Empaque de Caucho</v>
          </cell>
          <cell r="E2277" t="str">
            <v>u</v>
          </cell>
          <cell r="F2277">
            <v>10.08</v>
          </cell>
          <cell r="G2277">
            <v>421900311</v>
          </cell>
          <cell r="I2277">
            <v>1</v>
          </cell>
          <cell r="J2277">
            <v>0.4</v>
          </cell>
        </row>
        <row r="2278">
          <cell r="A2278">
            <v>192470</v>
          </cell>
          <cell r="C2278" t="str">
            <v xml:space="preserve">Tapa </v>
          </cell>
          <cell r="E2278" t="str">
            <v>u</v>
          </cell>
          <cell r="F2278">
            <v>20</v>
          </cell>
          <cell r="G2278">
            <v>421900311</v>
          </cell>
          <cell r="I2278">
            <v>1</v>
          </cell>
          <cell r="J2278">
            <v>0.4</v>
          </cell>
        </row>
        <row r="2279">
          <cell r="A2279">
            <v>192471</v>
          </cell>
          <cell r="C2279" t="str">
            <v xml:space="preserve">Encofrado Tapa camara 1x1x0,15 </v>
          </cell>
          <cell r="E2279" t="str">
            <v>u</v>
          </cell>
          <cell r="F2279">
            <v>5</v>
          </cell>
          <cell r="G2279">
            <v>421900311</v>
          </cell>
          <cell r="I2279">
            <v>1</v>
          </cell>
          <cell r="J2279">
            <v>0.4</v>
          </cell>
        </row>
        <row r="2280">
          <cell r="A2280">
            <v>192472</v>
          </cell>
          <cell r="C2280" t="str">
            <v>Tubo de PVC Rig. p/Desague 75 mm.</v>
          </cell>
          <cell r="E2280" t="str">
            <v>ml.</v>
          </cell>
          <cell r="F2280">
            <v>4.63</v>
          </cell>
          <cell r="G2280">
            <v>363206021</v>
          </cell>
          <cell r="I2280">
            <v>1</v>
          </cell>
          <cell r="J2280">
            <v>0.4</v>
          </cell>
        </row>
        <row r="2281">
          <cell r="A2281">
            <v>192473</v>
          </cell>
          <cell r="C2281" t="str">
            <v>Accesorios varios Tubo galv. 3 x 2 mm</v>
          </cell>
          <cell r="E2281" t="str">
            <v>ml.</v>
          </cell>
          <cell r="F2281">
            <v>0.5</v>
          </cell>
          <cell r="G2281">
            <v>421900311</v>
          </cell>
          <cell r="I2281">
            <v>1</v>
          </cell>
          <cell r="J2281">
            <v>0.4</v>
          </cell>
        </row>
        <row r="2282">
          <cell r="A2282">
            <v>192474</v>
          </cell>
          <cell r="C2282" t="str">
            <v>Tubo galv. de 3" x 2 mm.</v>
          </cell>
          <cell r="E2282" t="str">
            <v>ml.</v>
          </cell>
          <cell r="F2282">
            <v>12.86</v>
          </cell>
          <cell r="G2282">
            <v>363206021</v>
          </cell>
          <cell r="I2282">
            <v>1</v>
          </cell>
          <cell r="J2282">
            <v>0.4</v>
          </cell>
        </row>
        <row r="2283">
          <cell r="A2283">
            <v>192475</v>
          </cell>
          <cell r="C2283" t="str">
            <v>Accesorios p/Cajetin AA.PP</v>
          </cell>
          <cell r="E2283" t="str">
            <v>un.</v>
          </cell>
          <cell r="F2283">
            <v>0.85</v>
          </cell>
          <cell r="G2283">
            <v>335001013</v>
          </cell>
          <cell r="I2283">
            <v>1</v>
          </cell>
          <cell r="J2283">
            <v>0.4</v>
          </cell>
        </row>
        <row r="2284">
          <cell r="A2284">
            <v>192476</v>
          </cell>
          <cell r="C2284" t="str">
            <v>Accesorios p/Monitoreo particulado</v>
          </cell>
          <cell r="E2284" t="str">
            <v>un.</v>
          </cell>
          <cell r="F2284">
            <v>25</v>
          </cell>
          <cell r="G2284">
            <v>482650321</v>
          </cell>
          <cell r="I2284">
            <v>0</v>
          </cell>
          <cell r="J2284">
            <v>0.4</v>
          </cell>
        </row>
        <row r="2285">
          <cell r="A2285">
            <v>192477</v>
          </cell>
          <cell r="C2285" t="str">
            <v>Accesorios p/Monitoreo ruido</v>
          </cell>
          <cell r="E2285" t="str">
            <v>un.</v>
          </cell>
          <cell r="F2285">
            <v>5</v>
          </cell>
          <cell r="G2285">
            <v>482650321</v>
          </cell>
          <cell r="I2285">
            <v>0</v>
          </cell>
          <cell r="J2285">
            <v>0.4</v>
          </cell>
        </row>
        <row r="2286">
          <cell r="A2286">
            <v>1924771</v>
          </cell>
          <cell r="C2286" t="str">
            <v>Accesorios p/Monitoreo gases</v>
          </cell>
          <cell r="E2286" t="str">
            <v>un.</v>
          </cell>
          <cell r="F2286">
            <v>85</v>
          </cell>
          <cell r="G2286">
            <v>482650321</v>
          </cell>
          <cell r="I2286">
            <v>0</v>
          </cell>
        </row>
        <row r="2287">
          <cell r="A2287">
            <v>192478</v>
          </cell>
          <cell r="C2287" t="str">
            <v>Malla Antimosquito Aluminiop 1 metro</v>
          </cell>
          <cell r="E2287" t="str">
            <v>m</v>
          </cell>
          <cell r="F2287">
            <v>2.9</v>
          </cell>
          <cell r="G2287">
            <v>482650321</v>
          </cell>
          <cell r="I2287">
            <v>0</v>
          </cell>
          <cell r="J2287">
            <v>0.4</v>
          </cell>
        </row>
        <row r="2288">
          <cell r="A2288">
            <v>192479</v>
          </cell>
          <cell r="C2288" t="str">
            <v>Isoras</v>
          </cell>
          <cell r="E2288" t="str">
            <v>un.</v>
          </cell>
          <cell r="F2288">
            <v>0.75</v>
          </cell>
          <cell r="G2288">
            <v>482650321</v>
          </cell>
          <cell r="I2288">
            <v>0</v>
          </cell>
          <cell r="J2288">
            <v>0.4</v>
          </cell>
        </row>
        <row r="2289">
          <cell r="A2289">
            <v>192480</v>
          </cell>
          <cell r="C2289" t="str">
            <v>Fertilizantes</v>
          </cell>
          <cell r="E2289" t="str">
            <v>kg.</v>
          </cell>
          <cell r="F2289">
            <v>0.45</v>
          </cell>
          <cell r="G2289">
            <v>482650321</v>
          </cell>
          <cell r="I2289">
            <v>0</v>
          </cell>
          <cell r="J2289">
            <v>0.4</v>
          </cell>
        </row>
        <row r="2290">
          <cell r="A2290">
            <v>192481</v>
          </cell>
          <cell r="C2290" t="str">
            <v>Abono Ornagico</v>
          </cell>
          <cell r="E2290" t="str">
            <v>qq.</v>
          </cell>
          <cell r="F2290">
            <v>6.8</v>
          </cell>
          <cell r="G2290">
            <v>482650321</v>
          </cell>
          <cell r="I2290">
            <v>0</v>
          </cell>
          <cell r="J2290">
            <v>0.4</v>
          </cell>
        </row>
        <row r="2291">
          <cell r="A2291">
            <v>192482</v>
          </cell>
          <cell r="C2291" t="str">
            <v>Crotos</v>
          </cell>
          <cell r="E2291" t="str">
            <v>un.</v>
          </cell>
          <cell r="F2291">
            <v>1.5</v>
          </cell>
          <cell r="G2291">
            <v>482650321</v>
          </cell>
          <cell r="I2291">
            <v>0</v>
          </cell>
          <cell r="J2291">
            <v>0.4</v>
          </cell>
        </row>
        <row r="2292">
          <cell r="A2292">
            <v>192483</v>
          </cell>
          <cell r="C2292" t="str">
            <v>Palma Tipo Botella</v>
          </cell>
          <cell r="E2292" t="str">
            <v>un.</v>
          </cell>
          <cell r="F2292">
            <v>16.5</v>
          </cell>
          <cell r="G2292">
            <v>482650321</v>
          </cell>
          <cell r="I2292">
            <v>0</v>
          </cell>
          <cell r="J2292">
            <v>0.4</v>
          </cell>
        </row>
        <row r="2293">
          <cell r="A2293">
            <v>192484</v>
          </cell>
          <cell r="C2293" t="str">
            <v>Cesped</v>
          </cell>
          <cell r="E2293" t="str">
            <v>m2.</v>
          </cell>
          <cell r="F2293">
            <v>2.65</v>
          </cell>
          <cell r="G2293">
            <v>482650321</v>
          </cell>
          <cell r="I2293">
            <v>0</v>
          </cell>
          <cell r="J2293">
            <v>0.4</v>
          </cell>
        </row>
        <row r="2294">
          <cell r="A2294">
            <v>192485</v>
          </cell>
          <cell r="C2294" t="str">
            <v>Tubo galv. de 2 1/ 2</v>
          </cell>
          <cell r="E2294" t="str">
            <v>ml.</v>
          </cell>
          <cell r="F2294">
            <v>4.7166666666666668</v>
          </cell>
          <cell r="G2294">
            <v>363206021</v>
          </cell>
          <cell r="I2294">
            <v>1</v>
          </cell>
          <cell r="J2294">
            <v>0.4</v>
          </cell>
        </row>
        <row r="2295">
          <cell r="A2295">
            <v>192486</v>
          </cell>
          <cell r="C2295" t="str">
            <v>Cable CU TW #. 12 Awg</v>
          </cell>
          <cell r="E2295" t="str">
            <v>ml.</v>
          </cell>
          <cell r="F2295">
            <v>0.65</v>
          </cell>
          <cell r="G2295">
            <v>463400115</v>
          </cell>
          <cell r="I2295">
            <v>1</v>
          </cell>
          <cell r="J2295">
            <v>0.4</v>
          </cell>
        </row>
        <row r="2296">
          <cell r="A2296">
            <v>192487</v>
          </cell>
          <cell r="C2296" t="str">
            <v>Lampara de Sodio 150 W Tipo Europeo in eq. Elect. Foco</v>
          </cell>
          <cell r="E2296" t="str">
            <v>u</v>
          </cell>
          <cell r="F2296">
            <v>147</v>
          </cell>
          <cell r="G2296">
            <v>465100111</v>
          </cell>
          <cell r="I2296">
            <v>1</v>
          </cell>
          <cell r="J2296">
            <v>0.4</v>
          </cell>
        </row>
        <row r="2297">
          <cell r="A2297">
            <v>192488</v>
          </cell>
          <cell r="C2297" t="str">
            <v>Encifrado caja domiciliaria</v>
          </cell>
          <cell r="E2297" t="str">
            <v>u</v>
          </cell>
          <cell r="F2297">
            <v>1.25</v>
          </cell>
          <cell r="G2297">
            <v>316000311</v>
          </cell>
          <cell r="I2297">
            <v>1</v>
          </cell>
          <cell r="J2297">
            <v>0.4</v>
          </cell>
        </row>
        <row r="2298">
          <cell r="A2298">
            <v>192489</v>
          </cell>
          <cell r="C2298" t="str">
            <v>Tubo rectangular 40x60x2 mm.</v>
          </cell>
          <cell r="E2298" t="str">
            <v>ml.</v>
          </cell>
          <cell r="F2298">
            <v>3.21</v>
          </cell>
          <cell r="I2298">
            <v>1</v>
          </cell>
        </row>
        <row r="2299">
          <cell r="A2299">
            <v>192490</v>
          </cell>
          <cell r="C2299" t="str">
            <v>Pared de Tela filtrante antipolvo</v>
          </cell>
          <cell r="E2299" t="str">
            <v>m2.</v>
          </cell>
          <cell r="F2299">
            <v>1.25</v>
          </cell>
          <cell r="I2299">
            <v>1</v>
          </cell>
        </row>
        <row r="2300">
          <cell r="A2300">
            <v>192491</v>
          </cell>
          <cell r="C2300" t="str">
            <v>Poste met. Cuadrado 2sec 4"x3" x 8 mts.</v>
          </cell>
          <cell r="E2300" t="str">
            <v>un.</v>
          </cell>
          <cell r="F2300">
            <v>1633.8</v>
          </cell>
          <cell r="I2300">
            <v>1</v>
          </cell>
        </row>
        <row r="2301">
          <cell r="A2301">
            <v>192492</v>
          </cell>
          <cell r="C2301" t="str">
            <v>Cable Alum Triplex ASC XLPE 3x6 AWG 600V</v>
          </cell>
          <cell r="E2301" t="str">
            <v>mt</v>
          </cell>
          <cell r="F2301">
            <v>0.77480000000000004</v>
          </cell>
          <cell r="I2301">
            <v>1</v>
          </cell>
        </row>
        <row r="2302">
          <cell r="A2302">
            <v>192493</v>
          </cell>
          <cell r="C2302" t="str">
            <v>Rack Galv 1 Via</v>
          </cell>
          <cell r="E2302" t="str">
            <v>un.</v>
          </cell>
          <cell r="F2302">
            <v>2.3385600000000002</v>
          </cell>
          <cell r="I2302">
            <v>1</v>
          </cell>
        </row>
        <row r="2303">
          <cell r="A2303">
            <v>192494</v>
          </cell>
          <cell r="C2303" t="str">
            <v>Aislador Rollo Porcelana 53-2 gamma</v>
          </cell>
          <cell r="E2303" t="str">
            <v>un.</v>
          </cell>
          <cell r="F2303">
            <v>0.95423999999999998</v>
          </cell>
          <cell r="I2303">
            <v>1</v>
          </cell>
        </row>
        <row r="2304">
          <cell r="A2304">
            <v>192495</v>
          </cell>
          <cell r="C2304" t="str">
            <v>Abrazadera Simple galv 5 1/2" Platina 1 1/2"x3/16"</v>
          </cell>
          <cell r="E2304" t="str">
            <v>un.</v>
          </cell>
          <cell r="F2304">
            <v>4.9055999999999997</v>
          </cell>
          <cell r="I2304">
            <v>1</v>
          </cell>
        </row>
        <row r="2305">
          <cell r="A2305">
            <v>192496</v>
          </cell>
          <cell r="C2305" t="str">
            <v>Cable Cu desnudo #. 8 AWG 7H</v>
          </cell>
          <cell r="E2305" t="str">
            <v>mt</v>
          </cell>
          <cell r="F2305">
            <v>0.83879999999999999</v>
          </cell>
          <cell r="I2305">
            <v>1</v>
          </cell>
        </row>
        <row r="2306">
          <cell r="A2306">
            <v>192497</v>
          </cell>
          <cell r="C2306" t="str">
            <v>Varilla Copperweld P/T 5/8 x 6 IH58 I</v>
          </cell>
          <cell r="E2306" t="str">
            <v>un.</v>
          </cell>
          <cell r="F2306">
            <v>4.1932799999999997</v>
          </cell>
          <cell r="I2306">
            <v>1</v>
          </cell>
        </row>
        <row r="2307">
          <cell r="A2307">
            <v>192498</v>
          </cell>
          <cell r="C2307" t="str">
            <v>Conector P/varilla P/T 5/8" V101199 TH8 I</v>
          </cell>
          <cell r="E2307" t="str">
            <v>un.</v>
          </cell>
          <cell r="F2307">
            <v>0.6048</v>
          </cell>
          <cell r="I2307">
            <v>1</v>
          </cell>
        </row>
        <row r="2308">
          <cell r="A2308">
            <v>192499</v>
          </cell>
          <cell r="C2308" t="str">
            <v>Luminaria Led HIGH BAY 150W 100 - 240V</v>
          </cell>
          <cell r="E2308" t="str">
            <v>un.</v>
          </cell>
          <cell r="F2308">
            <v>265.20999999999998</v>
          </cell>
          <cell r="I2308">
            <v>1</v>
          </cell>
        </row>
        <row r="2309">
          <cell r="A2309">
            <v>192500</v>
          </cell>
          <cell r="C2309" t="str">
            <v>Fotocelula 1000W 240 V</v>
          </cell>
          <cell r="E2309" t="str">
            <v>un.</v>
          </cell>
          <cell r="F2309">
            <v>3.28</v>
          </cell>
          <cell r="I2309">
            <v>1</v>
          </cell>
        </row>
        <row r="2310">
          <cell r="A2310">
            <v>192501</v>
          </cell>
          <cell r="C2310" t="str">
            <v>Cable Cu Concentrico ST# 3x14 AWG 600V</v>
          </cell>
          <cell r="E2310" t="str">
            <v>mt</v>
          </cell>
          <cell r="F2310">
            <v>0.92</v>
          </cell>
          <cell r="I2310">
            <v>1</v>
          </cell>
        </row>
        <row r="2311">
          <cell r="A2311">
            <v>192502</v>
          </cell>
          <cell r="C2311" t="str">
            <v>Conector p/cable met  1/2" 16690 L IM</v>
          </cell>
          <cell r="E2311" t="str">
            <v>un.</v>
          </cell>
          <cell r="F2311">
            <v>0.15</v>
          </cell>
          <cell r="I2311">
            <v>1</v>
          </cell>
        </row>
        <row r="2312">
          <cell r="A2312">
            <v>192503</v>
          </cell>
          <cell r="C2312" t="str">
            <v>Cordón de Poliofelina Extruida</v>
          </cell>
          <cell r="E2312" t="str">
            <v>m</v>
          </cell>
          <cell r="F2312">
            <v>0.3</v>
          </cell>
        </row>
        <row r="2313">
          <cell r="A2313">
            <v>192504</v>
          </cell>
          <cell r="C2313" t="str">
            <v>Sellante de Silicona de Curado (Color Neutro)</v>
          </cell>
          <cell r="E2313" t="str">
            <v>gln.</v>
          </cell>
          <cell r="F2313">
            <v>85</v>
          </cell>
        </row>
        <row r="2314">
          <cell r="A2314">
            <v>1925041</v>
          </cell>
          <cell r="C2314" t="str">
            <v>Sellante Bituminoso Elastometrico</v>
          </cell>
          <cell r="E2314" t="str">
            <v>kg.</v>
          </cell>
          <cell r="F2314">
            <v>2.5</v>
          </cell>
          <cell r="G2314">
            <v>379400011</v>
          </cell>
          <cell r="I2314">
            <v>40</v>
          </cell>
        </row>
        <row r="2315">
          <cell r="A2315">
            <v>192505</v>
          </cell>
          <cell r="C2315" t="str">
            <v>Poste de Luz Circular H.A. 12mx500kg.</v>
          </cell>
          <cell r="E2315" t="str">
            <v>u</v>
          </cell>
          <cell r="F2315">
            <v>305</v>
          </cell>
        </row>
        <row r="2316">
          <cell r="A2316">
            <v>192506</v>
          </cell>
          <cell r="C2316" t="str">
            <v>Poste de Luz Circular H.A. 10mx350kg.</v>
          </cell>
          <cell r="E2316" t="str">
            <v>u</v>
          </cell>
          <cell r="F2316">
            <v>220</v>
          </cell>
        </row>
        <row r="2317">
          <cell r="A2317">
            <v>192507</v>
          </cell>
          <cell r="C2317" t="str">
            <v>AISLADOR TIPO ESPIGA (PIN), DE PORCELANA, CLASE ANSI 55-5, 15 KV</v>
          </cell>
          <cell r="E2317" t="str">
            <v>U</v>
          </cell>
          <cell r="F2317">
            <v>4.5</v>
          </cell>
        </row>
        <row r="2318">
          <cell r="A2318">
            <v>192508</v>
          </cell>
          <cell r="C2318" t="str">
            <v>PERNO ESPIGA (PIN) TOPE DE POSTE SIMPLE DE ACERO GALVANIZADO, 19 MM (3/4") DE DIÁM. X 450 MM (18") DE LONG., CON ACCESORIOS DE SUJECIÓN</v>
          </cell>
          <cell r="E2318" t="str">
            <v>U</v>
          </cell>
          <cell r="F2318">
            <v>17</v>
          </cell>
        </row>
        <row r="2319">
          <cell r="A2319">
            <v>192509</v>
          </cell>
          <cell r="C2319" t="str">
            <v>ALAMBRE DE AL, DESNUDO SÓLIDO, PARA ATADURA, 4 AWG</v>
          </cell>
          <cell r="E2319" t="str">
            <v>U</v>
          </cell>
          <cell r="F2319">
            <v>0.5</v>
          </cell>
        </row>
        <row r="2320">
          <cell r="A2320">
            <v>192510</v>
          </cell>
          <cell r="C2320" t="str">
            <v xml:space="preserve">VARILLA DE ARMAR PREFORMADA SIMPLE, PARA CABLE DE AL </v>
          </cell>
          <cell r="E2320" t="str">
            <v>U</v>
          </cell>
          <cell r="F2320">
            <v>3.5</v>
          </cell>
        </row>
        <row r="2321">
          <cell r="A2321">
            <v>192511</v>
          </cell>
          <cell r="C2321" t="str">
            <v>ABRAZADERA DE ACERO GALVANIZADO, PLETINA, 3 PERNOS, 38 X 4 X 160 MM (1 1/2 X 5/32 X 6 1/2")</v>
          </cell>
          <cell r="E2321" t="str">
            <v>U</v>
          </cell>
          <cell r="F2321">
            <v>5.6</v>
          </cell>
        </row>
        <row r="2322">
          <cell r="A2322">
            <v>192512</v>
          </cell>
          <cell r="C2322" t="str">
            <v>BASTIDOR RACK GALVAIZADO 1 VÍA</v>
          </cell>
          <cell r="E2322" t="str">
            <v>U</v>
          </cell>
          <cell r="F2322">
            <v>2.4</v>
          </cell>
        </row>
        <row r="2323">
          <cell r="A2323">
            <v>192513</v>
          </cell>
          <cell r="C2323" t="str">
            <v>AISLADOR ROLLO, PORCELANA,15 KV, ANSI 53-2</v>
          </cell>
          <cell r="E2323" t="str">
            <v>U</v>
          </cell>
          <cell r="F2323">
            <v>0.9</v>
          </cell>
        </row>
        <row r="2324">
          <cell r="A2324">
            <v>192514</v>
          </cell>
          <cell r="C2324" t="str">
            <v>CRUCETA DE ACERO GALVANIZADO, UNIVERSAL, PERFIL “L” 75 X 75 X 6 X 2400 MM (2 61/64 X 261/64 X 1/4")</v>
          </cell>
          <cell r="E2324" t="str">
            <v>U</v>
          </cell>
          <cell r="F2324">
            <v>44.35</v>
          </cell>
        </row>
        <row r="2325">
          <cell r="A2325">
            <v>192515</v>
          </cell>
          <cell r="C2325" t="str">
            <v>PIE DE AMIGO DE ACERO, PERFIL "L" DE 38X38X6X700MM</v>
          </cell>
          <cell r="E2325" t="str">
            <v>U</v>
          </cell>
          <cell r="F2325">
            <v>13</v>
          </cell>
        </row>
        <row r="2326">
          <cell r="A2326">
            <v>192516</v>
          </cell>
          <cell r="C2326" t="str">
            <v>PERNO MÁQUINA DE ACERO GALVANIZADO, TUERCA,  ARANDELA PLANA, ARANDELAS DE PRESIÓN, 16X38MM (5/8"X 11/2")</v>
          </cell>
          <cell r="E2326" t="str">
            <v>U</v>
          </cell>
          <cell r="F2326">
            <v>1.35</v>
          </cell>
        </row>
        <row r="2327">
          <cell r="A2327">
            <v>192517</v>
          </cell>
          <cell r="C2327" t="str">
            <v>AISLADOR DE SUSPENSIÓN, DE PORCELANA, CLASE ANSI 52-1, 15 KV</v>
          </cell>
          <cell r="E2327" t="str">
            <v>U</v>
          </cell>
          <cell r="F2327">
            <v>7.25</v>
          </cell>
        </row>
        <row r="2328">
          <cell r="A2328">
            <v>192518</v>
          </cell>
          <cell r="C2328" t="str">
            <v>GRAPA TERMINAL APERNADA TIPO PISTOLA, DE ALEACIÓN DE AL 6 - 3/0 CONDUCTOR ACSR</v>
          </cell>
          <cell r="E2328" t="str">
            <v>U</v>
          </cell>
          <cell r="F2328">
            <v>8</v>
          </cell>
        </row>
        <row r="2329">
          <cell r="A2329">
            <v>192519</v>
          </cell>
          <cell r="C2329" t="str">
            <v>ABRAZADERA DE ACERO GALVANIZADO, PLETINA, 4 PERNOS, 38 X 4 X 140 MM (1 1/2 X 5/32 X5/12")</v>
          </cell>
          <cell r="E2329" t="str">
            <v>U</v>
          </cell>
          <cell r="F2329">
            <v>7</v>
          </cell>
        </row>
        <row r="2330">
          <cell r="A2330">
            <v>192520</v>
          </cell>
          <cell r="C2330" t="str">
            <v>PERNO ESPÁRRAGO O DE ROSCA CORRIDA DE ACERO GALVANIZADO, 16 MM (5/8") DE DIÁM. X 300 MM (12") DE LONG., CON 4 TUERCAS, 2 ARANDELAS PLANAS Y 2 DE PRESIÓN</v>
          </cell>
          <cell r="E2330" t="str">
            <v>U</v>
          </cell>
          <cell r="F2330">
            <v>3.95</v>
          </cell>
        </row>
        <row r="2331">
          <cell r="A2331">
            <v>192521</v>
          </cell>
          <cell r="C2331" t="str">
            <v>PERNO OJO DE ACERO GALVANIZADO, 4 TUERCAS, 4 ARANDELAS PLANAS Y 4 DE PRESIÓN, 16 X 254 MM (5/8 X 10")</v>
          </cell>
          <cell r="E2331" t="str">
            <v>U</v>
          </cell>
          <cell r="F2331">
            <v>0.5</v>
          </cell>
        </row>
        <row r="2332">
          <cell r="A2332">
            <v>192522</v>
          </cell>
          <cell r="C2332" t="str">
            <v>ABRAZADERA DE ACERO GALVANIZADO, PLETINA, 3 PERNOS, 38 X 4 X 160 MM (1 1/2 X 5/32 X 6 1/2")</v>
          </cell>
          <cell r="E2332" t="str">
            <v>U</v>
          </cell>
          <cell r="F2332">
            <v>5.6</v>
          </cell>
        </row>
        <row r="2333">
          <cell r="A2333">
            <v>192523</v>
          </cell>
          <cell r="C2333" t="str">
            <v>BASTIDOR RACK GALVAIZADO 1 VÍA</v>
          </cell>
          <cell r="E2333" t="str">
            <v>U</v>
          </cell>
          <cell r="F2333">
            <v>2.4</v>
          </cell>
        </row>
        <row r="2334">
          <cell r="A2334">
            <v>192524</v>
          </cell>
          <cell r="C2334" t="str">
            <v>AISLADOR ROLLO, PORCELANA,15 KV, ANSI 53-2</v>
          </cell>
          <cell r="E2334" t="str">
            <v>U</v>
          </cell>
          <cell r="F2334">
            <v>0.9</v>
          </cell>
        </row>
        <row r="2335">
          <cell r="A2335">
            <v>192525</v>
          </cell>
          <cell r="C2335" t="str">
            <v>CRUCETA DE ACERO GALVANIZADO, UNIVERSAL, PERFIL “L” 75 X 75 X 6 X 2400 MM (2 61/64 X 261/64 X 1/4")</v>
          </cell>
          <cell r="E2335" t="str">
            <v>U</v>
          </cell>
          <cell r="F2335">
            <v>44.35</v>
          </cell>
        </row>
        <row r="2336">
          <cell r="A2336">
            <v>192526</v>
          </cell>
          <cell r="C2336" t="str">
            <v>PIE DE AMIGO DE ACERO, PERFIL "L" DE 38X38X6X1500MM</v>
          </cell>
          <cell r="E2336" t="str">
            <v>U</v>
          </cell>
          <cell r="F2336">
            <v>14.5</v>
          </cell>
        </row>
        <row r="2337">
          <cell r="A2337">
            <v>192527</v>
          </cell>
          <cell r="C2337" t="str">
            <v>PERNO MÁQUINA DE ACERO GALVANIZADO, TUERCA,  ARANDELA PLANA, ARANDELAS DE PRESIÓN, 16X38MM (5/8"X 11/2")</v>
          </cell>
          <cell r="E2337" t="str">
            <v>U</v>
          </cell>
          <cell r="F2337">
            <v>0.35</v>
          </cell>
        </row>
        <row r="2338">
          <cell r="A2338">
            <v>192528</v>
          </cell>
          <cell r="C2338" t="str">
            <v>AISLADOR ESPIGA (PIN), PORCELANA, CON RADIO INTERFERENCIA, 15 KV, ANSI 55-5</v>
          </cell>
          <cell r="E2338" t="str">
            <v>U</v>
          </cell>
          <cell r="F2338">
            <v>4.5</v>
          </cell>
        </row>
        <row r="2339">
          <cell r="A2339">
            <v>192529</v>
          </cell>
          <cell r="C2339" t="str">
            <v>ABRAZADERA DE ACERO GALVANIZADO, PLETINA, 3 PERNOS, 38 X 4 X 160 MM (1 1/2 X 5/32 X 6 1/2")</v>
          </cell>
          <cell r="E2339" t="str">
            <v>U</v>
          </cell>
          <cell r="F2339">
            <v>5.6</v>
          </cell>
        </row>
        <row r="2340">
          <cell r="A2340">
            <v>192530</v>
          </cell>
          <cell r="C2340" t="str">
            <v>PERNO PIN DE ACERO GALVANIZADO, ROSCA PLASTICA DE 50 MM, 19 X 305 MM (3/4" X 12")</v>
          </cell>
          <cell r="E2340" t="str">
            <v>U</v>
          </cell>
          <cell r="F2340">
            <v>5.2</v>
          </cell>
        </row>
        <row r="2341">
          <cell r="A2341">
            <v>192531</v>
          </cell>
          <cell r="C2341" t="str">
            <v>PERNO "U" DE ACERO GALVANIZADO,2 TUERCAS, 2 ARANDELAS PLANAS Y 2 PRESIÓN, DE 16 X 152 MM (5/8" X 6"), ANCHO DENTRO DE LA "U"</v>
          </cell>
          <cell r="E2341" t="str">
            <v>U</v>
          </cell>
          <cell r="F2341">
            <v>3.95</v>
          </cell>
        </row>
        <row r="2342">
          <cell r="A2342">
            <v>192532</v>
          </cell>
          <cell r="C2342" t="str">
            <v xml:space="preserve">VARILLA DE ARMAR PREFORMADA SIMPLE, PARA CABLE DE AL </v>
          </cell>
          <cell r="E2342" t="str">
            <v>U</v>
          </cell>
          <cell r="F2342">
            <v>3.5</v>
          </cell>
        </row>
        <row r="2343">
          <cell r="A2343">
            <v>192533</v>
          </cell>
          <cell r="C2343" t="str">
            <v>ALAMBRE DE AL, DESNUDO SÓLIDO, PARA ATADURA, 4 AWG</v>
          </cell>
          <cell r="E2343" t="str">
            <v>U</v>
          </cell>
          <cell r="F2343">
            <v>0.4</v>
          </cell>
        </row>
        <row r="2344">
          <cell r="A2344">
            <v>192534</v>
          </cell>
          <cell r="C2344" t="str">
            <v>BASTIDOR RACK GALVAIZADO 1 VÍA</v>
          </cell>
          <cell r="E2344" t="str">
            <v>U</v>
          </cell>
          <cell r="F2344">
            <v>0.4</v>
          </cell>
        </row>
        <row r="2345">
          <cell r="A2345">
            <v>192535</v>
          </cell>
          <cell r="C2345" t="str">
            <v>AISLADOR ROLLO, PORCELANA,15 KV, ANSI 53-2</v>
          </cell>
          <cell r="E2345" t="str">
            <v>U</v>
          </cell>
          <cell r="F2345">
            <v>0.9</v>
          </cell>
        </row>
        <row r="2346">
          <cell r="A2346">
            <v>192536</v>
          </cell>
          <cell r="C2346" t="str">
            <v>CRUCETA DE ACERO GALVANIZADO, UNIVERSAL, PERFIL “L” 75 X 75 X 6 X 2400 MM (2 61/64 X 261/64 X 1/4")</v>
          </cell>
          <cell r="E2346" t="str">
            <v>U</v>
          </cell>
          <cell r="F2346">
            <v>44.35</v>
          </cell>
        </row>
        <row r="2347">
          <cell r="A2347">
            <v>192537</v>
          </cell>
          <cell r="C2347" t="str">
            <v>PIE DE AMIGO DE ACERO, PERFIL "L" DE 38X38X6X700MM</v>
          </cell>
          <cell r="E2347" t="str">
            <v>U</v>
          </cell>
          <cell r="F2347">
            <v>12.95</v>
          </cell>
        </row>
        <row r="2348">
          <cell r="A2348">
            <v>192538</v>
          </cell>
          <cell r="C2348" t="str">
            <v>PERNO MÁQUINA DE ACERO GALVANIZADO, TUERCA,  ARANDELA PLANA, ARANDELAS DE PRESIÓN, 16X38MM (5/8"X 11/2")</v>
          </cell>
          <cell r="E2348" t="str">
            <v>U</v>
          </cell>
          <cell r="F2348">
            <v>1.35</v>
          </cell>
        </row>
        <row r="2349">
          <cell r="A2349">
            <v>192539</v>
          </cell>
          <cell r="C2349" t="str">
            <v>AISLADOR DE SUSPENSIÓN, DE PORCELANA, CLASE ANSI 52-1, 15 KV</v>
          </cell>
          <cell r="E2349" t="str">
            <v>U</v>
          </cell>
          <cell r="F2349">
            <v>7.25</v>
          </cell>
        </row>
        <row r="2350">
          <cell r="A2350">
            <v>192540</v>
          </cell>
          <cell r="C2350" t="str">
            <v>GRAPA TERMINAL APERNADA TIPO PISTOLA, DE ALEACIÓN DE AL 6 - 3/0 CONDUCTOR ACSR</v>
          </cell>
          <cell r="E2350" t="str">
            <v>U</v>
          </cell>
          <cell r="F2350">
            <v>8</v>
          </cell>
        </row>
        <row r="2351">
          <cell r="A2351">
            <v>192541</v>
          </cell>
          <cell r="C2351" t="str">
            <v>ABRAZADERA DE ACERO GALVANIZADO, PLETINA, 4 PERNOS, 38 X 4 X 140 MM (1 1/2 X 5/32 X5/12")</v>
          </cell>
          <cell r="E2351" t="str">
            <v>U</v>
          </cell>
          <cell r="F2351">
            <v>6.95</v>
          </cell>
        </row>
        <row r="2352">
          <cell r="A2352">
            <v>192542</v>
          </cell>
          <cell r="C2352" t="str">
            <v>PERNO ESPÁRRAGO O DE ROSCA CORRIDA DE ACERO GALVANIZADO, 16 MM (5/8") DE DIÁM. X 300 MM (12") DE LONG., CON 4 TUERCAS, 2 ARANDELAS PLANAS Y 2 DE PRESIÓN</v>
          </cell>
          <cell r="E2352" t="str">
            <v>U</v>
          </cell>
          <cell r="F2352">
            <v>3.95</v>
          </cell>
        </row>
        <row r="2353">
          <cell r="A2353">
            <v>192543</v>
          </cell>
          <cell r="C2353" t="str">
            <v>PERNO OJO DE ACERO GALVANIZADO, 4 TUERCAS, 4 ARANDELAS PLANAS Y 4 DE PRESIÓN, 16 X 254 MM (5/8 X 10")</v>
          </cell>
          <cell r="E2353" t="str">
            <v>U</v>
          </cell>
          <cell r="F2353">
            <v>4.5</v>
          </cell>
        </row>
        <row r="2354">
          <cell r="A2354">
            <v>192544</v>
          </cell>
          <cell r="C2354" t="str">
            <v>TUERCA DE OJO OVALADO DE ACERO GALVANIZADO, PARA PERNO DE 16 MM (5/8") DE DIÁM.</v>
          </cell>
          <cell r="E2354" t="str">
            <v>U</v>
          </cell>
          <cell r="F2354">
            <v>0.6</v>
          </cell>
        </row>
        <row r="2355">
          <cell r="A2355">
            <v>192545</v>
          </cell>
          <cell r="C2355" t="str">
            <v>ABRAZADERA DE ACERO GALVANIZADO, PLETINA, 3 PERNOS, 38 X 4 X 160 MM (1 1/2 X 5/32 X 6 1/2")</v>
          </cell>
          <cell r="E2355" t="str">
            <v>U</v>
          </cell>
          <cell r="F2355">
            <v>5.6</v>
          </cell>
        </row>
        <row r="2356">
          <cell r="A2356">
            <v>192546</v>
          </cell>
          <cell r="C2356" t="str">
            <v>BASTIDOR RACK GALVAIZADO 1 VÍA</v>
          </cell>
          <cell r="E2356" t="str">
            <v>U</v>
          </cell>
          <cell r="F2356">
            <v>2.35</v>
          </cell>
        </row>
        <row r="2357">
          <cell r="A2357">
            <v>192547</v>
          </cell>
          <cell r="C2357" t="str">
            <v>AISLADOR ROLLO, PORCELANA,15 KV, ANSI 53-2</v>
          </cell>
          <cell r="E2357" t="str">
            <v>U</v>
          </cell>
          <cell r="F2357">
            <v>0.9</v>
          </cell>
        </row>
        <row r="2358">
          <cell r="A2358">
            <v>192548</v>
          </cell>
          <cell r="C2358" t="str">
            <v>ABRAZADERA DE ACERO GALVANIZADO, PLETINA, 3 PERNOS, 38 X 4 X 160 MM (1 1/2 X 5/32 X 6 1/2")</v>
          </cell>
          <cell r="E2358" t="str">
            <v>U</v>
          </cell>
          <cell r="F2358">
            <v>0.6</v>
          </cell>
        </row>
        <row r="2359">
          <cell r="A2359">
            <v>192549</v>
          </cell>
          <cell r="C2359" t="str">
            <v>DESMONTAJE DE TRANSFORMADOR EXISTENTE</v>
          </cell>
          <cell r="E2359" t="str">
            <v>U</v>
          </cell>
          <cell r="F2359">
            <v>75</v>
          </cell>
        </row>
        <row r="2360">
          <cell r="A2360">
            <v>192550</v>
          </cell>
          <cell r="C2360" t="str">
            <v>MONTAJE DE TRANSFORMADOR EXISTENTE</v>
          </cell>
          <cell r="E2360" t="str">
            <v>U</v>
          </cell>
          <cell r="F2360">
            <v>75</v>
          </cell>
        </row>
        <row r="2361">
          <cell r="A2361">
            <v>192551</v>
          </cell>
          <cell r="C2361" t="str">
            <v>VARRILLA COOPPERWELD 5/8"X6"</v>
          </cell>
          <cell r="E2361" t="str">
            <v>U</v>
          </cell>
          <cell r="F2361">
            <v>5.5</v>
          </cell>
        </row>
        <row r="2362">
          <cell r="A2362">
            <v>192552</v>
          </cell>
          <cell r="C2362" t="str">
            <v>CONDUCTO CU DESN #2</v>
          </cell>
          <cell r="E2362" t="str">
            <v>U</v>
          </cell>
          <cell r="F2362">
            <v>5.4</v>
          </cell>
        </row>
        <row r="2363">
          <cell r="A2363">
            <v>192553</v>
          </cell>
          <cell r="C2363" t="str">
            <v>GRILLETE</v>
          </cell>
          <cell r="E2363" t="str">
            <v>U</v>
          </cell>
          <cell r="F2363">
            <v>1.3</v>
          </cell>
        </row>
        <row r="2364">
          <cell r="A2364">
            <v>192554</v>
          </cell>
          <cell r="C2364" t="str">
            <v>TUBO RÍGIDA 1/2"</v>
          </cell>
          <cell r="E2364" t="str">
            <v>U</v>
          </cell>
          <cell r="F2364">
            <v>5.8</v>
          </cell>
        </row>
        <row r="2365">
          <cell r="A2365">
            <v>192555</v>
          </cell>
          <cell r="C2365" t="str">
            <v>CINTA ERIVAN 3/4"</v>
          </cell>
          <cell r="E2365" t="str">
            <v>U</v>
          </cell>
          <cell r="F2365">
            <v>2.15</v>
          </cell>
        </row>
        <row r="2366">
          <cell r="A2366">
            <v>192556</v>
          </cell>
          <cell r="C2366" t="str">
            <v>HEBILLA 3/4"</v>
          </cell>
          <cell r="E2366" t="str">
            <v>U</v>
          </cell>
          <cell r="F2366">
            <v>0.3</v>
          </cell>
        </row>
        <row r="2367">
          <cell r="A2367">
            <v>192557</v>
          </cell>
          <cell r="C2367" t="str">
            <v>UNIÓN METÁLICA 1/2"</v>
          </cell>
          <cell r="E2367" t="str">
            <v>U</v>
          </cell>
          <cell r="F2367">
            <v>0.25</v>
          </cell>
        </row>
        <row r="2368">
          <cell r="A2368">
            <v>192558</v>
          </cell>
          <cell r="C2368" t="str">
            <v>REHUBICACION DE PARARRAYO 10 KV (EXISTENTE)</v>
          </cell>
          <cell r="E2368" t="str">
            <v>U</v>
          </cell>
          <cell r="F2368">
            <v>25</v>
          </cell>
        </row>
        <row r="2369">
          <cell r="A2369">
            <v>192559</v>
          </cell>
          <cell r="C2369" t="str">
            <v>CABLE CONDUCTOR #. 10 THNN AWG</v>
          </cell>
          <cell r="E2369" t="str">
            <v>U</v>
          </cell>
          <cell r="F2369">
            <v>0.9</v>
          </cell>
        </row>
        <row r="2370">
          <cell r="A2370">
            <v>192560</v>
          </cell>
          <cell r="C2370" t="str">
            <v>ABRAZADERA DE ACERO GALVANIZADO, PLETINA, 3 PERNOS, 38 X 4 X 160 MM (1 1/2 X 5/32 X 6 1/2")</v>
          </cell>
          <cell r="E2370" t="str">
            <v>U</v>
          </cell>
          <cell r="F2370">
            <v>5.6</v>
          </cell>
        </row>
        <row r="2371">
          <cell r="A2371">
            <v>192561</v>
          </cell>
          <cell r="C2371" t="str">
            <v>TUERCA DE OJO DE ACERO GALVANIZADO, PERNO DE 16MM (5/8")</v>
          </cell>
          <cell r="E2371" t="str">
            <v>U</v>
          </cell>
          <cell r="F2371">
            <v>1.65</v>
          </cell>
        </row>
        <row r="2372">
          <cell r="A2372">
            <v>192562</v>
          </cell>
          <cell r="C2372" t="str">
            <v>PINZA DE ALEACIÓN DE AL, RETENCIÓN PARA NEUTRO PORTANTE, RANGO 25 A 35 MM2 (4-2 AWG)</v>
          </cell>
          <cell r="E2372" t="str">
            <v>U</v>
          </cell>
          <cell r="F2372">
            <v>13.4</v>
          </cell>
        </row>
        <row r="2373">
          <cell r="A2373">
            <v>192563</v>
          </cell>
          <cell r="C2373" t="str">
            <v>TENSOR MECÁNICO CON PERNO OJO, PERNO CON GRILLETE Y TUERCA SEGURIDAD</v>
          </cell>
          <cell r="E2373" t="str">
            <v>U</v>
          </cell>
          <cell r="F2373">
            <v>5</v>
          </cell>
        </row>
        <row r="2374">
          <cell r="A2374">
            <v>192564</v>
          </cell>
          <cell r="C2374" t="str">
            <v>PROTECTOR DE PUNTA CABLE, PARA RED PREENSAMBLADA, FORMA CILÍNDRICA</v>
          </cell>
          <cell r="E2374" t="str">
            <v>U</v>
          </cell>
          <cell r="F2374">
            <v>0.6</v>
          </cell>
        </row>
        <row r="2375">
          <cell r="A2375">
            <v>192565</v>
          </cell>
          <cell r="C2375" t="str">
            <v>PRECINTO PLÁSTICO</v>
          </cell>
          <cell r="E2375" t="str">
            <v>U</v>
          </cell>
          <cell r="F2375">
            <v>0.02</v>
          </cell>
        </row>
        <row r="2376">
          <cell r="A2376">
            <v>192566</v>
          </cell>
          <cell r="C2376" t="str">
            <v>ABRAZADERA DE ACERO GALVANIZADO, PLETINA, 3 PERNOS, 38 X 4 X 160 MM (1 1/2 X 5/32 X 6 1/2")</v>
          </cell>
          <cell r="E2376" t="str">
            <v>U</v>
          </cell>
          <cell r="F2376">
            <v>5.6</v>
          </cell>
        </row>
        <row r="2377">
          <cell r="A2377">
            <v>192567</v>
          </cell>
          <cell r="C2377" t="str">
            <v>MÉNSULA DE ACERO GALVANIZADO, SUSPENSIÓN PARA POSTE (TIPO OJAL ESPIRADO ABIERTO)</v>
          </cell>
          <cell r="E2377" t="str">
            <v>U</v>
          </cell>
          <cell r="F2377">
            <v>4.7300000000000004</v>
          </cell>
        </row>
        <row r="2378">
          <cell r="A2378">
            <v>192568</v>
          </cell>
          <cell r="C2378" t="str">
            <v>PINZA TERMOPLÁSTICA, SUSPENSIÓN PARA NEUTRO PORTANTE, RANGO 35 A 95 MM2 (2 - 4/0 AWG)</v>
          </cell>
          <cell r="E2378" t="str">
            <v>U</v>
          </cell>
          <cell r="F2378">
            <v>3.09</v>
          </cell>
        </row>
        <row r="2379">
          <cell r="A2379">
            <v>192569</v>
          </cell>
          <cell r="C2379" t="str">
            <v>PRECINTO PLÁSTICO</v>
          </cell>
          <cell r="E2379" t="str">
            <v>U</v>
          </cell>
          <cell r="F2379">
            <v>0.02</v>
          </cell>
        </row>
        <row r="2380">
          <cell r="A2380">
            <v>192570</v>
          </cell>
          <cell r="C2380" t="str">
            <v>ABRAZADERA DE ACERO GALVANIZADO, PLETINA, 4 PERNOS, 38 X 4 X 140 MM (1 1/2 X 5/32 X5/12")</v>
          </cell>
          <cell r="E2380" t="str">
            <v>U</v>
          </cell>
          <cell r="F2380">
            <v>7</v>
          </cell>
        </row>
        <row r="2381">
          <cell r="A2381">
            <v>192571</v>
          </cell>
          <cell r="C2381" t="str">
            <v>TUERCA DE OJO DE ACERO GALVANIZADO, PERNO DE 16MM (5/8")</v>
          </cell>
          <cell r="E2381" t="str">
            <v>U</v>
          </cell>
          <cell r="F2381">
            <v>1.65</v>
          </cell>
        </row>
        <row r="2382">
          <cell r="A2382">
            <v>192572</v>
          </cell>
          <cell r="C2382" t="str">
            <v>PINZA DE ALEACIÓN DE AL, RETENCIÓN PARA NEUTRO PORTANTE, RANGO 25 A 35 MM2 (4-2 AWG)</v>
          </cell>
          <cell r="E2382" t="str">
            <v>U</v>
          </cell>
          <cell r="F2382">
            <v>13.4</v>
          </cell>
        </row>
        <row r="2383">
          <cell r="A2383">
            <v>192573</v>
          </cell>
          <cell r="C2383" t="str">
            <v>TENSOR MECÁNICO CON PERNO OJO, PERNO CON GRILLETE Y TUERCA SEGURIDAD</v>
          </cell>
          <cell r="E2383" t="str">
            <v>U</v>
          </cell>
          <cell r="F2383">
            <v>5</v>
          </cell>
        </row>
        <row r="2384">
          <cell r="A2384">
            <v>192574</v>
          </cell>
          <cell r="C2384" t="str">
            <v>PRECINTO PLÁSTICO</v>
          </cell>
          <cell r="E2384" t="str">
            <v>U</v>
          </cell>
          <cell r="F2384">
            <v>0.02</v>
          </cell>
        </row>
        <row r="2385">
          <cell r="A2385">
            <v>192575</v>
          </cell>
          <cell r="C2385" t="str">
            <v>CABLE ACERO GALVANIZADO, GRADO COMÚN, 7 HILOS, 9.52MM (3/8"), 3155 KGF</v>
          </cell>
          <cell r="E2385" t="str">
            <v>M</v>
          </cell>
          <cell r="F2385">
            <v>1</v>
          </cell>
        </row>
        <row r="2386">
          <cell r="A2386">
            <v>192576</v>
          </cell>
          <cell r="C2386" t="str">
            <v>RETENCIÓN PREFORMADA, PARA CABLE ACERO GALVANIZADO DE 9.53MM (3/8")</v>
          </cell>
          <cell r="E2386" t="str">
            <v>U</v>
          </cell>
          <cell r="F2386">
            <v>3.5</v>
          </cell>
        </row>
        <row r="2387">
          <cell r="A2387">
            <v>192577</v>
          </cell>
          <cell r="C2387" t="str">
            <v>GUARDACABO DE ACERO GALVANIZADO, PARA CABLE DE ACERO 9.51MM (3/8")</v>
          </cell>
          <cell r="E2387" t="str">
            <v>U</v>
          </cell>
          <cell r="F2387">
            <v>0.6</v>
          </cell>
        </row>
        <row r="2388">
          <cell r="A2388">
            <v>192578</v>
          </cell>
          <cell r="C2388" t="str">
            <v>AISLADOR DE RETENIDA, PORCELANA, ANSI 54-2</v>
          </cell>
          <cell r="E2388" t="str">
            <v>U</v>
          </cell>
          <cell r="F2388">
            <v>1.3</v>
          </cell>
        </row>
        <row r="2389">
          <cell r="A2389">
            <v>192579</v>
          </cell>
          <cell r="C2389" t="str">
            <v>TUERCA DE OJO DE ACERO GALVANIZADO, PERNO DE 16MM (5/8")</v>
          </cell>
          <cell r="E2389" t="str">
            <v>U</v>
          </cell>
          <cell r="F2389">
            <v>1.6</v>
          </cell>
        </row>
        <row r="2390">
          <cell r="A2390">
            <v>192580</v>
          </cell>
          <cell r="C2390" t="str">
            <v>ABRAZADERA DE ACERO GALVANIZADO, PLETINA, 3 PERNOS, 38 X 4 X 160 MM (1 1/2 X 5/32 X 6 1/2")</v>
          </cell>
          <cell r="E2390" t="str">
            <v>U</v>
          </cell>
          <cell r="F2390">
            <v>5.6</v>
          </cell>
        </row>
        <row r="2391">
          <cell r="A2391">
            <v>192581</v>
          </cell>
          <cell r="C2391" t="str">
            <v>CABLE ACERO GALVANIZADO, GRADO COMÚN, 7 HILOS, 9.52MM (3/8"), 3155 KGF</v>
          </cell>
          <cell r="E2391" t="str">
            <v>M</v>
          </cell>
          <cell r="F2391">
            <v>1</v>
          </cell>
        </row>
        <row r="2392">
          <cell r="A2392">
            <v>192582</v>
          </cell>
          <cell r="C2392" t="str">
            <v>RETENCIÓN PREFORMADA, PARA CABLE ACERO GALVANIZADO DE 9.53MM (3/8")</v>
          </cell>
          <cell r="E2392" t="str">
            <v>U</v>
          </cell>
          <cell r="F2392">
            <v>3.5</v>
          </cell>
        </row>
        <row r="2393">
          <cell r="A2393">
            <v>192583</v>
          </cell>
          <cell r="C2393" t="str">
            <v>GUARDACABO DE ACERO GALVANIZADO, PARA CABLE DE ACERO 9.51MM (3/8")</v>
          </cell>
          <cell r="E2393" t="str">
            <v>U</v>
          </cell>
          <cell r="F2393">
            <v>0.6</v>
          </cell>
        </row>
        <row r="2394">
          <cell r="A2394">
            <v>192584</v>
          </cell>
          <cell r="C2394" t="str">
            <v>VARILLA DE ANCLAJE DE ACERO GALVANIZADO, TUERCA Y ARANDELA, 16X1800MM (5/8X71")</v>
          </cell>
          <cell r="E2394" t="str">
            <v>U</v>
          </cell>
          <cell r="F2394">
            <v>16.7</v>
          </cell>
        </row>
        <row r="2395">
          <cell r="A2395">
            <v>192585</v>
          </cell>
          <cell r="C2395" t="str">
            <v>BLOQUE DE HORMIGÓN PARA ANCLAJE, CON AGUJERO DE 20 MM</v>
          </cell>
          <cell r="E2395" t="str">
            <v>U</v>
          </cell>
          <cell r="F2395">
            <v>12.4</v>
          </cell>
        </row>
        <row r="2396">
          <cell r="A2396">
            <v>192586</v>
          </cell>
          <cell r="C2396" t="str">
            <v>BRAZO DE ACERO GALVANIZADO, TUBULAR, TENSOR FAROL, 51X1500MM (2"X59")</v>
          </cell>
          <cell r="E2396" t="str">
            <v>U</v>
          </cell>
          <cell r="F2396">
            <v>16.2</v>
          </cell>
        </row>
        <row r="2397">
          <cell r="A2397">
            <v>192587</v>
          </cell>
          <cell r="C2397" t="str">
            <v>REUBICACIÓN DE CONDUCTORES DE MEDIA Y BAJA TENSIÓN</v>
          </cell>
          <cell r="E2397" t="str">
            <v>U</v>
          </cell>
          <cell r="F2397">
            <v>2.5</v>
          </cell>
        </row>
        <row r="2398">
          <cell r="A2398">
            <v>192588</v>
          </cell>
          <cell r="C2398" t="str">
            <v>RETEMPLADO, AJUSTE DE ACOMETIDAS DOMICILIARIAS</v>
          </cell>
          <cell r="E2398" t="str">
            <v>M</v>
          </cell>
          <cell r="F2398">
            <v>1</v>
          </cell>
        </row>
        <row r="2399">
          <cell r="A2399">
            <v>192589</v>
          </cell>
          <cell r="C2399" t="str">
            <v>RETIRO DE ESTRUCTURAS DE BAJA Y MEDIA TENSIÓN EXISTENTES</v>
          </cell>
          <cell r="E2399" t="str">
            <v>U</v>
          </cell>
          <cell r="F2399">
            <v>25</v>
          </cell>
        </row>
        <row r="2400">
          <cell r="A2400">
            <v>192590</v>
          </cell>
          <cell r="C2400" t="str">
            <v>DESMONTAJE DE POSTES EXISTENTES</v>
          </cell>
          <cell r="E2400" t="str">
            <v>U</v>
          </cell>
          <cell r="F2400">
            <v>150</v>
          </cell>
        </row>
        <row r="2401">
          <cell r="A2401">
            <v>192591</v>
          </cell>
          <cell r="C2401" t="str">
            <v>FOTOCELULA FAIL ON</v>
          </cell>
          <cell r="E2401" t="str">
            <v>U</v>
          </cell>
          <cell r="F2401">
            <v>18</v>
          </cell>
        </row>
        <row r="2402">
          <cell r="A2402">
            <v>192592</v>
          </cell>
          <cell r="C2402" t="str">
            <v>ACCESORIOS</v>
          </cell>
          <cell r="E2402" t="str">
            <v>U</v>
          </cell>
          <cell r="F2402">
            <v>4.22</v>
          </cell>
        </row>
        <row r="2403">
          <cell r="A2403">
            <v>192593</v>
          </cell>
          <cell r="C2403" t="str">
            <v>BASE PARA FOTOCELULA 7 PINES</v>
          </cell>
          <cell r="E2403" t="str">
            <v>U</v>
          </cell>
          <cell r="F2403">
            <v>9.92</v>
          </cell>
        </row>
        <row r="2404">
          <cell r="A2404">
            <v>192594</v>
          </cell>
          <cell r="C2404" t="str">
            <v>POSTE METALICO 11 M</v>
          </cell>
          <cell r="E2404" t="str">
            <v>U</v>
          </cell>
          <cell r="F2404">
            <v>773</v>
          </cell>
        </row>
        <row r="2405">
          <cell r="A2405">
            <v>192595</v>
          </cell>
          <cell r="C2405" t="str">
            <v xml:space="preserve">DOBLE BRAZO </v>
          </cell>
          <cell r="E2405" t="str">
            <v>U</v>
          </cell>
          <cell r="F2405">
            <v>100</v>
          </cell>
        </row>
        <row r="2406">
          <cell r="A2406">
            <v>192596</v>
          </cell>
          <cell r="C2406" t="str">
            <v>HORMIGON ARMADO FC=280KG/CM2</v>
          </cell>
          <cell r="E2406" t="str">
            <v>U</v>
          </cell>
          <cell r="F2406">
            <v>300</v>
          </cell>
        </row>
        <row r="2407">
          <cell r="A2407">
            <v>192597</v>
          </cell>
          <cell r="C2407" t="str">
            <v>VARIOS</v>
          </cell>
          <cell r="E2407" t="str">
            <v>U</v>
          </cell>
          <cell r="F2407">
            <v>11.13</v>
          </cell>
        </row>
        <row r="2408">
          <cell r="A2408">
            <v>192598</v>
          </cell>
          <cell r="C2408" t="str">
            <v>TABLA ESTACA METALICA L= 6M A= 50 CM E= 6MM.</v>
          </cell>
          <cell r="E2408" t="str">
            <v>U</v>
          </cell>
          <cell r="F2408">
            <v>12</v>
          </cell>
        </row>
        <row r="2409">
          <cell r="A2409">
            <v>192599</v>
          </cell>
          <cell r="C2409" t="str">
            <v>Informe CCTV (Hojas, marcadores, etc)</v>
          </cell>
          <cell r="E2409" t="str">
            <v>U</v>
          </cell>
          <cell r="F2409">
            <v>0.15</v>
          </cell>
        </row>
        <row r="2410">
          <cell r="A2410">
            <v>192600</v>
          </cell>
          <cell r="C2410" t="str">
            <v>ELEMENTOS DE FIJACION</v>
          </cell>
          <cell r="E2410" t="str">
            <v>U</v>
          </cell>
          <cell r="F2410">
            <v>10</v>
          </cell>
        </row>
        <row r="2411">
          <cell r="A2411">
            <v>192601</v>
          </cell>
          <cell r="C2411" t="str">
            <v xml:space="preserve">HIDRANTE TIPO TRAFICO DE 110MM 4" SALIDA H.F (TOMAS AGUA </v>
          </cell>
          <cell r="E2411" t="str">
            <v>U</v>
          </cell>
          <cell r="F2411">
            <v>1425</v>
          </cell>
        </row>
        <row r="2412">
          <cell r="A2412">
            <v>192602</v>
          </cell>
          <cell r="C2412" t="str">
            <v>CAJETIN DE HF PARA VALVULAS</v>
          </cell>
          <cell r="E2412" t="str">
            <v>U</v>
          </cell>
          <cell r="F2412">
            <v>35</v>
          </cell>
        </row>
        <row r="2413">
          <cell r="A2413">
            <v>192603</v>
          </cell>
          <cell r="C2413" t="str">
            <v>UNION GIBAULT 110MM</v>
          </cell>
          <cell r="E2413" t="str">
            <v>U</v>
          </cell>
          <cell r="F2413">
            <v>20</v>
          </cell>
        </row>
        <row r="2414">
          <cell r="A2414">
            <v>192604</v>
          </cell>
          <cell r="C2414" t="str">
            <v>VALVULA DE COMPUERTAS DE 110MM HF</v>
          </cell>
          <cell r="E2414" t="str">
            <v>U</v>
          </cell>
          <cell r="F2414">
            <v>218</v>
          </cell>
        </row>
        <row r="2415">
          <cell r="A2415">
            <v>192605</v>
          </cell>
          <cell r="C2415" t="str">
            <v>Tuberia para Encamizado D0 700 mm</v>
          </cell>
          <cell r="E2415" t="str">
            <v>ml.</v>
          </cell>
          <cell r="F2415">
            <v>335</v>
          </cell>
        </row>
        <row r="2416">
          <cell r="A2416">
            <v>192606</v>
          </cell>
          <cell r="C2416" t="str">
            <v>Tuberia para Encamizado D0 500 mm</v>
          </cell>
          <cell r="E2416" t="str">
            <v>ml.</v>
          </cell>
          <cell r="F2416">
            <v>285</v>
          </cell>
        </row>
        <row r="2417">
          <cell r="A2417">
            <v>192607</v>
          </cell>
          <cell r="C2417" t="str">
            <v>Tuberia estructurada PVC Ø=110 mm</v>
          </cell>
          <cell r="E2417" t="str">
            <v>ml.</v>
          </cell>
          <cell r="F2417">
            <v>2.8</v>
          </cell>
        </row>
        <row r="2418">
          <cell r="A2418">
            <v>192608</v>
          </cell>
          <cell r="C2418" t="str">
            <v>Tuberia estructurada PVC Ø=50 mm</v>
          </cell>
          <cell r="E2418" t="str">
            <v>ml.</v>
          </cell>
          <cell r="F2418">
            <v>1.95</v>
          </cell>
        </row>
        <row r="2419">
          <cell r="A2419">
            <v>192609</v>
          </cell>
          <cell r="C2419" t="str">
            <v>Tuberia estructurada PVC Ø=160 mm</v>
          </cell>
          <cell r="E2419" t="str">
            <v>ml.</v>
          </cell>
          <cell r="F2419">
            <v>5.2</v>
          </cell>
        </row>
        <row r="2420">
          <cell r="A2420">
            <v>192610</v>
          </cell>
          <cell r="C2420" t="str">
            <v xml:space="preserve">Tela Rayada O Yute  </v>
          </cell>
          <cell r="E2420" t="str">
            <v>m2</v>
          </cell>
          <cell r="F2420">
            <v>1</v>
          </cell>
        </row>
        <row r="2421">
          <cell r="A2421">
            <v>192611</v>
          </cell>
          <cell r="C2421" t="str">
            <v xml:space="preserve"> Soga </v>
          </cell>
          <cell r="E2421" t="str">
            <v>m</v>
          </cell>
          <cell r="F2421">
            <v>0.15</v>
          </cell>
        </row>
        <row r="2422">
          <cell r="A2422">
            <v>192612</v>
          </cell>
          <cell r="C2422" t="str">
            <v xml:space="preserve"> Pegamento-Goma </v>
          </cell>
          <cell r="E2422" t="str">
            <v>gln</v>
          </cell>
          <cell r="F2422">
            <v>0.25</v>
          </cell>
        </row>
        <row r="2423">
          <cell r="A2423">
            <v>192613</v>
          </cell>
          <cell r="C2423" t="str">
            <v xml:space="preserve"> Cal P-24 (25kg) </v>
          </cell>
          <cell r="E2423" t="str">
            <v>sc</v>
          </cell>
          <cell r="F2423">
            <v>0.1</v>
          </cell>
        </row>
        <row r="2424">
          <cell r="A2424">
            <v>192614</v>
          </cell>
          <cell r="C2424" t="str">
            <v xml:space="preserve">Fertilizante de Floracion  </v>
          </cell>
          <cell r="E2424" t="str">
            <v>kg</v>
          </cell>
          <cell r="F2424">
            <v>3.5</v>
          </cell>
        </row>
        <row r="2425">
          <cell r="A2425">
            <v>192615</v>
          </cell>
          <cell r="C2425" t="str">
            <v xml:space="preserve"> Fungicida-Insecticida-Acaricidas </v>
          </cell>
          <cell r="E2425" t="str">
            <v>kg</v>
          </cell>
          <cell r="F2425">
            <v>12</v>
          </cell>
        </row>
        <row r="2426">
          <cell r="A2426">
            <v>192616</v>
          </cell>
          <cell r="C2426" t="str">
            <v xml:space="preserve"> Protector de Ramas (Antiseptico) </v>
          </cell>
          <cell r="E2426" t="str">
            <v>kg</v>
          </cell>
          <cell r="F2426">
            <v>9</v>
          </cell>
        </row>
        <row r="2427">
          <cell r="A2427">
            <v>192617</v>
          </cell>
          <cell r="C2427" t="str">
            <v xml:space="preserve"> Brocha  </v>
          </cell>
          <cell r="E2427" t="str">
            <v>u</v>
          </cell>
          <cell r="F2427">
            <v>5</v>
          </cell>
        </row>
        <row r="2428">
          <cell r="A2428">
            <v>192618</v>
          </cell>
          <cell r="C2428" t="str">
            <v>Tierra Vegetal</v>
          </cell>
          <cell r="E2428" t="str">
            <v>m3</v>
          </cell>
          <cell r="F2428">
            <v>26.5</v>
          </cell>
        </row>
        <row r="2429">
          <cell r="A2429">
            <v>192619</v>
          </cell>
          <cell r="C2429" t="str">
            <v>Arcilla</v>
          </cell>
          <cell r="E2429" t="str">
            <v>m3</v>
          </cell>
          <cell r="F2429">
            <v>6</v>
          </cell>
        </row>
        <row r="2430">
          <cell r="A2430">
            <v>192620</v>
          </cell>
          <cell r="C2430" t="str">
            <v>PLUMERIA AMARILLA (SUCHE AMARILLO)</v>
          </cell>
          <cell r="E2430" t="str">
            <v>U</v>
          </cell>
          <cell r="F2430">
            <v>36</v>
          </cell>
        </row>
        <row r="2431">
          <cell r="A2431">
            <v>192621</v>
          </cell>
          <cell r="C2431" t="str">
            <v>PLUMERIA ALBA (SUCHE BLANCO)</v>
          </cell>
          <cell r="E2431" t="str">
            <v>U</v>
          </cell>
          <cell r="F2431">
            <v>36</v>
          </cell>
        </row>
        <row r="2432">
          <cell r="A2432">
            <v>192622</v>
          </cell>
          <cell r="C2432" t="str">
            <v>PLUMERIA RUBIA (SUCHE ROSA</v>
          </cell>
          <cell r="E2432" t="str">
            <v>U</v>
          </cell>
          <cell r="F2432">
            <v>36</v>
          </cell>
        </row>
        <row r="2433">
          <cell r="A2433">
            <v>192623</v>
          </cell>
          <cell r="C2433" t="str">
            <v>CAESALPINEA PULCHERRIMA (ACASIA ENANA)</v>
          </cell>
          <cell r="E2433" t="str">
            <v>U</v>
          </cell>
          <cell r="F2433">
            <v>36</v>
          </cell>
        </row>
        <row r="2434">
          <cell r="A2434">
            <v>192624</v>
          </cell>
          <cell r="C2434" t="str">
            <v>Listón de Madera (4X4) cm. L= 2.50 m.</v>
          </cell>
          <cell r="E2434" t="str">
            <v>U</v>
          </cell>
          <cell r="F2434">
            <v>1</v>
          </cell>
        </row>
        <row r="2435">
          <cell r="A2435">
            <v>192625</v>
          </cell>
          <cell r="C2435" t="str">
            <v>BASURERO METALICO INC. CARCASA DE ACERO INOXIDABLE</v>
          </cell>
          <cell r="E2435" t="str">
            <v>U</v>
          </cell>
          <cell r="F2435">
            <v>325</v>
          </cell>
        </row>
        <row r="2436">
          <cell r="A2436">
            <v>192626</v>
          </cell>
          <cell r="C2436" t="str">
            <v>BANCA METALICO ICOLONIAL FORJADA</v>
          </cell>
          <cell r="E2436" t="str">
            <v>U</v>
          </cell>
          <cell r="F2436">
            <v>820</v>
          </cell>
        </row>
        <row r="2437">
          <cell r="A2437">
            <v>192627</v>
          </cell>
          <cell r="C2437" t="str">
            <v>ABRAZADERA DE ACERO GALVANIZADO, PLETINA, 3 PERNOS, 38 X 4 X 160 MM (1 1/2 X 5/32 X 6 1/2")</v>
          </cell>
          <cell r="E2437" t="str">
            <v>U</v>
          </cell>
          <cell r="F2437">
            <v>5.6</v>
          </cell>
        </row>
        <row r="2438">
          <cell r="A2438">
            <v>192628</v>
          </cell>
          <cell r="C2438" t="str">
            <v>DESMONTAJE DE TRANSFORMADOR EXISTENTE</v>
          </cell>
          <cell r="E2438" t="str">
            <v>U</v>
          </cell>
          <cell r="F2438">
            <v>75</v>
          </cell>
        </row>
        <row r="2439">
          <cell r="A2439">
            <v>192629</v>
          </cell>
          <cell r="C2439" t="str">
            <v>MONTAJE DE TRANSFORMADOR EXISTENTE</v>
          </cell>
          <cell r="E2439" t="str">
            <v>U</v>
          </cell>
          <cell r="F2439">
            <v>75</v>
          </cell>
        </row>
        <row r="2440">
          <cell r="A2440">
            <v>192630</v>
          </cell>
          <cell r="C2440" t="str">
            <v>VARRILLA COOPPERWELD 5/8"X6"</v>
          </cell>
          <cell r="E2440" t="str">
            <v>U</v>
          </cell>
          <cell r="F2440">
            <v>5.5</v>
          </cell>
        </row>
        <row r="2441">
          <cell r="A2441">
            <v>192631</v>
          </cell>
          <cell r="C2441" t="str">
            <v>CONDUCTO CU DESN #2</v>
          </cell>
          <cell r="E2441" t="str">
            <v>U</v>
          </cell>
          <cell r="F2441">
            <v>5.4</v>
          </cell>
        </row>
        <row r="2442">
          <cell r="A2442">
            <v>192632</v>
          </cell>
          <cell r="C2442" t="str">
            <v>GRILLETE</v>
          </cell>
          <cell r="E2442" t="str">
            <v>U</v>
          </cell>
          <cell r="F2442">
            <v>1.3</v>
          </cell>
        </row>
        <row r="2443">
          <cell r="A2443">
            <v>192633</v>
          </cell>
          <cell r="C2443" t="str">
            <v>TUBO RÍGIDA 1/2"</v>
          </cell>
          <cell r="E2443" t="str">
            <v>U</v>
          </cell>
          <cell r="F2443">
            <v>5.8</v>
          </cell>
        </row>
        <row r="2444">
          <cell r="A2444">
            <v>192634</v>
          </cell>
          <cell r="C2444" t="str">
            <v>CINTA ERIBAN 3/4"</v>
          </cell>
          <cell r="E2444" t="str">
            <v>U</v>
          </cell>
          <cell r="F2444">
            <v>2.1</v>
          </cell>
        </row>
        <row r="2445">
          <cell r="A2445">
            <v>192635</v>
          </cell>
          <cell r="C2445" t="str">
            <v>HEBILLA 3/4"</v>
          </cell>
          <cell r="E2445" t="str">
            <v>U</v>
          </cell>
          <cell r="F2445">
            <v>0.3</v>
          </cell>
        </row>
        <row r="2446">
          <cell r="A2446">
            <v>192636</v>
          </cell>
          <cell r="C2446" t="str">
            <v>UNIÓN METÁLICA 1/2"</v>
          </cell>
          <cell r="E2446" t="str">
            <v>U</v>
          </cell>
          <cell r="F2446">
            <v>0.25</v>
          </cell>
        </row>
        <row r="2447">
          <cell r="A2447">
            <v>192637</v>
          </cell>
          <cell r="C2447" t="str">
            <v>ABRAZADERA DE ACERO GALVANIZADO, PLETINA, 3 PERNOS, 38 X 4 X 160 MM (1 1/2 X 5/32 X 6 1/2")</v>
          </cell>
          <cell r="E2447" t="str">
            <v>U</v>
          </cell>
          <cell r="F2447">
            <v>5.6</v>
          </cell>
        </row>
        <row r="2448">
          <cell r="A2448">
            <v>192638</v>
          </cell>
          <cell r="C2448" t="str">
            <v>BASTIDOR RACK GALVAIZADO 3 VÍAS</v>
          </cell>
          <cell r="E2448" t="str">
            <v>U</v>
          </cell>
          <cell r="F2448">
            <v>10.8</v>
          </cell>
        </row>
        <row r="2449">
          <cell r="A2449">
            <v>192639</v>
          </cell>
          <cell r="C2449" t="str">
            <v>AISLADOR ROLLO, PORCELANA,15 KV, ANSI 53-2</v>
          </cell>
          <cell r="E2449" t="str">
            <v>U</v>
          </cell>
          <cell r="F2449">
            <v>0.9</v>
          </cell>
        </row>
        <row r="2450">
          <cell r="A2450">
            <v>192640</v>
          </cell>
          <cell r="C2450" t="str">
            <v>RETENCIÓN PREFORMADA PARA CABLE DE AL</v>
          </cell>
          <cell r="E2450" t="str">
            <v>U</v>
          </cell>
          <cell r="F2450">
            <v>2.4500000000000002</v>
          </cell>
        </row>
        <row r="2451">
          <cell r="A2451">
            <v>192641</v>
          </cell>
          <cell r="C2451" t="str">
            <v>ABRAZADERA DE ACERO GALVANIZADO, PLETINA, 3 PERNOS, 38 X 4 X 160 MM (1 1/2 X 5/32 X 6 1/2")</v>
          </cell>
          <cell r="E2451" t="str">
            <v>U</v>
          </cell>
          <cell r="F2451">
            <v>5.6</v>
          </cell>
        </row>
        <row r="2452">
          <cell r="A2452">
            <v>192642</v>
          </cell>
          <cell r="C2452" t="str">
            <v>BASTIDOR RACK GALVAIZADO 3 VÍAS</v>
          </cell>
          <cell r="E2452" t="str">
            <v>U</v>
          </cell>
          <cell r="F2452">
            <v>10.8</v>
          </cell>
        </row>
        <row r="2453">
          <cell r="A2453">
            <v>192643</v>
          </cell>
          <cell r="C2453" t="str">
            <v>AISLADOR ROLLO, PORCELANA,15 KV, ANSI 53-2</v>
          </cell>
          <cell r="E2453" t="str">
            <v>U</v>
          </cell>
          <cell r="F2453">
            <v>0.9</v>
          </cell>
        </row>
        <row r="2454">
          <cell r="A2454">
            <v>192644</v>
          </cell>
          <cell r="C2454" t="str">
            <v xml:space="preserve">VARILLA DE ARMAR PREFORMADA SIMPLE, PARA CABLE DE AL </v>
          </cell>
          <cell r="E2454" t="str">
            <v>U</v>
          </cell>
          <cell r="F2454">
            <v>3.5</v>
          </cell>
        </row>
        <row r="2455">
          <cell r="A2455">
            <v>192645</v>
          </cell>
          <cell r="C2455" t="str">
            <v>ALAMBRE DE AL, DESNUDO SÓLIDO, PARA ATADURA, 4 AWG</v>
          </cell>
          <cell r="E2455" t="str">
            <v>U</v>
          </cell>
          <cell r="F2455">
            <v>0.4</v>
          </cell>
        </row>
        <row r="2456">
          <cell r="A2456">
            <v>192646</v>
          </cell>
          <cell r="C2456" t="str">
            <v>ABRABRAZADERA DE ACERO GALVANIZADO, PLETINA, 4 PERNOS, 38 X 4 X 140 MM (1 1/2 X 5/32 X5/12")
BASTIDOR RACK GALVAIZADO 3 VÍAS
AISLADOR ROLLO, PORCELANA,15 KV, ANSI 53-2
RETENCIÓN PREFORMADA PARA CABLE DE AL
AZADERA DE ACERO GALVANIZADO, PLETINA, 4 PERNOS, 38 X 4 X 140 MM (1 1/2 X 5/32 X5/12")</v>
          </cell>
          <cell r="E2456" t="str">
            <v>U</v>
          </cell>
          <cell r="F2456">
            <v>6.9</v>
          </cell>
        </row>
        <row r="2457">
          <cell r="A2457">
            <v>192647</v>
          </cell>
          <cell r="C2457" t="str">
            <v>BASTIDOR RACK GALVAIZADO 3 VÍAS</v>
          </cell>
          <cell r="E2457" t="str">
            <v>U</v>
          </cell>
          <cell r="F2457">
            <v>10.8</v>
          </cell>
        </row>
        <row r="2458">
          <cell r="A2458">
            <v>192648</v>
          </cell>
          <cell r="C2458" t="str">
            <v>AISLADOR ROLLO, PORCELANA,15 KV, ANSI 53-2</v>
          </cell>
          <cell r="E2458" t="str">
            <v>U</v>
          </cell>
          <cell r="F2458">
            <v>0.9</v>
          </cell>
        </row>
        <row r="2459">
          <cell r="A2459">
            <v>192649</v>
          </cell>
          <cell r="C2459" t="str">
            <v>RETENCIÓN PREFORMADA PARA CABLE DE AL</v>
          </cell>
          <cell r="E2459" t="str">
            <v>U</v>
          </cell>
          <cell r="F2459">
            <v>2.4500000000000002</v>
          </cell>
        </row>
        <row r="2460">
          <cell r="A2460">
            <v>192650</v>
          </cell>
          <cell r="C2460" t="str">
            <v xml:space="preserve">ELEMENTOS DE FIJACIÓN </v>
          </cell>
          <cell r="E2460" t="str">
            <v>U</v>
          </cell>
          <cell r="F2460">
            <v>2</v>
          </cell>
        </row>
        <row r="2461">
          <cell r="A2461">
            <v>192651</v>
          </cell>
          <cell r="C2461" t="str">
            <v>BRAZO METÁLICO 0,75M X 1 1/2"</v>
          </cell>
          <cell r="E2461" t="str">
            <v>U</v>
          </cell>
          <cell r="F2461">
            <v>21.4</v>
          </cell>
        </row>
        <row r="2462">
          <cell r="A2462">
            <v>192652</v>
          </cell>
          <cell r="C2462" t="str">
            <v>LAMPARA QUADRIL./SODIO 250 W C/FO.FOTOCEL.</v>
          </cell>
          <cell r="E2462" t="str">
            <v>U</v>
          </cell>
          <cell r="F2462">
            <v>153</v>
          </cell>
        </row>
        <row r="2463">
          <cell r="A2463">
            <v>192653</v>
          </cell>
          <cell r="C2463" t="str">
            <v>CABLE CU. TW #12AWG</v>
          </cell>
          <cell r="E2463" t="str">
            <v>ml.</v>
          </cell>
          <cell r="F2463">
            <v>0.7</v>
          </cell>
        </row>
        <row r="2464">
          <cell r="A2464">
            <v>192654</v>
          </cell>
          <cell r="C2464" t="str">
            <v>REHUBICACION DE LUMINARIA NA, TIPO COBRA</v>
          </cell>
          <cell r="E2464" t="str">
            <v>U</v>
          </cell>
          <cell r="F2464">
            <v>35</v>
          </cell>
        </row>
        <row r="2465">
          <cell r="A2465">
            <v>192655</v>
          </cell>
          <cell r="C2465" t="str">
            <v>FOCO DE SODIO (100-250W)</v>
          </cell>
          <cell r="E2465" t="str">
            <v>U</v>
          </cell>
          <cell r="F2465">
            <v>15.45</v>
          </cell>
        </row>
        <row r="2466">
          <cell r="A2466">
            <v>192656</v>
          </cell>
          <cell r="C2466" t="str">
            <v>FOTOCELULA (FALL ON)</v>
          </cell>
          <cell r="E2466" t="str">
            <v>U</v>
          </cell>
          <cell r="F2466">
            <v>8.2899999999999991</v>
          </cell>
        </row>
        <row r="2467">
          <cell r="A2467">
            <v>192657</v>
          </cell>
          <cell r="C2467" t="str">
            <v>ACCESORIOS</v>
          </cell>
          <cell r="E2467" t="str">
            <v>U</v>
          </cell>
          <cell r="F2467">
            <v>2</v>
          </cell>
        </row>
        <row r="2468">
          <cell r="A2468">
            <v>192658</v>
          </cell>
          <cell r="C2468" t="str">
            <v>PLUMERIA AMARILLA (SUCHE AMARILLO)</v>
          </cell>
          <cell r="E2468" t="str">
            <v>U</v>
          </cell>
          <cell r="F2468">
            <v>28</v>
          </cell>
        </row>
        <row r="2469">
          <cell r="A2469">
            <v>192659</v>
          </cell>
          <cell r="C2469" t="str">
            <v>PLUMERIA AMARILLA (SUCHE AMARILLO)</v>
          </cell>
          <cell r="E2469" t="str">
            <v>U</v>
          </cell>
          <cell r="F2469">
            <v>20</v>
          </cell>
        </row>
        <row r="2470">
          <cell r="A2470">
            <v>192660</v>
          </cell>
          <cell r="C2470" t="str">
            <v>PLUMERIA ALBA (SUCHE BLANCO)</v>
          </cell>
          <cell r="E2470" t="str">
            <v>U</v>
          </cell>
          <cell r="F2470">
            <v>28</v>
          </cell>
        </row>
        <row r="2471">
          <cell r="A2471">
            <v>192661</v>
          </cell>
          <cell r="C2471" t="str">
            <v>PLUMERIA RUBRA (SUCHE ROSA)</v>
          </cell>
          <cell r="E2471" t="str">
            <v>U</v>
          </cell>
          <cell r="F2471">
            <v>28</v>
          </cell>
        </row>
        <row r="2472">
          <cell r="A2472">
            <v>192662</v>
          </cell>
          <cell r="C2472" t="str">
            <v>PLUMERIA ACASIA ENANA</v>
          </cell>
          <cell r="E2472" t="str">
            <v>U</v>
          </cell>
          <cell r="F2472">
            <v>20</v>
          </cell>
        </row>
        <row r="2473">
          <cell r="A2473">
            <v>192663</v>
          </cell>
          <cell r="C2473" t="str">
            <v>CONDUCTOR DE CABLE AWG #6</v>
          </cell>
          <cell r="E2473" t="str">
            <v>M</v>
          </cell>
          <cell r="F2473">
            <v>2.6</v>
          </cell>
        </row>
        <row r="2474">
          <cell r="A2474">
            <v>192664</v>
          </cell>
          <cell r="C2474" t="str">
            <v>CONDUCTOR DE CABLE AWG #10</v>
          </cell>
          <cell r="E2474" t="str">
            <v>M</v>
          </cell>
          <cell r="F2474">
            <v>0.9</v>
          </cell>
        </row>
        <row r="2475">
          <cell r="A2475">
            <v>192665</v>
          </cell>
          <cell r="C2475" t="str">
            <v>GELPORT PARA CONEXIÓN DE LUMINARIAS</v>
          </cell>
          <cell r="E2475" t="str">
            <v>U</v>
          </cell>
          <cell r="F2475">
            <v>5.5</v>
          </cell>
        </row>
        <row r="2476">
          <cell r="A2476">
            <v>192666</v>
          </cell>
          <cell r="C2476" t="str">
            <v>Banda Termoplastica p/Sellado de PVC 10-18 cm</v>
          </cell>
          <cell r="E2476" t="str">
            <v>m</v>
          </cell>
          <cell r="F2476">
            <v>9</v>
          </cell>
        </row>
        <row r="2477">
          <cell r="A2477">
            <v>192667</v>
          </cell>
          <cell r="C2477" t="str">
            <v>Acetileno, Oxigeno,Soldadura (Bronce/Cobre/Carburo/etc.)</v>
          </cell>
          <cell r="E2477" t="str">
            <v>kg.</v>
          </cell>
          <cell r="F2477">
            <v>16.5</v>
          </cell>
        </row>
        <row r="2478">
          <cell r="A2478">
            <v>192668</v>
          </cell>
          <cell r="C2478" t="str">
            <v>Desalojo de estructura metalica</v>
          </cell>
          <cell r="E2478" t="str">
            <v>kg.</v>
          </cell>
          <cell r="F2478">
            <v>1</v>
          </cell>
        </row>
        <row r="2479">
          <cell r="A2479">
            <v>192669</v>
          </cell>
          <cell r="C2479" t="str">
            <v>Tuberia Pead de Polietileno PN10 DN=110 mm.</v>
          </cell>
          <cell r="E2479" t="str">
            <v>m</v>
          </cell>
          <cell r="F2479">
            <v>6.73</v>
          </cell>
          <cell r="G2479">
            <v>363201021</v>
          </cell>
          <cell r="I2479">
            <v>39</v>
          </cell>
        </row>
        <row r="2480">
          <cell r="A2480">
            <v>192670</v>
          </cell>
          <cell r="C2480" t="str">
            <v>Tuberia Pead de Polietileno PN10 DN= 160 mm.</v>
          </cell>
          <cell r="E2480" t="str">
            <v>m</v>
          </cell>
          <cell r="F2480">
            <v>14.1</v>
          </cell>
          <cell r="G2480">
            <v>363201021</v>
          </cell>
          <cell r="I2480">
            <v>39</v>
          </cell>
        </row>
        <row r="2481">
          <cell r="A2481">
            <v>1926701</v>
          </cell>
          <cell r="C2481" t="str">
            <v>Tuberia Pead de Polietileno PN10 DN= 200 mm.</v>
          </cell>
          <cell r="E2481" t="str">
            <v>m</v>
          </cell>
          <cell r="F2481">
            <v>21.98</v>
          </cell>
          <cell r="G2481">
            <v>363201021</v>
          </cell>
          <cell r="I2481">
            <v>39</v>
          </cell>
        </row>
        <row r="2482">
          <cell r="A2482">
            <v>192671</v>
          </cell>
          <cell r="C2482" t="str">
            <v>Tuberia Pead de Polietileno PN10 DN=225 mm.</v>
          </cell>
          <cell r="E2482" t="str">
            <v>m</v>
          </cell>
          <cell r="F2482">
            <v>28</v>
          </cell>
          <cell r="G2482">
            <v>363201021</v>
          </cell>
          <cell r="I2482">
            <v>39</v>
          </cell>
        </row>
        <row r="2483">
          <cell r="A2483">
            <v>192672</v>
          </cell>
          <cell r="C2483" t="str">
            <v>Tuberia Pead de Polietileno PN10 DN=90 mm.</v>
          </cell>
          <cell r="E2483" t="str">
            <v>m</v>
          </cell>
          <cell r="F2483">
            <v>4.53</v>
          </cell>
          <cell r="G2483">
            <v>363201021</v>
          </cell>
          <cell r="I2483">
            <v>39</v>
          </cell>
        </row>
        <row r="2484">
          <cell r="A2484">
            <v>192673</v>
          </cell>
          <cell r="C2484" t="str">
            <v>Adhesivo Epóxico de Ho. Fresco a Endurecido</v>
          </cell>
          <cell r="E2484" t="str">
            <v>kg.</v>
          </cell>
          <cell r="F2484">
            <v>28.6</v>
          </cell>
          <cell r="G2484">
            <v>354902412</v>
          </cell>
          <cell r="I2484">
            <v>20.18</v>
          </cell>
        </row>
        <row r="2485">
          <cell r="A2485">
            <v>192674</v>
          </cell>
          <cell r="C2485" t="str">
            <v>Codos, Neplos, Tapón, etc.</v>
          </cell>
          <cell r="E2485" t="str">
            <v>u</v>
          </cell>
          <cell r="F2485">
            <v>2</v>
          </cell>
          <cell r="G2485">
            <v>375700017</v>
          </cell>
          <cell r="I2485">
            <v>40</v>
          </cell>
        </row>
        <row r="2486">
          <cell r="A2486">
            <v>192675</v>
          </cell>
          <cell r="C2486" t="str">
            <v>Tuberia Pead de Polietileno PN16 DN=20 mm.</v>
          </cell>
          <cell r="E2486" t="str">
            <v>m</v>
          </cell>
          <cell r="F2486">
            <v>0.36</v>
          </cell>
          <cell r="G2486">
            <v>363201021</v>
          </cell>
          <cell r="I2486">
            <v>39</v>
          </cell>
        </row>
        <row r="2487">
          <cell r="A2487">
            <v>192676</v>
          </cell>
          <cell r="C2487" t="str">
            <v>Collarin de 90 mm x 1/2"</v>
          </cell>
          <cell r="E2487" t="str">
            <v xml:space="preserve">U </v>
          </cell>
          <cell r="F2487">
            <v>6</v>
          </cell>
        </row>
        <row r="2488">
          <cell r="A2488">
            <v>192677</v>
          </cell>
          <cell r="C2488" t="str">
            <v>Anillo de Cacucho de 1/2"</v>
          </cell>
          <cell r="E2488" t="str">
            <v xml:space="preserve">U </v>
          </cell>
          <cell r="F2488">
            <v>0.3</v>
          </cell>
        </row>
        <row r="2489">
          <cell r="A2489">
            <v>192678</v>
          </cell>
          <cell r="C2489" t="str">
            <v>Válvula de Corte de 1/2"</v>
          </cell>
          <cell r="E2489" t="str">
            <v xml:space="preserve">U </v>
          </cell>
          <cell r="F2489">
            <v>7.25</v>
          </cell>
        </row>
        <row r="2490">
          <cell r="A2490">
            <v>192679</v>
          </cell>
          <cell r="C2490" t="str">
            <v>Tapón de Manguera de Polietileno de 20 mm.</v>
          </cell>
          <cell r="E2490" t="str">
            <v xml:space="preserve">U </v>
          </cell>
          <cell r="F2490">
            <v>1.6</v>
          </cell>
        </row>
        <row r="2491">
          <cell r="A2491">
            <v>192680</v>
          </cell>
          <cell r="C2491" t="str">
            <v>Adaptador Hembra de 1/2"</v>
          </cell>
          <cell r="E2491" t="str">
            <v xml:space="preserve">U </v>
          </cell>
          <cell r="F2491">
            <v>2.72</v>
          </cell>
        </row>
        <row r="2492">
          <cell r="A2492">
            <v>192681</v>
          </cell>
          <cell r="C2492" t="str">
            <v>Adaptador Macho de 1/2"</v>
          </cell>
          <cell r="E2492" t="str">
            <v xml:space="preserve">U </v>
          </cell>
          <cell r="F2492">
            <v>2.72</v>
          </cell>
        </row>
        <row r="2493">
          <cell r="A2493">
            <v>192682</v>
          </cell>
          <cell r="C2493" t="str">
            <v>ARENA GRUESA INC. TRANSPORTE</v>
          </cell>
          <cell r="E2493" t="str">
            <v>M3</v>
          </cell>
          <cell r="F2493">
            <v>13.6</v>
          </cell>
        </row>
        <row r="2494">
          <cell r="A2494">
            <v>192683</v>
          </cell>
          <cell r="C2494" t="str">
            <v>Hipoclorito de Calcio al 75%</v>
          </cell>
          <cell r="E2494" t="str">
            <v>kg.</v>
          </cell>
          <cell r="F2494">
            <v>10</v>
          </cell>
        </row>
        <row r="2495">
          <cell r="A2495">
            <v>192684</v>
          </cell>
          <cell r="C2495" t="str">
            <v>Encofrado para Caja de medidores de 2" hasta 6"</v>
          </cell>
          <cell r="E2495" t="str">
            <v>u</v>
          </cell>
          <cell r="F2495">
            <v>7</v>
          </cell>
        </row>
        <row r="2496">
          <cell r="A2496">
            <v>192685</v>
          </cell>
          <cell r="C2496" t="str">
            <v>Plancha de Acero Inoxidable Antideslizante e=3mm</v>
          </cell>
          <cell r="E2496" t="str">
            <v>m2</v>
          </cell>
          <cell r="F2496">
            <v>80</v>
          </cell>
        </row>
        <row r="2497">
          <cell r="A2497">
            <v>192686</v>
          </cell>
          <cell r="C2497" t="str">
            <v>Encofrado para Tapa Abatida</v>
          </cell>
          <cell r="E2497" t="str">
            <v>u</v>
          </cell>
          <cell r="F2497">
            <v>4</v>
          </cell>
        </row>
        <row r="2498">
          <cell r="A2498">
            <v>192687</v>
          </cell>
          <cell r="C2498" t="str">
            <v>Válvula de Compuerta DN 80 PN 16 HD</v>
          </cell>
          <cell r="E2498" t="str">
            <v>u</v>
          </cell>
          <cell r="F2498">
            <v>218.5</v>
          </cell>
        </row>
        <row r="2499">
          <cell r="A2499">
            <v>192688</v>
          </cell>
          <cell r="C2499" t="str">
            <v>Limpiador</v>
          </cell>
          <cell r="E2499" t="str">
            <v>lt</v>
          </cell>
          <cell r="F2499">
            <v>8</v>
          </cell>
        </row>
        <row r="2500">
          <cell r="A2500">
            <v>192689</v>
          </cell>
          <cell r="C2500" t="str">
            <v>Porta Brida Pead PE 100 D=90mm por Termofusión</v>
          </cell>
          <cell r="E2500" t="str">
            <v>u</v>
          </cell>
          <cell r="F2500">
            <v>6.25</v>
          </cell>
        </row>
        <row r="2501">
          <cell r="A2501">
            <v>192690</v>
          </cell>
          <cell r="C2501" t="str">
            <v>Contra Brida Hierro Modular con Recub Int/Ext con Pead D=90mm</v>
          </cell>
          <cell r="E2501" t="str">
            <v>u</v>
          </cell>
          <cell r="F2501">
            <v>18</v>
          </cell>
        </row>
        <row r="2502">
          <cell r="A2502">
            <v>192691</v>
          </cell>
          <cell r="C2502" t="str">
            <v xml:space="preserve">Codo Pead 45° PE 100 PN 10 DN 90mm p/Termofusión </v>
          </cell>
          <cell r="E2502" t="str">
            <v>u</v>
          </cell>
          <cell r="F2502">
            <v>11.2</v>
          </cell>
        </row>
        <row r="2503">
          <cell r="A2503">
            <v>1926911</v>
          </cell>
          <cell r="C2503" t="str">
            <v xml:space="preserve">Codo Pead PE 100 PN10 90mmx90 p/Electrofusión </v>
          </cell>
          <cell r="E2503" t="str">
            <v>u</v>
          </cell>
          <cell r="F2503">
            <v>17.899999999999999</v>
          </cell>
        </row>
        <row r="2504">
          <cell r="A2504">
            <v>1926912</v>
          </cell>
          <cell r="C2504" t="str">
            <v xml:space="preserve">Codo Pead PE 100 PN10 110mmx90 p/Electrofusión </v>
          </cell>
          <cell r="E2504" t="str">
            <v>u</v>
          </cell>
          <cell r="F2504">
            <v>26</v>
          </cell>
        </row>
        <row r="2505">
          <cell r="A2505">
            <v>1926913</v>
          </cell>
          <cell r="C2505" t="str">
            <v xml:space="preserve">Codo Pead PE 100 PN10 160mmx90 p/Electrofusión </v>
          </cell>
          <cell r="E2505" t="str">
            <v>u</v>
          </cell>
          <cell r="F2505">
            <v>71</v>
          </cell>
        </row>
        <row r="2506">
          <cell r="A2506">
            <v>192692</v>
          </cell>
          <cell r="C2506" t="str">
            <v>Hidrante Tipo Tráfico D=90 mm</v>
          </cell>
          <cell r="E2506" t="str">
            <v>u</v>
          </cell>
          <cell r="F2506">
            <v>445</v>
          </cell>
        </row>
        <row r="2507">
          <cell r="A2507">
            <v>192693</v>
          </cell>
          <cell r="C2507" t="str">
            <v>Medidor de 4" para Hidrante Clase B</v>
          </cell>
          <cell r="E2507" t="str">
            <v>u</v>
          </cell>
          <cell r="F2507">
            <v>580</v>
          </cell>
        </row>
        <row r="2508">
          <cell r="A2508">
            <v>192694</v>
          </cell>
          <cell r="C2508" t="str">
            <v>Tee Pead PE 100 PN10 D=90mm x 90mm p/Termofusión (inc. Manguito)</v>
          </cell>
          <cell r="E2508" t="str">
            <v>u</v>
          </cell>
          <cell r="F2508">
            <v>16</v>
          </cell>
        </row>
        <row r="2509">
          <cell r="A2509">
            <v>1926941</v>
          </cell>
          <cell r="C2509" t="str">
            <v>Tee Pead PE 100 PN10 D=90x90mm p/Electrofusión inc.Manguito</v>
          </cell>
          <cell r="E2509" t="str">
            <v>u</v>
          </cell>
          <cell r="F2509">
            <v>72.8</v>
          </cell>
          <cell r="G2509">
            <v>37550001153</v>
          </cell>
          <cell r="I2509">
            <v>40</v>
          </cell>
        </row>
        <row r="2510">
          <cell r="A2510">
            <v>19269411</v>
          </cell>
          <cell r="C2510" t="str">
            <v>Tee Pead PE 100 PN10 D=110mm x 110mm p/Electrofusión inc.Manguito</v>
          </cell>
          <cell r="E2510" t="str">
            <v>u</v>
          </cell>
          <cell r="F2510">
            <v>96</v>
          </cell>
          <cell r="G2510">
            <v>37550001153</v>
          </cell>
          <cell r="I2510">
            <v>40</v>
          </cell>
        </row>
        <row r="2511">
          <cell r="A2511">
            <v>19269412</v>
          </cell>
          <cell r="C2511" t="str">
            <v>Tee Pead PE 100 PN10 D=110mm x 90mm p/Electrofusión inc.Manguito</v>
          </cell>
          <cell r="E2511" t="str">
            <v>u</v>
          </cell>
          <cell r="F2511">
            <v>77.400000000000006</v>
          </cell>
        </row>
        <row r="2512">
          <cell r="A2512">
            <v>19269413</v>
          </cell>
          <cell r="C2512" t="str">
            <v>Tee Pead PE 100 PN10 D=160mm x 160mm p/Electrofusión inc.Manguito</v>
          </cell>
          <cell r="E2512" t="str">
            <v>u</v>
          </cell>
          <cell r="F2512">
            <v>117.5</v>
          </cell>
          <cell r="G2512">
            <v>37550001153</v>
          </cell>
          <cell r="I2512">
            <v>40</v>
          </cell>
        </row>
        <row r="2513">
          <cell r="A2513">
            <v>19269414</v>
          </cell>
          <cell r="C2513" t="str">
            <v>Tee Pead PE 100 PN10 D=160mm x 110mm p/Electrofusión inc.Manguito</v>
          </cell>
          <cell r="E2513" t="str">
            <v>u</v>
          </cell>
          <cell r="F2513">
            <v>155</v>
          </cell>
        </row>
        <row r="2514">
          <cell r="A2514">
            <v>192694141</v>
          </cell>
          <cell r="C2514" t="str">
            <v>Tee Pead PE 100 PN10 D=200mm x 200mm p/Electrofusión inc.Manguito</v>
          </cell>
          <cell r="E2514" t="str">
            <v>u</v>
          </cell>
          <cell r="F2514">
            <v>250.7</v>
          </cell>
          <cell r="G2514">
            <v>37550001153</v>
          </cell>
          <cell r="I2514">
            <v>40</v>
          </cell>
        </row>
        <row r="2515">
          <cell r="A2515">
            <v>192694142</v>
          </cell>
          <cell r="C2515" t="str">
            <v>Tee Pead PE 100 PN10 D=225mm x 225mm p/Electrofusión inc.Manguito</v>
          </cell>
          <cell r="E2515" t="str">
            <v>u</v>
          </cell>
          <cell r="F2515">
            <v>293.89999999999998</v>
          </cell>
          <cell r="G2515">
            <v>37550001153</v>
          </cell>
          <cell r="I2515">
            <v>40</v>
          </cell>
        </row>
        <row r="2516">
          <cell r="A2516">
            <v>1926942</v>
          </cell>
          <cell r="C2516" t="str">
            <v xml:space="preserve">Manguito Union Pead D=90mm PE 100 PN10 p/Electrofusión </v>
          </cell>
          <cell r="E2516" t="str">
            <v>u</v>
          </cell>
          <cell r="F2516">
            <v>9.1</v>
          </cell>
        </row>
        <row r="2517">
          <cell r="A2517">
            <v>19269421</v>
          </cell>
          <cell r="C2517" t="str">
            <v xml:space="preserve">Manguito Union Pead D=110mm PE 100 PN10 p/Electrofusión </v>
          </cell>
          <cell r="E2517" t="str">
            <v>u</v>
          </cell>
          <cell r="F2517">
            <v>11.6</v>
          </cell>
        </row>
        <row r="2518">
          <cell r="A2518">
            <v>19269422</v>
          </cell>
          <cell r="C2518" t="str">
            <v xml:space="preserve">Manguito Union Pead D=160mm PE 100 PN10 p/Electrofusión </v>
          </cell>
          <cell r="E2518" t="str">
            <v>u</v>
          </cell>
          <cell r="F2518">
            <v>36</v>
          </cell>
        </row>
        <row r="2519">
          <cell r="A2519">
            <v>1926943</v>
          </cell>
          <cell r="C2519" t="str">
            <v xml:space="preserve">Portabrida Pead PE 90mm PN100 </v>
          </cell>
          <cell r="E2519" t="str">
            <v>u</v>
          </cell>
          <cell r="F2519">
            <v>10.65</v>
          </cell>
        </row>
        <row r="2520">
          <cell r="A2520">
            <v>19269431</v>
          </cell>
          <cell r="C2520" t="str">
            <v xml:space="preserve">Portabrida Pead PE 110mm PN10 </v>
          </cell>
          <cell r="E2520" t="str">
            <v>u</v>
          </cell>
          <cell r="F2520">
            <v>18</v>
          </cell>
        </row>
        <row r="2521">
          <cell r="A2521">
            <v>19269432</v>
          </cell>
          <cell r="C2521" t="str">
            <v xml:space="preserve">Portabrida Pead PE 160mm PN10 </v>
          </cell>
          <cell r="E2521" t="str">
            <v>u</v>
          </cell>
          <cell r="F2521">
            <v>27</v>
          </cell>
        </row>
        <row r="2522">
          <cell r="A2522">
            <v>1926944</v>
          </cell>
          <cell r="C2522" t="str">
            <v xml:space="preserve">Contrabrida D=90mm hierro Nodular conrecub. Int/ext con Pead </v>
          </cell>
          <cell r="E2522" t="str">
            <v>u</v>
          </cell>
          <cell r="F2522">
            <v>18</v>
          </cell>
        </row>
        <row r="2523">
          <cell r="A2523">
            <v>1926945</v>
          </cell>
          <cell r="C2523" t="str">
            <v xml:space="preserve">Contrabrida D=110mm hierro Nodular conrecub. Int/ext con Pead </v>
          </cell>
          <cell r="E2523" t="str">
            <v>u</v>
          </cell>
          <cell r="F2523">
            <v>26</v>
          </cell>
        </row>
        <row r="2524">
          <cell r="A2524">
            <v>19269451</v>
          </cell>
          <cell r="C2524" t="str">
            <v xml:space="preserve">Contrabrida D=160mm hierro Nodular conrecub. Int/ext con Pead </v>
          </cell>
          <cell r="E2524" t="str">
            <v>u</v>
          </cell>
          <cell r="F2524">
            <v>52</v>
          </cell>
        </row>
        <row r="2525">
          <cell r="A2525">
            <v>192695</v>
          </cell>
          <cell r="C2525" t="str">
            <v xml:space="preserve">Juego de pernos Galv. Y Empaque Ø 90mm p/Brida de Acero </v>
          </cell>
          <cell r="E2525" t="str">
            <v>u</v>
          </cell>
          <cell r="F2525">
            <v>32</v>
          </cell>
        </row>
        <row r="2526">
          <cell r="A2526">
            <v>192696</v>
          </cell>
          <cell r="C2526" t="str">
            <v>Union Universal de 4" Rango 107,2-127,8mm (HD-PVC-HF-Acero-AC)</v>
          </cell>
          <cell r="E2526" t="str">
            <v>u</v>
          </cell>
          <cell r="F2526">
            <v>100</v>
          </cell>
        </row>
        <row r="2527">
          <cell r="A2527">
            <v>192697</v>
          </cell>
          <cell r="C2527" t="str">
            <v>Encofrado Caja de Revisión 50x50</v>
          </cell>
          <cell r="E2527" t="str">
            <v>u</v>
          </cell>
          <cell r="F2527">
            <v>8</v>
          </cell>
          <cell r="G2527">
            <v>316000311</v>
          </cell>
          <cell r="I2527">
            <v>29.45</v>
          </cell>
        </row>
        <row r="2528">
          <cell r="A2528">
            <v>192698</v>
          </cell>
          <cell r="C2528" t="str">
            <v>Encofrado p/Colocación Tapa Ductil</v>
          </cell>
          <cell r="E2528" t="str">
            <v>u</v>
          </cell>
          <cell r="F2528">
            <v>2.2000000000000002</v>
          </cell>
          <cell r="G2528">
            <v>316000311</v>
          </cell>
          <cell r="I2528">
            <v>29.45</v>
          </cell>
        </row>
        <row r="2529">
          <cell r="A2529">
            <v>192699</v>
          </cell>
          <cell r="C2529" t="str">
            <v>Encofrado p/Bajada Caja Domiciliaria</v>
          </cell>
          <cell r="E2529" t="str">
            <v>u</v>
          </cell>
          <cell r="F2529">
            <v>1.25</v>
          </cell>
        </row>
        <row r="2530">
          <cell r="A2530">
            <v>192700</v>
          </cell>
          <cell r="C2530" t="str">
            <v>Encofrado p/Elevada Caja Domiciliaria</v>
          </cell>
          <cell r="E2530" t="str">
            <v>u</v>
          </cell>
          <cell r="F2530">
            <v>1.5</v>
          </cell>
        </row>
        <row r="2531">
          <cell r="A2531">
            <v>1927011</v>
          </cell>
          <cell r="C2531" t="str">
            <v>Encofrado p/Elevada Camara de Hidrante</v>
          </cell>
          <cell r="E2531" t="str">
            <v>u</v>
          </cell>
          <cell r="F2531">
            <v>3.5</v>
          </cell>
        </row>
        <row r="2532">
          <cell r="A2532">
            <v>192701</v>
          </cell>
          <cell r="C2532" t="str">
            <v>Encofrado Caja de Reg. Doble</v>
          </cell>
          <cell r="E2532" t="str">
            <v>u</v>
          </cell>
          <cell r="F2532">
            <v>8</v>
          </cell>
        </row>
        <row r="2533">
          <cell r="A2533">
            <v>192702</v>
          </cell>
          <cell r="C2533" t="str">
            <v>Adhesivo Ep'oxico de Ho. Fresco aendurecido</v>
          </cell>
          <cell r="E2533" t="str">
            <v>kg</v>
          </cell>
          <cell r="F2533">
            <v>28.6</v>
          </cell>
        </row>
        <row r="2534">
          <cell r="A2534">
            <v>192703</v>
          </cell>
          <cell r="C2534" t="str">
            <v>Sacos de Yute (Grande)</v>
          </cell>
          <cell r="E2534" t="str">
            <v>u</v>
          </cell>
          <cell r="F2534">
            <v>0.5</v>
          </cell>
        </row>
        <row r="2535">
          <cell r="A2535">
            <v>192704</v>
          </cell>
          <cell r="C2535" t="str">
            <v>Balon inflable</v>
          </cell>
          <cell r="E2535" t="str">
            <v>u</v>
          </cell>
          <cell r="F2535">
            <v>15</v>
          </cell>
        </row>
        <row r="2536">
          <cell r="A2536">
            <v>192705</v>
          </cell>
          <cell r="C2536" t="str">
            <v>Letrero Aluminio 2 Mm. Inc.Fondo.Lamin.Reflecti.Pint.Epox.Etc</v>
          </cell>
          <cell r="E2536" t="str">
            <v>m2</v>
          </cell>
          <cell r="F2536">
            <v>135</v>
          </cell>
          <cell r="J2536">
            <v>155</v>
          </cell>
        </row>
        <row r="2537">
          <cell r="A2537">
            <v>192706</v>
          </cell>
          <cell r="C2537" t="str">
            <v>Elementos de Fijación LetreroBarricadas</v>
          </cell>
          <cell r="E2537" t="str">
            <v>u</v>
          </cell>
          <cell r="F2537">
            <v>1</v>
          </cell>
          <cell r="G2537">
            <v>4299217223</v>
          </cell>
          <cell r="I2537">
            <v>40</v>
          </cell>
        </row>
        <row r="2538">
          <cell r="A2538">
            <v>1927061</v>
          </cell>
          <cell r="C2538" t="str">
            <v>Elementos de Fijación Barricada</v>
          </cell>
          <cell r="E2538" t="str">
            <v>u</v>
          </cell>
          <cell r="F2538">
            <v>1.2</v>
          </cell>
          <cell r="G2538">
            <v>4299217223</v>
          </cell>
          <cell r="I2538">
            <v>40</v>
          </cell>
        </row>
        <row r="2539">
          <cell r="A2539">
            <v>192707</v>
          </cell>
          <cell r="C2539" t="str">
            <v>Malla Plástica de Seguridad Color Reflectivo</v>
          </cell>
          <cell r="E2539" t="str">
            <v>m2.</v>
          </cell>
          <cell r="F2539">
            <v>1.8</v>
          </cell>
        </row>
        <row r="2540">
          <cell r="A2540">
            <v>192708</v>
          </cell>
          <cell r="C2540" t="str">
            <v>Elementos de Fijación p/Malla Plastica</v>
          </cell>
          <cell r="E2540" t="str">
            <v>u</v>
          </cell>
          <cell r="F2540">
            <v>0.1</v>
          </cell>
        </row>
        <row r="2541">
          <cell r="A2541">
            <v>192709</v>
          </cell>
          <cell r="C2541" t="str">
            <v>Lámina/Vinyl Reflectiva Grado Ingenieria</v>
          </cell>
          <cell r="E2541" t="str">
            <v>m2.</v>
          </cell>
          <cell r="F2541">
            <v>19.5</v>
          </cell>
          <cell r="G2541">
            <v>3692000124</v>
          </cell>
          <cell r="I2541">
            <v>39</v>
          </cell>
        </row>
        <row r="2542">
          <cell r="A2542">
            <v>192710</v>
          </cell>
          <cell r="C2542" t="str">
            <v>Lona Impresa Con Protección UV</v>
          </cell>
          <cell r="E2542" t="str">
            <v>m2.</v>
          </cell>
          <cell r="F2542">
            <v>7.4</v>
          </cell>
        </row>
        <row r="2543">
          <cell r="A2543">
            <v>192711</v>
          </cell>
          <cell r="C2543" t="str">
            <v>Elemento de Fijación p/letrero de Obra</v>
          </cell>
          <cell r="E2543" t="str">
            <v>u</v>
          </cell>
          <cell r="F2543">
            <v>3.8</v>
          </cell>
        </row>
        <row r="2544">
          <cell r="A2544">
            <v>192712</v>
          </cell>
          <cell r="C2544" t="str">
            <v>Elemento de Fijación p/Bolardos</v>
          </cell>
          <cell r="E2544" t="str">
            <v>u</v>
          </cell>
          <cell r="F2544">
            <v>5</v>
          </cell>
        </row>
        <row r="2545">
          <cell r="A2545">
            <v>192713</v>
          </cell>
          <cell r="C2545" t="str">
            <v>Pintura Imprimante de Adherencia</v>
          </cell>
          <cell r="E2545" t="str">
            <v>gln.</v>
          </cell>
          <cell r="F2545">
            <v>39.1</v>
          </cell>
        </row>
        <row r="2546">
          <cell r="A2546">
            <v>192714</v>
          </cell>
          <cell r="C2546" t="str">
            <v>Tubo de Acero sin Costura Ced. 40 de 6"</v>
          </cell>
          <cell r="E2546" t="str">
            <v>m</v>
          </cell>
          <cell r="F2546">
            <v>48.15</v>
          </cell>
        </row>
        <row r="2547">
          <cell r="A2547">
            <v>192715</v>
          </cell>
          <cell r="C2547" t="str">
            <v>Mortero expansivo p/Reelleno y Anclaje</v>
          </cell>
          <cell r="E2547" t="str">
            <v>kg.</v>
          </cell>
          <cell r="F2547">
            <v>0.65</v>
          </cell>
        </row>
        <row r="2548">
          <cell r="A2548">
            <v>192716</v>
          </cell>
          <cell r="C2548" t="str">
            <v xml:space="preserve">Transformador Padmounted 25kva Monofásico 7960/240-120v </v>
          </cell>
          <cell r="E2548" t="str">
            <v>u</v>
          </cell>
          <cell r="F2548">
            <v>2350</v>
          </cell>
          <cell r="J2548">
            <v>2550</v>
          </cell>
        </row>
        <row r="2549">
          <cell r="A2549">
            <v>192717</v>
          </cell>
          <cell r="C2549" t="str">
            <v xml:space="preserve">Conector Codo 15 Kv #2 200 Amp </v>
          </cell>
          <cell r="E2549" t="str">
            <v>u</v>
          </cell>
          <cell r="F2549">
            <v>56</v>
          </cell>
        </row>
        <row r="2550">
          <cell r="A2550">
            <v>192718</v>
          </cell>
          <cell r="C2550" t="str">
            <v xml:space="preserve">Terminal De Compresión #1/0 </v>
          </cell>
          <cell r="E2550" t="str">
            <v>u</v>
          </cell>
          <cell r="F2550">
            <v>4.12</v>
          </cell>
        </row>
        <row r="2551">
          <cell r="A2551">
            <v>192719</v>
          </cell>
          <cell r="C2551" t="str">
            <v xml:space="preserve">Cinta Autofundente </v>
          </cell>
          <cell r="E2551" t="str">
            <v>rollo</v>
          </cell>
          <cell r="F2551">
            <v>10</v>
          </cell>
        </row>
        <row r="2552">
          <cell r="A2552">
            <v>192720</v>
          </cell>
          <cell r="C2552" t="str">
            <v xml:space="preserve">Cinta Aislante (20m) </v>
          </cell>
          <cell r="E2552" t="str">
            <v>rollo</v>
          </cell>
          <cell r="F2552">
            <v>1.25</v>
          </cell>
        </row>
        <row r="2553">
          <cell r="A2553">
            <v>192721</v>
          </cell>
          <cell r="C2553" t="str">
            <v xml:space="preserve">Conector Insert 15kv 200 Amp </v>
          </cell>
          <cell r="E2553" t="str">
            <v>u</v>
          </cell>
          <cell r="F2553">
            <v>51</v>
          </cell>
        </row>
        <row r="2554">
          <cell r="A2554">
            <v>192722</v>
          </cell>
          <cell r="C2554" t="str">
            <v>Encofrado p/base de Transformador</v>
          </cell>
          <cell r="E2554" t="str">
            <v>m3.</v>
          </cell>
          <cell r="F2554">
            <v>25</v>
          </cell>
        </row>
        <row r="2555">
          <cell r="A2555">
            <v>192723</v>
          </cell>
          <cell r="C2555" t="str">
            <v xml:space="preserve">Punta Terminal Exterior # 2 Xlpe 15 Kv  </v>
          </cell>
          <cell r="E2555" t="str">
            <v>u</v>
          </cell>
          <cell r="F2555">
            <v>63</v>
          </cell>
        </row>
        <row r="2556">
          <cell r="A2556">
            <v>192724</v>
          </cell>
          <cell r="C2556" t="str">
            <v xml:space="preserve">Cruceta De Acero Galvanizado, Universal, Perfil “L” 75 X 75 X 6 X 2400 Mm(2 61/64 X 261/64 X 1/4") </v>
          </cell>
          <cell r="E2556" t="str">
            <v>u</v>
          </cell>
          <cell r="F2556">
            <v>44</v>
          </cell>
        </row>
        <row r="2557">
          <cell r="A2557">
            <v>192725</v>
          </cell>
          <cell r="C2557" t="str">
            <v xml:space="preserve">Pie De Amigo De Acero, Perfil "L" de 38x38x6x700mm </v>
          </cell>
          <cell r="E2557" t="str">
            <v>u</v>
          </cell>
          <cell r="F2557">
            <v>12.9</v>
          </cell>
        </row>
        <row r="2558">
          <cell r="A2558">
            <v>192726</v>
          </cell>
          <cell r="C2558" t="str">
            <v xml:space="preserve">Abrazadera De Acero Galvanizado, Pletina, 3 Pernos, 38x4x160 Mm </v>
          </cell>
          <cell r="E2558" t="str">
            <v>u</v>
          </cell>
          <cell r="F2558">
            <v>5.15</v>
          </cell>
        </row>
        <row r="2559">
          <cell r="A2559">
            <v>192727</v>
          </cell>
          <cell r="C2559" t="str">
            <v xml:space="preserve">Cable Cu Thhn #10 Awg </v>
          </cell>
          <cell r="E2559" t="str">
            <v>m</v>
          </cell>
          <cell r="F2559">
            <v>0.86</v>
          </cell>
        </row>
        <row r="2560">
          <cell r="A2560">
            <v>192728</v>
          </cell>
          <cell r="C2560" t="str">
            <v xml:space="preserve">Conector de Aleacion de Al, Compresión Tipo H </v>
          </cell>
          <cell r="E2560" t="str">
            <v xml:space="preserve">U </v>
          </cell>
          <cell r="F2560">
            <v>1.38</v>
          </cell>
        </row>
        <row r="2561">
          <cell r="A2561">
            <v>192729</v>
          </cell>
          <cell r="C2561" t="str">
            <v xml:space="preserve"> Tuerca de Ojo De Acero Galvanizado, Perno de 16 Mm (5/8") </v>
          </cell>
          <cell r="E2561" t="str">
            <v>U</v>
          </cell>
          <cell r="F2561">
            <v>1.62</v>
          </cell>
        </row>
        <row r="2562">
          <cell r="A2562">
            <v>192730</v>
          </cell>
          <cell r="C2562" t="str">
            <v xml:space="preserve">Conductor #2 Desnudo Asc </v>
          </cell>
          <cell r="E2562" t="str">
            <v>M</v>
          </cell>
          <cell r="F2562">
            <v>0.94</v>
          </cell>
        </row>
        <row r="2563">
          <cell r="A2563">
            <v>192731</v>
          </cell>
          <cell r="C2563" t="str">
            <v xml:space="preserve">Estribo de Aluminio Para Conductores Al </v>
          </cell>
          <cell r="E2563" t="str">
            <v xml:space="preserve">U </v>
          </cell>
          <cell r="F2563">
            <v>9.9</v>
          </cell>
        </row>
        <row r="2564">
          <cell r="A2564">
            <v>192732</v>
          </cell>
          <cell r="C2564" t="str">
            <v xml:space="preserve">Caja Portafusible 15kv - 100amp </v>
          </cell>
          <cell r="E2564" t="str">
            <v>U</v>
          </cell>
          <cell r="F2564">
            <v>73.44</v>
          </cell>
        </row>
        <row r="2565">
          <cell r="A2565">
            <v>192733</v>
          </cell>
          <cell r="C2565" t="str">
            <v xml:space="preserve">Tirafusible 10 A </v>
          </cell>
          <cell r="E2565" t="str">
            <v>U</v>
          </cell>
          <cell r="F2565">
            <v>2.6</v>
          </cell>
        </row>
        <row r="2566">
          <cell r="A2566">
            <v>192734</v>
          </cell>
          <cell r="C2566" t="str">
            <v xml:space="preserve">Abrazadera De Acero Galvanizado, Pletina, 4 Pernos, 38x4x140 Mm </v>
          </cell>
          <cell r="E2566" t="str">
            <v>U</v>
          </cell>
          <cell r="F2566">
            <v>6.94</v>
          </cell>
        </row>
        <row r="2567">
          <cell r="A2567">
            <v>192735</v>
          </cell>
          <cell r="C2567" t="str">
            <v xml:space="preserve">Varilla de Cobre (Puesta A Tierra) 5/8" X 1.80m </v>
          </cell>
          <cell r="E2567" t="str">
            <v>U</v>
          </cell>
          <cell r="F2567">
            <v>16.75</v>
          </cell>
        </row>
        <row r="2568">
          <cell r="A2568">
            <v>192736</v>
          </cell>
          <cell r="C2568" t="str">
            <v xml:space="preserve"> Grillete Varilla Cable </v>
          </cell>
          <cell r="E2568" t="str">
            <v>U</v>
          </cell>
          <cell r="F2568">
            <v>1.02</v>
          </cell>
        </row>
        <row r="2569">
          <cell r="A2569">
            <v>192737</v>
          </cell>
          <cell r="C2569" t="str">
            <v xml:space="preserve">Conductor de Cu Desnudo #8 Awg </v>
          </cell>
          <cell r="E2569" t="str">
            <v>m</v>
          </cell>
          <cell r="F2569">
            <v>1.387</v>
          </cell>
        </row>
        <row r="2570">
          <cell r="A2570">
            <v>192738</v>
          </cell>
          <cell r="C2570" t="str">
            <v xml:space="preserve">Conductor de Cobre Desnudo #2/0 Awg </v>
          </cell>
          <cell r="E2570" t="str">
            <v>m</v>
          </cell>
          <cell r="F2570">
            <v>10.587999999999999</v>
          </cell>
        </row>
        <row r="2571">
          <cell r="A2571">
            <v>192739</v>
          </cell>
          <cell r="C2571" t="str">
            <v xml:space="preserve">Varilla de Cobre (Puesta A Tierra) 5/8" X 1.80m </v>
          </cell>
          <cell r="E2571" t="str">
            <v>u</v>
          </cell>
          <cell r="F2571">
            <v>16.75</v>
          </cell>
        </row>
        <row r="2572">
          <cell r="A2572">
            <v>192740</v>
          </cell>
          <cell r="C2572" t="str">
            <v xml:space="preserve">Soldadura Exotérmica 115gr </v>
          </cell>
          <cell r="E2572" t="str">
            <v>u</v>
          </cell>
          <cell r="F2572">
            <v>6.77</v>
          </cell>
        </row>
        <row r="2573">
          <cell r="A2573">
            <v>192741</v>
          </cell>
          <cell r="C2573" t="str">
            <v xml:space="preserve">Molde de Grafito Cable/Cable #2 - #2/0 </v>
          </cell>
          <cell r="E2573" t="str">
            <v>u</v>
          </cell>
          <cell r="F2573">
            <v>85.17</v>
          </cell>
        </row>
        <row r="2574">
          <cell r="A2574">
            <v>192742</v>
          </cell>
          <cell r="C2574" t="str">
            <v xml:space="preserve">Molde de Grafito Varilla/Cable #2 - #2/0 </v>
          </cell>
          <cell r="E2574" t="str">
            <v>u</v>
          </cell>
          <cell r="F2574">
            <v>73.72</v>
          </cell>
        </row>
        <row r="2575">
          <cell r="A2575">
            <v>192743</v>
          </cell>
          <cell r="C2575" t="str">
            <v>Encofrado Caja de Revisión 60x60</v>
          </cell>
          <cell r="E2575" t="str">
            <v>u</v>
          </cell>
          <cell r="F2575">
            <v>8</v>
          </cell>
        </row>
        <row r="2576">
          <cell r="A2576">
            <v>192744</v>
          </cell>
          <cell r="C2576" t="str">
            <v xml:space="preserve">Tubería Pvc 110mm Tdp </v>
          </cell>
          <cell r="E2576" t="str">
            <v>m</v>
          </cell>
          <cell r="F2576">
            <v>2.66</v>
          </cell>
        </row>
        <row r="2577">
          <cell r="A2577">
            <v>192745</v>
          </cell>
          <cell r="C2577" t="str">
            <v xml:space="preserve">Alambre Galvanizado #18 </v>
          </cell>
          <cell r="E2577" t="str">
            <v>kg</v>
          </cell>
          <cell r="F2577">
            <v>2.6</v>
          </cell>
        </row>
        <row r="2578">
          <cell r="A2578">
            <v>192746</v>
          </cell>
          <cell r="C2578" t="str">
            <v xml:space="preserve">Hoja de Sierra </v>
          </cell>
          <cell r="E2578" t="str">
            <v>u</v>
          </cell>
          <cell r="F2578">
            <v>0.03</v>
          </cell>
        </row>
        <row r="2579">
          <cell r="A2579">
            <v>192747</v>
          </cell>
          <cell r="C2579" t="str">
            <v xml:space="preserve">Soldadura Líquida Para Tuberías de Pvc </v>
          </cell>
          <cell r="E2579" t="str">
            <v>lt</v>
          </cell>
          <cell r="F2579">
            <v>17</v>
          </cell>
        </row>
        <row r="2580">
          <cell r="A2580">
            <v>192748</v>
          </cell>
          <cell r="C2580" t="str">
            <v xml:space="preserve">Separadores Pvc 110mm X 4 Vías </v>
          </cell>
          <cell r="E2580" t="str">
            <v>u</v>
          </cell>
          <cell r="F2580">
            <v>3.25</v>
          </cell>
        </row>
        <row r="2581">
          <cell r="A2581">
            <v>192749</v>
          </cell>
          <cell r="C2581" t="str">
            <v>Accesorios para Tubería</v>
          </cell>
          <cell r="E2581" t="str">
            <v>u</v>
          </cell>
          <cell r="F2581">
            <v>0.05</v>
          </cell>
        </row>
        <row r="2582">
          <cell r="A2582">
            <v>192750</v>
          </cell>
          <cell r="C2582" t="str">
            <v xml:space="preserve">Tubería Pvc Tipo Pesado 2" Uso Elec. </v>
          </cell>
          <cell r="E2582" t="str">
            <v>m</v>
          </cell>
          <cell r="F2582">
            <v>1.84</v>
          </cell>
        </row>
        <row r="2583">
          <cell r="A2583">
            <v>192751</v>
          </cell>
          <cell r="C2583" t="str">
            <v>Tuberia PVC Tipo Pesado 1" uso Elect.</v>
          </cell>
          <cell r="E2583" t="str">
            <v>m</v>
          </cell>
          <cell r="F2583">
            <v>1.58</v>
          </cell>
        </row>
        <row r="2584">
          <cell r="A2584">
            <v>192752</v>
          </cell>
          <cell r="C2584" t="str">
            <v xml:space="preserve">Alambre Galvanizado # 16  </v>
          </cell>
          <cell r="E2584" t="str">
            <v>kg</v>
          </cell>
          <cell r="F2584">
            <v>2.1</v>
          </cell>
        </row>
        <row r="2585">
          <cell r="A2585">
            <v>192753</v>
          </cell>
          <cell r="C2585" t="str">
            <v xml:space="preserve">Cinta Metalica 3/4" Para Sujeción de Tubería </v>
          </cell>
          <cell r="E2585" t="str">
            <v>m</v>
          </cell>
          <cell r="F2585">
            <v>2.1</v>
          </cell>
        </row>
        <row r="2586">
          <cell r="A2586">
            <v>192754</v>
          </cell>
          <cell r="C2586" t="str">
            <v xml:space="preserve">Elementos de Fijación  </v>
          </cell>
          <cell r="E2586" t="str">
            <v>u</v>
          </cell>
          <cell r="F2586">
            <v>1.5</v>
          </cell>
        </row>
        <row r="2587">
          <cell r="A2587">
            <v>192755</v>
          </cell>
          <cell r="C2587" t="str">
            <v xml:space="preserve">Tubería Rígida De 4" </v>
          </cell>
          <cell r="E2587" t="str">
            <v>m</v>
          </cell>
          <cell r="F2587">
            <v>22.5562</v>
          </cell>
        </row>
        <row r="2588">
          <cell r="A2588">
            <v>192756</v>
          </cell>
          <cell r="C2588" t="str">
            <v>Codo Rígido 4"</v>
          </cell>
          <cell r="E2588" t="str">
            <v>u</v>
          </cell>
          <cell r="F2588">
            <v>40.792999999999999</v>
          </cell>
        </row>
        <row r="2589">
          <cell r="A2589">
            <v>192757</v>
          </cell>
          <cell r="C2589" t="str">
            <v xml:space="preserve"> Reversible Rígido 4" </v>
          </cell>
          <cell r="E2589" t="str">
            <v>u</v>
          </cell>
          <cell r="F2589">
            <v>30.4</v>
          </cell>
        </row>
        <row r="2590">
          <cell r="A2590">
            <v>192758</v>
          </cell>
          <cell r="C2590" t="str">
            <v xml:space="preserve"> Unión Rígida de 4" </v>
          </cell>
          <cell r="E2590" t="str">
            <v>u</v>
          </cell>
          <cell r="F2590">
            <v>5.13</v>
          </cell>
        </row>
        <row r="2591">
          <cell r="A2591">
            <v>192759</v>
          </cell>
          <cell r="C2591" t="str">
            <v>Poste Metálico Conico De 14mts con Base Celula 40</v>
          </cell>
          <cell r="E2591" t="str">
            <v>u</v>
          </cell>
          <cell r="F2591">
            <v>1700</v>
          </cell>
        </row>
        <row r="2592">
          <cell r="A2592">
            <v>192760</v>
          </cell>
          <cell r="C2592" t="str">
            <v xml:space="preserve">Brazo Metálico con Diseño (Cartela) </v>
          </cell>
          <cell r="E2592" t="str">
            <v>u</v>
          </cell>
          <cell r="F2592">
            <v>49.5</v>
          </cell>
        </row>
        <row r="2593">
          <cell r="A2593">
            <v>192761</v>
          </cell>
          <cell r="C2593" t="str">
            <v xml:space="preserve">Canastilla con Placa Para Base ce Poste Metálico </v>
          </cell>
          <cell r="E2593" t="str">
            <v>u</v>
          </cell>
          <cell r="F2593">
            <v>150</v>
          </cell>
        </row>
        <row r="2594">
          <cell r="A2594">
            <v>192762</v>
          </cell>
          <cell r="C2594" t="str">
            <v>Accesorios (Varios)</v>
          </cell>
          <cell r="E2594" t="str">
            <v>m</v>
          </cell>
          <cell r="F2594">
            <v>0.5</v>
          </cell>
        </row>
        <row r="2595">
          <cell r="A2595">
            <v>192763</v>
          </cell>
          <cell r="C2595" t="str">
            <v xml:space="preserve">Conductor Concéntrico 3x12 Awg </v>
          </cell>
          <cell r="E2595" t="str">
            <v>m</v>
          </cell>
          <cell r="F2595">
            <v>2.1139999999999999</v>
          </cell>
        </row>
        <row r="2596">
          <cell r="A2596">
            <v>192764</v>
          </cell>
          <cell r="C2596" t="str">
            <v xml:space="preserve">Conectores (Empalme Gel/Conector Dentado) </v>
          </cell>
          <cell r="E2596" t="str">
            <v>u</v>
          </cell>
          <cell r="F2596">
            <v>7.17</v>
          </cell>
        </row>
        <row r="2597">
          <cell r="A2597">
            <v>192765</v>
          </cell>
          <cell r="C2597" t="str">
            <v xml:space="preserve">Conductor de Aluminio Ttu #2 Awg </v>
          </cell>
          <cell r="E2597" t="str">
            <v>m</v>
          </cell>
          <cell r="F2597">
            <v>2.5</v>
          </cell>
        </row>
        <row r="2598">
          <cell r="A2598">
            <v>192766</v>
          </cell>
          <cell r="C2598" t="str">
            <v xml:space="preserve"> Cinta Aislante (20m) </v>
          </cell>
          <cell r="E2598" t="str">
            <v>Rollo</v>
          </cell>
          <cell r="F2598">
            <v>1.25</v>
          </cell>
        </row>
        <row r="2599">
          <cell r="A2599">
            <v>192767</v>
          </cell>
          <cell r="C2599" t="str">
            <v xml:space="preserve"> Alambre Galvanizado #18 </v>
          </cell>
          <cell r="E2599" t="str">
            <v>kg</v>
          </cell>
          <cell r="F2599">
            <v>2.6</v>
          </cell>
        </row>
        <row r="2600">
          <cell r="A2600">
            <v>192768</v>
          </cell>
          <cell r="C2600" t="str">
            <v xml:space="preserve">Conductor Aluminio Ttu #6 Awg </v>
          </cell>
          <cell r="E2600" t="str">
            <v>m</v>
          </cell>
          <cell r="F2600">
            <v>0.67</v>
          </cell>
        </row>
        <row r="2601">
          <cell r="A2601">
            <v>192769</v>
          </cell>
          <cell r="C2601" t="str">
            <v xml:space="preserve"> Terminal de Compresión #6 </v>
          </cell>
          <cell r="E2601" t="str">
            <v>u</v>
          </cell>
          <cell r="F2601">
            <v>0.65</v>
          </cell>
        </row>
        <row r="2602">
          <cell r="A2602">
            <v>192770</v>
          </cell>
          <cell r="C2602" t="str">
            <v xml:space="preserve"> Terminal de Compresión #2 </v>
          </cell>
          <cell r="E2602" t="str">
            <v>u</v>
          </cell>
          <cell r="F2602">
            <v>2.48</v>
          </cell>
        </row>
        <row r="2603">
          <cell r="A2603">
            <v>192771</v>
          </cell>
          <cell r="C2603" t="str">
            <v xml:space="preserve">Cable de Cobre Desnudo #4 Awg </v>
          </cell>
          <cell r="E2603" t="str">
            <v>m</v>
          </cell>
          <cell r="F2603">
            <v>3.2519999999999998</v>
          </cell>
        </row>
        <row r="2604">
          <cell r="A2604">
            <v>192772</v>
          </cell>
          <cell r="C2604" t="str">
            <v xml:space="preserve"> Cable Mv-90 15kv 100% # 2 Mcm Xlpe </v>
          </cell>
          <cell r="E2604" t="str">
            <v>m</v>
          </cell>
          <cell r="F2604">
            <v>9.8040000000000003</v>
          </cell>
        </row>
        <row r="2605">
          <cell r="A2605">
            <v>192773</v>
          </cell>
          <cell r="C2605" t="str">
            <v xml:space="preserve"> Cinta Aislante (20m) </v>
          </cell>
          <cell r="E2605" t="str">
            <v>Rollo</v>
          </cell>
          <cell r="F2605">
            <v>1.25</v>
          </cell>
        </row>
        <row r="2606">
          <cell r="A2606">
            <v>192774</v>
          </cell>
          <cell r="C2606" t="str">
            <v xml:space="preserve"> Alambre Galvanizado # 16  </v>
          </cell>
          <cell r="E2606" t="str">
            <v>kg</v>
          </cell>
          <cell r="F2606">
            <v>2.1</v>
          </cell>
        </row>
        <row r="2607">
          <cell r="A2607">
            <v>192775</v>
          </cell>
          <cell r="C2607" t="str">
            <v xml:space="preserve"> Cinta Autofundente </v>
          </cell>
          <cell r="E2607" t="str">
            <v>Rollo</v>
          </cell>
          <cell r="F2607">
            <v>10</v>
          </cell>
        </row>
        <row r="2608">
          <cell r="A2608">
            <v>192776</v>
          </cell>
          <cell r="C2608" t="str">
            <v>Empalme Sumergible en Derivación GEL (#6 - #2) (#14 - #8)</v>
          </cell>
          <cell r="E2608" t="str">
            <v>u</v>
          </cell>
          <cell r="F2608">
            <v>15</v>
          </cell>
        </row>
        <row r="2609">
          <cell r="A2609">
            <v>192777</v>
          </cell>
          <cell r="C2609" t="str">
            <v xml:space="preserve">Fotocontrol 3 Pines Color Verde 105-305v </v>
          </cell>
          <cell r="E2609" t="str">
            <v>u</v>
          </cell>
          <cell r="F2609">
            <v>9.1999999999999993</v>
          </cell>
        </row>
        <row r="2610">
          <cell r="A2610">
            <v>192778</v>
          </cell>
          <cell r="C2610" t="str">
            <v xml:space="preserve"> Luminaria de Alumbrado Público Led de 240 A 250w, 100-277v,  ≥32000 Lumenes, Base para Fotocontrol de 7 Pines, 4000k, Ip-66 </v>
          </cell>
          <cell r="E2610" t="str">
            <v>u</v>
          </cell>
          <cell r="F2610">
            <v>295</v>
          </cell>
        </row>
        <row r="2611">
          <cell r="A2611">
            <v>192779</v>
          </cell>
          <cell r="C2611" t="str">
            <v>Waipe</v>
          </cell>
          <cell r="E2611" t="str">
            <v>lb</v>
          </cell>
          <cell r="F2611">
            <v>2.88</v>
          </cell>
        </row>
        <row r="2612">
          <cell r="A2612">
            <v>192780</v>
          </cell>
          <cell r="C2612" t="str">
            <v xml:space="preserve"> Pintura Anticorrosiva </v>
          </cell>
          <cell r="E2612" t="str">
            <v>gln</v>
          </cell>
          <cell r="F2612">
            <v>20.81</v>
          </cell>
        </row>
        <row r="2613">
          <cell r="A2613">
            <v>192781</v>
          </cell>
          <cell r="C2613" t="str">
            <v xml:space="preserve"> Desoxidante  </v>
          </cell>
          <cell r="E2613" t="str">
            <v>gln</v>
          </cell>
          <cell r="F2613">
            <v>18</v>
          </cell>
        </row>
        <row r="2614">
          <cell r="A2614">
            <v>192782</v>
          </cell>
          <cell r="C2614" t="str">
            <v xml:space="preserve"> Elementos de Fijación  </v>
          </cell>
          <cell r="E2614" t="str">
            <v>u</v>
          </cell>
          <cell r="F2614">
            <v>10.08</v>
          </cell>
        </row>
        <row r="2615">
          <cell r="A2615">
            <v>192783</v>
          </cell>
          <cell r="C2615" t="str">
            <v>Brazo metalico para Luminaria</v>
          </cell>
          <cell r="E2615" t="str">
            <v>u</v>
          </cell>
          <cell r="F2615">
            <v>21.4</v>
          </cell>
        </row>
        <row r="2616">
          <cell r="A2616">
            <v>192784</v>
          </cell>
          <cell r="C2616" t="str">
            <v xml:space="preserve"> Elementos de Fijación  </v>
          </cell>
          <cell r="E2616" t="str">
            <v>u</v>
          </cell>
          <cell r="F2616">
            <v>3</v>
          </cell>
        </row>
        <row r="2617">
          <cell r="A2617">
            <v>192785</v>
          </cell>
          <cell r="C2617" t="str">
            <v>Plancha de Cesped</v>
          </cell>
          <cell r="E2617" t="str">
            <v>m2</v>
          </cell>
          <cell r="F2617">
            <v>3.67</v>
          </cell>
        </row>
        <row r="2618">
          <cell r="A2618">
            <v>192786</v>
          </cell>
          <cell r="C2618" t="str">
            <v>Protección de Siembra</v>
          </cell>
          <cell r="E2618" t="str">
            <v>m2</v>
          </cell>
          <cell r="F2618">
            <v>2.5499999999999998</v>
          </cell>
        </row>
        <row r="2619">
          <cell r="A2619">
            <v>192787</v>
          </cell>
          <cell r="C2619" t="str">
            <v>Tabebuia Heterphylla (Guayacán Rosado H=2.50 M)</v>
          </cell>
          <cell r="E2619" t="str">
            <v>u</v>
          </cell>
          <cell r="F2619">
            <v>36</v>
          </cell>
        </row>
        <row r="2620">
          <cell r="A2620">
            <v>192788</v>
          </cell>
          <cell r="C2620" t="str">
            <v>Tabebuia Caraiba (Guayacan Amarrillo H=2.50 M)</v>
          </cell>
          <cell r="E2620" t="str">
            <v>u</v>
          </cell>
          <cell r="F2620">
            <v>36</v>
          </cell>
        </row>
        <row r="2621">
          <cell r="A2621">
            <v>192789</v>
          </cell>
          <cell r="C2621" t="str">
            <v>Bucida Buceras (Olivo Negro) h=2.50m</v>
          </cell>
          <cell r="E2621" t="str">
            <v>u</v>
          </cell>
          <cell r="F2621">
            <v>34</v>
          </cell>
        </row>
        <row r="2622">
          <cell r="A2622">
            <v>1927891</v>
          </cell>
          <cell r="C2622" t="str">
            <v>Tabebuia Pallida (Guayacan Rosado) H=2.50</v>
          </cell>
          <cell r="E2622" t="str">
            <v>u</v>
          </cell>
          <cell r="F2622">
            <v>37</v>
          </cell>
        </row>
        <row r="2623">
          <cell r="A2623">
            <v>1927892</v>
          </cell>
          <cell r="C2623" t="str">
            <v xml:space="preserve">Arbol laurel Blanco (Corida Alliodora) H=2.50 </v>
          </cell>
          <cell r="E2623" t="str">
            <v>u</v>
          </cell>
          <cell r="F2623">
            <v>21</v>
          </cell>
        </row>
        <row r="2624">
          <cell r="A2624">
            <v>1927893</v>
          </cell>
          <cell r="C2624" t="str">
            <v>Callistemon Speciosus (Arbol Cepillo) H=2.50 m</v>
          </cell>
          <cell r="E2624" t="str">
            <v>u</v>
          </cell>
          <cell r="F2624">
            <v>37</v>
          </cell>
        </row>
        <row r="2625">
          <cell r="A2625">
            <v>1927894</v>
          </cell>
          <cell r="C2625" t="str">
            <v>Plumeria Pudica (Ramo de Novia) H=2.50 m</v>
          </cell>
          <cell r="E2625" t="str">
            <v>u</v>
          </cell>
          <cell r="F2625">
            <v>29.2</v>
          </cell>
        </row>
        <row r="2626">
          <cell r="A2626">
            <v>1927895</v>
          </cell>
          <cell r="C2626" t="str">
            <v>Tecoma Stans (Tronadora) H=2.50 m</v>
          </cell>
          <cell r="E2626" t="str">
            <v>u</v>
          </cell>
          <cell r="F2626">
            <v>30.15</v>
          </cell>
        </row>
        <row r="2627">
          <cell r="A2627">
            <v>1927896</v>
          </cell>
          <cell r="C2627" t="str">
            <v>Tabebuia Rosea (Roble Rosado) H=2.50</v>
          </cell>
          <cell r="E2627" t="str">
            <v>u</v>
          </cell>
          <cell r="F2627">
            <v>26</v>
          </cell>
        </row>
        <row r="2628">
          <cell r="A2628">
            <v>1927897</v>
          </cell>
          <cell r="C2628" t="str">
            <v>Triplaris Cumungiana (Fernan Sanchez) H=2.50</v>
          </cell>
          <cell r="E2628" t="str">
            <v>u</v>
          </cell>
          <cell r="F2628">
            <v>26</v>
          </cell>
        </row>
        <row r="2629">
          <cell r="A2629">
            <v>1927898</v>
          </cell>
          <cell r="C2629" t="str">
            <v>Swietenia Macropholylla (Caoba) H=2.50</v>
          </cell>
          <cell r="E2629" t="str">
            <v>u</v>
          </cell>
          <cell r="F2629">
            <v>21</v>
          </cell>
        </row>
        <row r="2630">
          <cell r="A2630">
            <v>1927899</v>
          </cell>
          <cell r="C2630" t="str">
            <v>Syzygium Malaccene (Pamarosa: Rosa Purpura) H=2.50</v>
          </cell>
          <cell r="E2630" t="str">
            <v>u</v>
          </cell>
          <cell r="F2630">
            <v>33</v>
          </cell>
        </row>
        <row r="2631">
          <cell r="A2631">
            <v>1927900</v>
          </cell>
          <cell r="C2631" t="str">
            <v>Bahuhinia Aculeata (Pata de Vaca Flor Blanca Nativa) H=2.50</v>
          </cell>
          <cell r="E2631" t="str">
            <v>u</v>
          </cell>
          <cell r="F2631">
            <v>12</v>
          </cell>
        </row>
        <row r="2632">
          <cell r="A2632">
            <v>1927901</v>
          </cell>
          <cell r="C2632" t="str">
            <v>Tabelula Chrysantha (Guayacan) H=2.50</v>
          </cell>
          <cell r="E2632" t="str">
            <v>u</v>
          </cell>
          <cell r="F2632">
            <v>30</v>
          </cell>
        </row>
        <row r="2633">
          <cell r="A2633">
            <v>1927902</v>
          </cell>
          <cell r="C2633" t="str">
            <v>Plumeria Rubra (Suche Rosa) H=2.50</v>
          </cell>
          <cell r="E2633" t="str">
            <v>u</v>
          </cell>
          <cell r="F2633">
            <v>30</v>
          </cell>
        </row>
        <row r="2634">
          <cell r="A2634">
            <v>1927903</v>
          </cell>
          <cell r="C2634" t="str">
            <v>Melia Azedarach inc. Transporte</v>
          </cell>
          <cell r="E2634" t="str">
            <v>u</v>
          </cell>
          <cell r="F2634">
            <v>24</v>
          </cell>
        </row>
        <row r="2635">
          <cell r="A2635">
            <v>1927904</v>
          </cell>
          <cell r="C2635" t="str">
            <v>Stenotaphrum Secundatum (Cesped San Agustin) inc. Transporte</v>
          </cell>
          <cell r="E2635" t="str">
            <v>m2</v>
          </cell>
          <cell r="F2635">
            <v>3.95</v>
          </cell>
        </row>
        <row r="2636">
          <cell r="A2636">
            <v>192790</v>
          </cell>
          <cell r="C2636" t="str">
            <v xml:space="preserve">Insecticidas-Acaricidas-Nematicidas </v>
          </cell>
          <cell r="E2636" t="str">
            <v>kg</v>
          </cell>
          <cell r="F2636">
            <v>9.81</v>
          </cell>
        </row>
        <row r="2637">
          <cell r="A2637">
            <v>192791</v>
          </cell>
          <cell r="C2637" t="str">
            <v xml:space="preserve"> Protector de Ramas (Antiseptico) </v>
          </cell>
          <cell r="E2637" t="str">
            <v>kg</v>
          </cell>
          <cell r="F2637">
            <v>9</v>
          </cell>
        </row>
        <row r="2638">
          <cell r="A2638">
            <v>192792</v>
          </cell>
          <cell r="C2638" t="str">
            <v>Hormonas de Enraizamiento</v>
          </cell>
          <cell r="E2638" t="str">
            <v>kg</v>
          </cell>
          <cell r="F2638">
            <v>10.85</v>
          </cell>
        </row>
        <row r="2639">
          <cell r="A2639">
            <v>192793</v>
          </cell>
          <cell r="C2639" t="str">
            <v>Abono Orgánico</v>
          </cell>
          <cell r="E2639" t="str">
            <v>m3</v>
          </cell>
          <cell r="F2639">
            <v>30</v>
          </cell>
        </row>
        <row r="2640">
          <cell r="A2640">
            <v>192794</v>
          </cell>
          <cell r="C2640" t="str">
            <v xml:space="preserve">Pesticida (Plagas) </v>
          </cell>
          <cell r="E2640" t="str">
            <v>kg</v>
          </cell>
          <cell r="F2640">
            <v>0.3</v>
          </cell>
        </row>
        <row r="2641">
          <cell r="A2641">
            <v>192795</v>
          </cell>
          <cell r="C2641" t="str">
            <v xml:space="preserve"> Pesticida (Enfermedades) </v>
          </cell>
          <cell r="E2641" t="str">
            <v>kg</v>
          </cell>
          <cell r="F2641">
            <v>0.2</v>
          </cell>
        </row>
        <row r="2642">
          <cell r="A2642">
            <v>192796</v>
          </cell>
          <cell r="C2642" t="str">
            <v xml:space="preserve">Abono Granulado (N-P-K) </v>
          </cell>
          <cell r="E2642" t="str">
            <v>lts.</v>
          </cell>
          <cell r="F2642">
            <v>1.05</v>
          </cell>
        </row>
        <row r="2643">
          <cell r="A2643">
            <v>192797</v>
          </cell>
          <cell r="C2643" t="str">
            <v xml:space="preserve"> Abono Foliar (Micronutrientes) </v>
          </cell>
          <cell r="E2643" t="str">
            <v>kg</v>
          </cell>
          <cell r="F2643">
            <v>30</v>
          </cell>
        </row>
        <row r="2644">
          <cell r="A2644">
            <v>192798</v>
          </cell>
          <cell r="C2644" t="str">
            <v>Barrera -Polietileno Tipo Jersey(1.20X0.80X0.60)m</v>
          </cell>
          <cell r="E2644" t="str">
            <v>u</v>
          </cell>
          <cell r="F2644">
            <v>125</v>
          </cell>
        </row>
        <row r="2645">
          <cell r="A2645">
            <v>192799</v>
          </cell>
          <cell r="C2645" t="str">
            <v>Elemento de fijacion p/Letr. Señ. Provisional</v>
          </cell>
          <cell r="E2645" t="str">
            <v>u</v>
          </cell>
          <cell r="F2645">
            <v>2</v>
          </cell>
        </row>
        <row r="2646">
          <cell r="A2646">
            <v>192800</v>
          </cell>
          <cell r="C2646" t="str">
            <v>Plancha Metalica de Hierro A36 1/16"</v>
          </cell>
          <cell r="E2646" t="str">
            <v>m2</v>
          </cell>
          <cell r="F2646">
            <v>17.8</v>
          </cell>
          <cell r="G2646">
            <v>412231012</v>
          </cell>
          <cell r="I2646">
            <v>29.66</v>
          </cell>
        </row>
        <row r="2647">
          <cell r="A2647">
            <v>192801</v>
          </cell>
          <cell r="C2647" t="str">
            <v xml:space="preserve">Fundas Antiderrame </v>
          </cell>
          <cell r="E2647" t="str">
            <v>u</v>
          </cell>
          <cell r="F2647">
            <v>2.5</v>
          </cell>
        </row>
        <row r="2648">
          <cell r="A2648">
            <v>192802</v>
          </cell>
          <cell r="C2648" t="str">
            <v xml:space="preserve"> Bandeja de Polietileno </v>
          </cell>
          <cell r="E2648" t="str">
            <v>u</v>
          </cell>
          <cell r="F2648">
            <v>7</v>
          </cell>
        </row>
        <row r="2649">
          <cell r="A2649">
            <v>192803</v>
          </cell>
          <cell r="C2649" t="str">
            <v xml:space="preserve"> Material Absorvente </v>
          </cell>
          <cell r="E2649" t="str">
            <v>m2</v>
          </cell>
          <cell r="F2649">
            <v>12</v>
          </cell>
        </row>
        <row r="2650">
          <cell r="A2650">
            <v>192804</v>
          </cell>
          <cell r="C2650" t="str">
            <v xml:space="preserve">Botiquín de Primeros Auxilios </v>
          </cell>
          <cell r="E2650" t="str">
            <v>u</v>
          </cell>
          <cell r="F2650">
            <v>31</v>
          </cell>
          <cell r="G2650">
            <v>352901091</v>
          </cell>
          <cell r="I2650">
            <v>0</v>
          </cell>
        </row>
        <row r="2651">
          <cell r="A2651">
            <v>192805</v>
          </cell>
          <cell r="C2651" t="str">
            <v xml:space="preserve"> Insumos Para Botiquin Primeros Auxilios </v>
          </cell>
          <cell r="E2651" t="str">
            <v>gbl</v>
          </cell>
          <cell r="F2651">
            <v>50</v>
          </cell>
          <cell r="G2651">
            <v>352901091</v>
          </cell>
          <cell r="I2651">
            <v>0</v>
          </cell>
        </row>
        <row r="2652">
          <cell r="A2652">
            <v>192806</v>
          </cell>
          <cell r="C2652" t="str">
            <v>Extintor de PQS de 10 Lb (inc. Soporte p/Pared)</v>
          </cell>
          <cell r="E2652" t="str">
            <v>u</v>
          </cell>
          <cell r="F2652">
            <v>18.45</v>
          </cell>
          <cell r="G2652">
            <v>439230011</v>
          </cell>
          <cell r="I2652">
            <v>0</v>
          </cell>
        </row>
        <row r="2653">
          <cell r="A2653">
            <v>1928061</v>
          </cell>
          <cell r="C2653" t="str">
            <v>Elemento de Fijación Extintor</v>
          </cell>
          <cell r="E2653" t="str">
            <v>u</v>
          </cell>
          <cell r="F2653">
            <v>1</v>
          </cell>
          <cell r="G2653">
            <v>4299217223</v>
          </cell>
          <cell r="I2653">
            <v>40</v>
          </cell>
        </row>
        <row r="2654">
          <cell r="A2654">
            <v>192807</v>
          </cell>
          <cell r="C2654" t="str">
            <v>Bisagra de Bronce-Acero 1/2" A4</v>
          </cell>
          <cell r="E2654" t="str">
            <v>u</v>
          </cell>
          <cell r="F2654">
            <v>2</v>
          </cell>
        </row>
        <row r="2655">
          <cell r="A2655">
            <v>192808</v>
          </cell>
          <cell r="C2655" t="str">
            <v>Candado de Acero 50 mm</v>
          </cell>
          <cell r="E2655" t="str">
            <v>u</v>
          </cell>
          <cell r="F2655">
            <v>18</v>
          </cell>
        </row>
        <row r="2656">
          <cell r="A2656">
            <v>192809</v>
          </cell>
          <cell r="C2656" t="str">
            <v>Entibado de madera</v>
          </cell>
          <cell r="E2656" t="str">
            <v>m2</v>
          </cell>
          <cell r="F2656">
            <v>5.7</v>
          </cell>
        </row>
        <row r="2657">
          <cell r="A2657">
            <v>192810</v>
          </cell>
          <cell r="C2657" t="str">
            <v>Accesorio para prueba de estanqueida</v>
          </cell>
          <cell r="E2657" t="str">
            <v>u</v>
          </cell>
          <cell r="F2657">
            <v>0.3</v>
          </cell>
          <cell r="G2657">
            <v>835630021</v>
          </cell>
          <cell r="I2657">
            <v>0</v>
          </cell>
        </row>
        <row r="2658">
          <cell r="A2658">
            <v>192811</v>
          </cell>
          <cell r="C2658" t="str">
            <v>Ducto Prefabricado HA F'c=280 kg/cm2 1.50x1.00 e=0,20m inc. Transporte</v>
          </cell>
          <cell r="E2658" t="str">
            <v>m</v>
          </cell>
          <cell r="F2658">
            <v>636.9</v>
          </cell>
        </row>
        <row r="2659">
          <cell r="A2659">
            <v>192812</v>
          </cell>
          <cell r="C2659" t="str">
            <v>Unión de Poliuretano para Ducto 1.50x1.00 e=0,20 m</v>
          </cell>
          <cell r="E2659" t="str">
            <v>u</v>
          </cell>
          <cell r="F2659">
            <v>22.4</v>
          </cell>
        </row>
        <row r="2660">
          <cell r="A2660">
            <v>192813</v>
          </cell>
          <cell r="C2660" t="str">
            <v>Ducto Prefabricado HA F'c=280 kg/cm2 1.00x2.00 e=0,20m inc. Transporte</v>
          </cell>
          <cell r="E2660" t="str">
            <v>m</v>
          </cell>
          <cell r="F2660">
            <v>810.7</v>
          </cell>
        </row>
        <row r="2661">
          <cell r="A2661">
            <v>192814</v>
          </cell>
          <cell r="C2661" t="str">
            <v>Unión de Poliuretano para Ducto 1.00x2.00 e=0,20 m</v>
          </cell>
          <cell r="E2661" t="str">
            <v>u</v>
          </cell>
          <cell r="F2661">
            <v>35</v>
          </cell>
        </row>
        <row r="2662">
          <cell r="A2662">
            <v>192815</v>
          </cell>
          <cell r="C2662" t="str">
            <v>Ducto Prefabricado HA F'c=280 kg/cm2 3.00x2.00 e=0,25m inc. Transporte</v>
          </cell>
          <cell r="E2662" t="str">
            <v>m</v>
          </cell>
          <cell r="F2662">
            <v>1750</v>
          </cell>
        </row>
        <row r="2663">
          <cell r="A2663">
            <v>192816</v>
          </cell>
          <cell r="C2663" t="str">
            <v>Unión de Poliuretano para Ducto 3.00x2.00 e=0,25 m</v>
          </cell>
          <cell r="E2663" t="str">
            <v>u</v>
          </cell>
          <cell r="F2663">
            <v>145</v>
          </cell>
        </row>
        <row r="2664">
          <cell r="A2664">
            <v>192817</v>
          </cell>
          <cell r="C2664" t="str">
            <v>Ducto Prefabricado HA F'c=280 kg/cm2 3.50x2.00 e=0,25m inc. Transporte</v>
          </cell>
          <cell r="E2664" t="str">
            <v>m</v>
          </cell>
          <cell r="F2664">
            <v>1933</v>
          </cell>
        </row>
        <row r="2665">
          <cell r="A2665">
            <v>192818</v>
          </cell>
          <cell r="C2665" t="str">
            <v>Unión de Poliuretano para Ducto 3.50x2.00 e=0,25 m</v>
          </cell>
          <cell r="E2665" t="str">
            <v>u</v>
          </cell>
          <cell r="F2665">
            <v>169</v>
          </cell>
        </row>
        <row r="2666">
          <cell r="A2666">
            <v>192819</v>
          </cell>
          <cell r="C2666" t="str">
            <v>Ducto Prefabricado HA F'c=280 kg/cm2 4.00x2.00 e=0,25m inc. Transporte</v>
          </cell>
          <cell r="E2666" t="str">
            <v>m</v>
          </cell>
          <cell r="F2666">
            <v>2090</v>
          </cell>
        </row>
        <row r="2667">
          <cell r="A2667">
            <v>192820</v>
          </cell>
          <cell r="C2667" t="str">
            <v>Unión de Poliuretano para Ducto 4.00x2.00 e=0,25 m</v>
          </cell>
          <cell r="E2667" t="str">
            <v>u</v>
          </cell>
          <cell r="F2667">
            <v>194</v>
          </cell>
        </row>
        <row r="2668">
          <cell r="A2668">
            <v>192821</v>
          </cell>
          <cell r="C2668" t="str">
            <v>Impermeabilizante  (10 kg)</v>
          </cell>
          <cell r="E2668" t="str">
            <v>kg</v>
          </cell>
          <cell r="F2668">
            <v>1.8</v>
          </cell>
          <cell r="G2668">
            <v>354902412</v>
          </cell>
          <cell r="I2668">
            <v>20.18</v>
          </cell>
        </row>
        <row r="2669">
          <cell r="A2669">
            <v>192822</v>
          </cell>
          <cell r="C2669" t="str">
            <v>Rejilla de Hierro Ductil CL-250 (70 a 75)cm x (40 a 55)cm</v>
          </cell>
          <cell r="E2669" t="str">
            <v>u</v>
          </cell>
          <cell r="F2669">
            <v>160</v>
          </cell>
          <cell r="G2669">
            <v>439412019</v>
          </cell>
          <cell r="I2669">
            <v>60</v>
          </cell>
        </row>
        <row r="2670">
          <cell r="A2670">
            <v>192823</v>
          </cell>
          <cell r="C2670" t="str">
            <v>Codo, Neplos, tapon, etc, para tubo drenaje 6"</v>
          </cell>
          <cell r="E2670" t="str">
            <v>u</v>
          </cell>
          <cell r="F2670">
            <v>0.25</v>
          </cell>
        </row>
        <row r="2671">
          <cell r="A2671">
            <v>192824</v>
          </cell>
          <cell r="C2671" t="str">
            <v>Codo, Neplos, tapon, etc, para tubo 6"</v>
          </cell>
          <cell r="E2671" t="str">
            <v>u</v>
          </cell>
          <cell r="F2671">
            <v>0.4</v>
          </cell>
        </row>
        <row r="2672">
          <cell r="A2672">
            <v>192825</v>
          </cell>
          <cell r="C2672" t="str">
            <v>Encofrado p/Muro de Proteccion</v>
          </cell>
          <cell r="E2672" t="str">
            <v>u</v>
          </cell>
          <cell r="F2672">
            <v>3.6</v>
          </cell>
        </row>
        <row r="2673">
          <cell r="A2673">
            <v>192826</v>
          </cell>
          <cell r="C2673" t="str">
            <v>Geomembrana HDPE E01mm inc. Transporte</v>
          </cell>
          <cell r="E2673" t="str">
            <v>m2</v>
          </cell>
          <cell r="F2673">
            <v>3.3</v>
          </cell>
        </row>
        <row r="2674">
          <cell r="A2674">
            <v>192827</v>
          </cell>
          <cell r="C2674" t="str">
            <v>Polvo p/Fraguar Baldosa Antidezlizaqnte</v>
          </cell>
          <cell r="E2674" t="str">
            <v>kg</v>
          </cell>
          <cell r="F2674">
            <v>0.95</v>
          </cell>
        </row>
        <row r="2675">
          <cell r="A2675">
            <v>192828</v>
          </cell>
          <cell r="C2675" t="str">
            <v>Encofrado p/Bolardos</v>
          </cell>
          <cell r="E2675" t="str">
            <v>u</v>
          </cell>
          <cell r="F2675">
            <v>2.2000000000000002</v>
          </cell>
        </row>
        <row r="2676">
          <cell r="A2676">
            <v>192829</v>
          </cell>
          <cell r="C2676" t="str">
            <v>Hojas, Marcadores y Borradores</v>
          </cell>
          <cell r="E2676" t="str">
            <v>gbl</v>
          </cell>
          <cell r="F2676">
            <v>15</v>
          </cell>
          <cell r="G2676">
            <v>319220115</v>
          </cell>
          <cell r="I2676">
            <v>39.119999999999997</v>
          </cell>
        </row>
        <row r="2677">
          <cell r="A2677">
            <v>192830</v>
          </cell>
          <cell r="C2677" t="str">
            <v>Tela de Polipropileno</v>
          </cell>
          <cell r="E2677" t="str">
            <v>m2</v>
          </cell>
          <cell r="F2677">
            <v>0.65</v>
          </cell>
          <cell r="G2677">
            <v>262100914</v>
          </cell>
          <cell r="I2677">
            <v>40</v>
          </cell>
        </row>
        <row r="2678">
          <cell r="A2678">
            <v>192831</v>
          </cell>
          <cell r="C2678" t="str">
            <v>Malla Plastica de Seguridad Color Reflectivo</v>
          </cell>
          <cell r="E2678" t="str">
            <v>m2</v>
          </cell>
          <cell r="F2678">
            <v>1.1499999999999999</v>
          </cell>
          <cell r="G2678">
            <v>369900443</v>
          </cell>
          <cell r="I2678">
            <v>39</v>
          </cell>
        </row>
        <row r="2679">
          <cell r="A2679">
            <v>192832</v>
          </cell>
          <cell r="C2679" t="str">
            <v>Tubo Cuadrado Galv. de 50x50x2mm</v>
          </cell>
          <cell r="E2679" t="str">
            <v>m</v>
          </cell>
          <cell r="F2679">
            <v>3.86</v>
          </cell>
        </row>
        <row r="2680">
          <cell r="A2680">
            <v>192833</v>
          </cell>
          <cell r="C2680" t="str">
            <v>Elemento de Fijación p/Tub. Cuadrado galv.</v>
          </cell>
          <cell r="E2680" t="str">
            <v>u</v>
          </cell>
          <cell r="F2680">
            <v>0.6</v>
          </cell>
        </row>
        <row r="2681">
          <cell r="A2681">
            <v>192834</v>
          </cell>
          <cell r="C2681" t="str">
            <v>Elemento de Fijación p/letrero</v>
          </cell>
          <cell r="E2681" t="str">
            <v>u</v>
          </cell>
          <cell r="F2681">
            <v>10</v>
          </cell>
        </row>
        <row r="2682">
          <cell r="A2682">
            <v>192835</v>
          </cell>
          <cell r="C2682" t="str">
            <v>POSTE TUB. CIRCULAR H.A. 10MX400KG</v>
          </cell>
          <cell r="E2682" t="str">
            <v>u</v>
          </cell>
          <cell r="F2682">
            <v>219</v>
          </cell>
        </row>
        <row r="2683">
          <cell r="A2683">
            <v>192836</v>
          </cell>
          <cell r="C2683" t="str">
            <v>POSTE TUB. CIRCULAR H.A. 12MX500KG</v>
          </cell>
          <cell r="E2683" t="str">
            <v>u</v>
          </cell>
          <cell r="F2683">
            <v>300</v>
          </cell>
        </row>
        <row r="2684">
          <cell r="A2684">
            <v>192837</v>
          </cell>
          <cell r="C2684" t="str">
            <v xml:space="preserve">Diluyente </v>
          </cell>
          <cell r="E2684" t="str">
            <v>gln</v>
          </cell>
          <cell r="F2684">
            <v>9.69</v>
          </cell>
        </row>
        <row r="2685">
          <cell r="A2685">
            <v>192838</v>
          </cell>
          <cell r="C2685" t="str">
            <v>Tuberia de Acero sin Costura Ced. 40 de 6"</v>
          </cell>
          <cell r="E2685" t="str">
            <v>m</v>
          </cell>
          <cell r="F2685">
            <v>49.22</v>
          </cell>
        </row>
        <row r="2686">
          <cell r="A2686">
            <v>192839</v>
          </cell>
          <cell r="C2686" t="str">
            <v>Tuberia de Acero sin Costura Ced. 40 de 4"</v>
          </cell>
          <cell r="E2686" t="str">
            <v>m</v>
          </cell>
          <cell r="F2686">
            <v>27.89</v>
          </cell>
        </row>
        <row r="2687">
          <cell r="A2687">
            <v>192840</v>
          </cell>
          <cell r="C2687" t="str">
            <v>Tuberia de Acero sin Costura Ced. 40 de 8"</v>
          </cell>
          <cell r="E2687" t="str">
            <v>m</v>
          </cell>
          <cell r="F2687">
            <v>82.9</v>
          </cell>
        </row>
        <row r="2688">
          <cell r="A2688">
            <v>192841</v>
          </cell>
          <cell r="C2688" t="str">
            <v>VARILLA DE COBRE (PUESTA A TIERRA) 5/8" X 1.80M</v>
          </cell>
          <cell r="E2688" t="str">
            <v>U</v>
          </cell>
          <cell r="F2688">
            <v>16.75</v>
          </cell>
        </row>
        <row r="2689">
          <cell r="A2689">
            <v>192842</v>
          </cell>
          <cell r="C2689" t="str">
            <v>GRAPA LÍNEA VÍA #1/0 - 3/0</v>
          </cell>
          <cell r="E2689" t="str">
            <v>U</v>
          </cell>
          <cell r="F2689">
            <v>7.98</v>
          </cell>
        </row>
        <row r="2690">
          <cell r="A2690">
            <v>192843</v>
          </cell>
          <cell r="C2690" t="str">
            <v>TUBERÍA RÍGIDA ERT/TRM 1/2"</v>
          </cell>
          <cell r="E2690" t="str">
            <v>M</v>
          </cell>
          <cell r="F2690">
            <v>4.51</v>
          </cell>
        </row>
        <row r="2691">
          <cell r="A2691">
            <v>192844</v>
          </cell>
          <cell r="C2691" t="str">
            <v>CABLE AL DESNUDO #2 ASC/AAC AWG</v>
          </cell>
          <cell r="E2691" t="str">
            <v>M</v>
          </cell>
          <cell r="F2691">
            <v>0.89500000000000002</v>
          </cell>
        </row>
        <row r="2692">
          <cell r="A2692">
            <v>192845</v>
          </cell>
          <cell r="C2692" t="str">
            <v>ABRAZADERA DE ACERO GALVANIZADO, PLETINA, 3 PERNOS, 38X4X160 MM</v>
          </cell>
          <cell r="E2692" t="str">
            <v>U</v>
          </cell>
          <cell r="F2692">
            <v>5.2</v>
          </cell>
        </row>
        <row r="2693">
          <cell r="A2693">
            <v>192846</v>
          </cell>
          <cell r="C2693" t="str">
            <v>CINTA METALICA 3/4" PARA SUJECIÓN DE TUBERÍA</v>
          </cell>
          <cell r="E2693" t="str">
            <v>M</v>
          </cell>
          <cell r="F2693">
            <v>2.1</v>
          </cell>
        </row>
        <row r="2694">
          <cell r="A2694">
            <v>192847</v>
          </cell>
          <cell r="C2694" t="str">
            <v>ESTRIBO DE ALUMINIO PARA CONDUCTORES AL</v>
          </cell>
          <cell r="E2694" t="str">
            <v>U</v>
          </cell>
          <cell r="F2694">
            <v>9.9</v>
          </cell>
        </row>
        <row r="2695">
          <cell r="A2695">
            <v>192848</v>
          </cell>
          <cell r="C2695" t="str">
            <v>CABLE CU DESNUDO #2 AWG</v>
          </cell>
          <cell r="E2695" t="str">
            <v>M</v>
          </cell>
          <cell r="F2695">
            <v>6.899</v>
          </cell>
        </row>
        <row r="2696">
          <cell r="A2696">
            <v>192849</v>
          </cell>
          <cell r="C2696" t="str">
            <v>SOLDADURA EXOTÉRMICA 115GR</v>
          </cell>
          <cell r="E2696" t="str">
            <v>U</v>
          </cell>
          <cell r="F2696">
            <v>6.77</v>
          </cell>
        </row>
        <row r="2697">
          <cell r="A2697">
            <v>192850</v>
          </cell>
          <cell r="C2697" t="str">
            <v>PARARRAYO 10 KV</v>
          </cell>
          <cell r="E2697" t="str">
            <v>U</v>
          </cell>
          <cell r="F2697">
            <v>52.14</v>
          </cell>
        </row>
        <row r="2698">
          <cell r="A2698">
            <v>192851</v>
          </cell>
          <cell r="C2698" t="str">
            <v>CABLE CU DESNUDO #4 AWG</v>
          </cell>
          <cell r="E2698" t="str">
            <v>M</v>
          </cell>
          <cell r="F2698">
            <v>4.7610000000000001</v>
          </cell>
        </row>
        <row r="2699">
          <cell r="A2699">
            <v>192852</v>
          </cell>
          <cell r="C2699" t="str">
            <v>CABLE AL DESNUDO #2 ASC/AAC AWG</v>
          </cell>
          <cell r="E2699" t="str">
            <v>M</v>
          </cell>
          <cell r="F2699">
            <v>0.89500000000000002</v>
          </cell>
        </row>
        <row r="2700">
          <cell r="A2700">
            <v>192853</v>
          </cell>
          <cell r="C2700" t="str">
            <v>ESTRIBO DE ALUMINIO PARA CONDUCTORES AL</v>
          </cell>
          <cell r="E2700" t="str">
            <v>U</v>
          </cell>
          <cell r="F2700">
            <v>9.9</v>
          </cell>
        </row>
        <row r="2701">
          <cell r="A2701">
            <v>192854</v>
          </cell>
          <cell r="C2701" t="str">
            <v>TUERCA DE OJO DE ACERO GALVANIZADO, PERNO DE 16 MM (5/8")</v>
          </cell>
          <cell r="E2701" t="str">
            <v>U</v>
          </cell>
          <cell r="F2701">
            <v>1.62</v>
          </cell>
        </row>
        <row r="2702">
          <cell r="A2702">
            <v>192855</v>
          </cell>
          <cell r="C2702" t="str">
            <v>ABRAZADERA DE ACERO GALVANIZADO, PLETINA, 4 PERNOS, 38X4X140 MM</v>
          </cell>
          <cell r="E2702" t="str">
            <v>U</v>
          </cell>
          <cell r="F2702">
            <v>6.94</v>
          </cell>
        </row>
        <row r="2703">
          <cell r="A2703">
            <v>192856</v>
          </cell>
          <cell r="C2703" t="str">
            <v>CONECTOR DE ALEACION DE AL, COMPRESIÓN TIPO H</v>
          </cell>
          <cell r="E2703" t="str">
            <v>U</v>
          </cell>
          <cell r="F2703">
            <v>1.38</v>
          </cell>
        </row>
        <row r="2704">
          <cell r="A2704">
            <v>192857</v>
          </cell>
          <cell r="C2704" t="str">
            <v>CAJA PORTAFUSIBLE 15KV - 100AMP</v>
          </cell>
          <cell r="E2704" t="str">
            <v>U</v>
          </cell>
          <cell r="F2704">
            <v>73.44</v>
          </cell>
        </row>
        <row r="2705">
          <cell r="A2705">
            <v>192858</v>
          </cell>
          <cell r="C2705" t="str">
            <v>TIRAFUSIBLE 10 A</v>
          </cell>
          <cell r="E2705" t="str">
            <v>U</v>
          </cell>
          <cell r="F2705">
            <v>2.6</v>
          </cell>
        </row>
        <row r="2706">
          <cell r="A2706">
            <v>192859</v>
          </cell>
          <cell r="C2706" t="str">
            <v>VARILLA DE COBRE (PUESTA A TIERRA) 5/8" X 1.80M</v>
          </cell>
          <cell r="E2706" t="str">
            <v>U</v>
          </cell>
          <cell r="F2706">
            <v>16.75</v>
          </cell>
        </row>
        <row r="2707">
          <cell r="A2707">
            <v>192860</v>
          </cell>
          <cell r="C2707" t="str">
            <v>GRAPA LÍNEA VÍA #1/0 - 3/0</v>
          </cell>
          <cell r="E2707" t="str">
            <v>U</v>
          </cell>
          <cell r="F2707">
            <v>7.98</v>
          </cell>
        </row>
        <row r="2708">
          <cell r="A2708">
            <v>192861</v>
          </cell>
          <cell r="C2708" t="str">
            <v>ABRAZADERA DE ACERO GALVANIZADO, PLETINA, 3 PERNOS, 38X4X160 MM</v>
          </cell>
          <cell r="E2708" t="str">
            <v>U</v>
          </cell>
          <cell r="F2708">
            <v>5.2</v>
          </cell>
        </row>
        <row r="2709">
          <cell r="A2709">
            <v>192862</v>
          </cell>
          <cell r="C2709" t="str">
            <v>CINTA METALICA 3/4" PARA SUJECIÓN DE TUBERÍA</v>
          </cell>
          <cell r="E2709" t="str">
            <v>M</v>
          </cell>
          <cell r="F2709">
            <v>2.1</v>
          </cell>
        </row>
        <row r="2710">
          <cell r="A2710">
            <v>192863</v>
          </cell>
          <cell r="C2710" t="str">
            <v>ESTRIBO DE ALUMINIO PARA CONDUCTORES AL</v>
          </cell>
          <cell r="E2710" t="str">
            <v>U</v>
          </cell>
          <cell r="F2710">
            <v>9.9</v>
          </cell>
        </row>
        <row r="2711">
          <cell r="A2711">
            <v>192864</v>
          </cell>
          <cell r="C2711" t="str">
            <v>CABLE CU DESNUDO #2 AWG</v>
          </cell>
          <cell r="E2711" t="str">
            <v>M</v>
          </cell>
          <cell r="F2711">
            <v>6.899</v>
          </cell>
        </row>
        <row r="2712">
          <cell r="A2712">
            <v>192865</v>
          </cell>
          <cell r="C2712" t="str">
            <v>GRILLETE VARILLA CABLE</v>
          </cell>
          <cell r="E2712" t="str">
            <v>U</v>
          </cell>
          <cell r="F2712">
            <v>1.02</v>
          </cell>
        </row>
        <row r="2713">
          <cell r="A2713">
            <v>192866</v>
          </cell>
          <cell r="C2713" t="str">
            <v>TUBERÍA EMT 3/4"</v>
          </cell>
          <cell r="E2713" t="str">
            <v>M</v>
          </cell>
          <cell r="F2713">
            <v>1.33</v>
          </cell>
        </row>
        <row r="2714">
          <cell r="A2714">
            <v>192867</v>
          </cell>
          <cell r="C2714" t="str">
            <v>HEBILLA 3/4"</v>
          </cell>
          <cell r="E2714" t="str">
            <v>U</v>
          </cell>
          <cell r="F2714">
            <v>0.28999999999999998</v>
          </cell>
        </row>
        <row r="2715">
          <cell r="A2715">
            <v>192868</v>
          </cell>
          <cell r="C2715" t="str">
            <v>CINTA AUTOFUNDENTE</v>
          </cell>
          <cell r="E2715" t="str">
            <v>RLL</v>
          </cell>
          <cell r="F2715">
            <v>10</v>
          </cell>
        </row>
        <row r="2716">
          <cell r="A2716">
            <v>192869</v>
          </cell>
          <cell r="C2716" t="str">
            <v>CINTA AISLANTE (20M)</v>
          </cell>
          <cell r="E2716" t="str">
            <v>RLL</v>
          </cell>
          <cell r="F2716">
            <v>1.25</v>
          </cell>
        </row>
        <row r="2717">
          <cell r="A2717">
            <v>192870</v>
          </cell>
          <cell r="C2717" t="str">
            <v>UNION EMT 3/4"</v>
          </cell>
          <cell r="E2717" t="str">
            <v>U</v>
          </cell>
          <cell r="F2717">
            <v>0.56000000000000005</v>
          </cell>
        </row>
        <row r="2718">
          <cell r="A2718">
            <v>192871</v>
          </cell>
          <cell r="C2718" t="str">
            <v>TRANSFORMADOR AUTOPROTEGIDO 15 KVA 1F 7969/240-120V</v>
          </cell>
          <cell r="E2718" t="str">
            <v>U</v>
          </cell>
          <cell r="F2718">
            <v>1433.6</v>
          </cell>
        </row>
        <row r="2719">
          <cell r="A2719">
            <v>192872</v>
          </cell>
          <cell r="C2719" t="str">
            <v>VARILLA DE COBRE (PUESTA A TIERRA) 5/8" X 1.80M</v>
          </cell>
          <cell r="E2719" t="str">
            <v>U</v>
          </cell>
          <cell r="F2719">
            <v>16.75</v>
          </cell>
        </row>
        <row r="2720">
          <cell r="A2720">
            <v>192873</v>
          </cell>
          <cell r="C2720" t="str">
            <v>GRAPA LÍNEA VÍA #1/0 - 3/0</v>
          </cell>
          <cell r="E2720" t="str">
            <v>U</v>
          </cell>
          <cell r="F2720">
            <v>7.98</v>
          </cell>
        </row>
        <row r="2721">
          <cell r="A2721">
            <v>192874</v>
          </cell>
          <cell r="C2721" t="str">
            <v>ABRAZADERA DE ACERO GALVANIZADO, PLETINA, 3 PERNOS, 38X4X160 MM</v>
          </cell>
          <cell r="E2721" t="str">
            <v>U</v>
          </cell>
          <cell r="F2721">
            <v>5.2</v>
          </cell>
        </row>
        <row r="2722">
          <cell r="A2722">
            <v>192875</v>
          </cell>
          <cell r="C2722" t="str">
            <v>CINTA METALICA 3/4" PARA SUJECIÓN DE TUBERÍA</v>
          </cell>
          <cell r="E2722" t="str">
            <v>M</v>
          </cell>
          <cell r="F2722">
            <v>2.1</v>
          </cell>
        </row>
        <row r="2723">
          <cell r="A2723">
            <v>192876</v>
          </cell>
          <cell r="C2723" t="str">
            <v>ESTRIBO DE ALUMINIO PARA CONDUCTORES AL</v>
          </cell>
          <cell r="E2723" t="str">
            <v>U</v>
          </cell>
          <cell r="F2723">
            <v>9.9</v>
          </cell>
        </row>
        <row r="2724">
          <cell r="A2724">
            <v>192877</v>
          </cell>
          <cell r="C2724" t="str">
            <v>CABLE CU DESNUDO #2 AWG</v>
          </cell>
          <cell r="E2724" t="str">
            <v>M</v>
          </cell>
          <cell r="F2724">
            <v>6.899</v>
          </cell>
        </row>
        <row r="2725">
          <cell r="A2725">
            <v>192878</v>
          </cell>
          <cell r="C2725" t="str">
            <v>GRILLETE VARILLA CABLE</v>
          </cell>
          <cell r="E2725" t="str">
            <v>U</v>
          </cell>
          <cell r="F2725">
            <v>1.02</v>
          </cell>
        </row>
        <row r="2726">
          <cell r="A2726">
            <v>192879</v>
          </cell>
          <cell r="C2726" t="str">
            <v>TUBERÍA EMT 3/4"</v>
          </cell>
          <cell r="E2726" t="str">
            <v>M</v>
          </cell>
          <cell r="F2726">
            <v>1.33</v>
          </cell>
        </row>
        <row r="2727">
          <cell r="A2727">
            <v>192880</v>
          </cell>
          <cell r="C2727" t="str">
            <v>HEBILLA 3/4"</v>
          </cell>
          <cell r="E2727" t="str">
            <v>U</v>
          </cell>
          <cell r="F2727">
            <v>0.28999999999999998</v>
          </cell>
        </row>
        <row r="2728">
          <cell r="A2728">
            <v>192881</v>
          </cell>
          <cell r="C2728" t="str">
            <v>CINTA AUTOFUNDENTE</v>
          </cell>
          <cell r="E2728" t="str">
            <v>RLL</v>
          </cell>
          <cell r="F2728">
            <v>10</v>
          </cell>
        </row>
        <row r="2729">
          <cell r="A2729">
            <v>192882</v>
          </cell>
          <cell r="C2729" t="str">
            <v>CINTA AISLANTE (20M)</v>
          </cell>
          <cell r="E2729" t="str">
            <v>RLL</v>
          </cell>
          <cell r="F2729">
            <v>1.25</v>
          </cell>
        </row>
        <row r="2730">
          <cell r="A2730">
            <v>192883</v>
          </cell>
          <cell r="C2730" t="str">
            <v>UNION EMT 3/4"</v>
          </cell>
          <cell r="E2730" t="str">
            <v>U</v>
          </cell>
          <cell r="F2730">
            <v>0.56000000000000005</v>
          </cell>
        </row>
        <row r="2731">
          <cell r="A2731">
            <v>192884</v>
          </cell>
          <cell r="C2731" t="str">
            <v>TRANSFORMADOR TIPO TANQUE AUTOPROTEGIDO 50KVA MONOFASICO 7969/240-120V</v>
          </cell>
          <cell r="E2731" t="str">
            <v>U</v>
          </cell>
          <cell r="F2731">
            <v>2740.64</v>
          </cell>
        </row>
        <row r="2732">
          <cell r="A2732">
            <v>192885</v>
          </cell>
          <cell r="C2732" t="str">
            <v>ALAMBRE GALVANIZADO #18</v>
          </cell>
          <cell r="E2732" t="str">
            <v>KG</v>
          </cell>
          <cell r="F2732">
            <v>2.6</v>
          </cell>
        </row>
        <row r="2733">
          <cell r="A2733">
            <v>192886</v>
          </cell>
          <cell r="C2733" t="str">
            <v>AMARRAS PLÁSTICAS DE 30 A 40 CM</v>
          </cell>
          <cell r="E2733" t="str">
            <v>U</v>
          </cell>
          <cell r="F2733">
            <v>7.8299999999999995E-2</v>
          </cell>
        </row>
        <row r="2734">
          <cell r="A2734">
            <v>192887</v>
          </cell>
          <cell r="C2734" t="str">
            <v>WAIPE</v>
          </cell>
          <cell r="E2734" t="str">
            <v>LB</v>
          </cell>
          <cell r="F2734">
            <v>2.88</v>
          </cell>
        </row>
        <row r="2735">
          <cell r="A2735">
            <v>192888</v>
          </cell>
          <cell r="C2735" t="str">
            <v>ACCESORIOS Y VARIOS</v>
          </cell>
          <cell r="E2735" t="str">
            <v>M</v>
          </cell>
          <cell r="F2735">
            <v>0.12</v>
          </cell>
        </row>
        <row r="2736">
          <cell r="A2736">
            <v>192889</v>
          </cell>
          <cell r="C2736" t="str">
            <v>CABLE PREENSAMBLADO 2(35)+1(50)MM2</v>
          </cell>
          <cell r="E2736" t="str">
            <v>M</v>
          </cell>
          <cell r="F2736">
            <v>2.97</v>
          </cell>
        </row>
        <row r="2737">
          <cell r="A2737">
            <v>192890</v>
          </cell>
          <cell r="C2737" t="str">
            <v>CABLE PREENSAMBLADO 2(50)+1(50)MM2</v>
          </cell>
          <cell r="E2737" t="str">
            <v>M</v>
          </cell>
          <cell r="F2737">
            <v>2.95</v>
          </cell>
        </row>
        <row r="2738">
          <cell r="A2738">
            <v>192891</v>
          </cell>
          <cell r="C2738" t="str">
            <v>CABLE PREENSAMBLADO 2(70)+1(50)MM2</v>
          </cell>
          <cell r="E2738" t="str">
            <v>M</v>
          </cell>
          <cell r="F2738">
            <v>3.6</v>
          </cell>
        </row>
        <row r="2739">
          <cell r="A2739">
            <v>192892</v>
          </cell>
          <cell r="C2739" t="str">
            <v>CABLE ANTIHURTO SEU 2x6 AL + Nx6 AL AWG (SERIE 8000)</v>
          </cell>
          <cell r="E2739" t="str">
            <v>M</v>
          </cell>
          <cell r="F2739">
            <v>1.45</v>
          </cell>
        </row>
        <row r="2740">
          <cell r="A2740">
            <v>192893</v>
          </cell>
          <cell r="C2740" t="str">
            <v>CABLE ANTIHURTO SEU 2x4 AL + Nx4 AL AWG (SERIE 8000)</v>
          </cell>
          <cell r="E2740" t="str">
            <v>M</v>
          </cell>
          <cell r="F2740">
            <v>1.86</v>
          </cell>
        </row>
        <row r="2741">
          <cell r="A2741">
            <v>192894</v>
          </cell>
          <cell r="C2741" t="str">
            <v>CABLE ANTIHURTO SEU 2x2 AL + Nx2 AL AWG (SERIE 8000)</v>
          </cell>
          <cell r="E2741" t="str">
            <v>M</v>
          </cell>
          <cell r="F2741">
            <v>2.1</v>
          </cell>
        </row>
        <row r="2742">
          <cell r="A2742">
            <v>192895</v>
          </cell>
          <cell r="C2742" t="str">
            <v>PINZA DE ANCLAJE TERMOPLASTICA AJUSTABLE PARA ACOMETIDAS DOMICILIARIAS</v>
          </cell>
          <cell r="E2742" t="str">
            <v>U</v>
          </cell>
          <cell r="F2742">
            <v>1.29</v>
          </cell>
        </row>
        <row r="2743">
          <cell r="A2743">
            <v>192896</v>
          </cell>
          <cell r="C2743" t="str">
            <v>PORTAFUSIBLE AÉREO ENCAPSULADO PARA FUSIBLE NEOZED</v>
          </cell>
          <cell r="E2743" t="str">
            <v>U</v>
          </cell>
          <cell r="F2743">
            <v>1.8</v>
          </cell>
        </row>
        <row r="2744">
          <cell r="A2744">
            <v>192897</v>
          </cell>
          <cell r="C2744" t="str">
            <v>CARTUCHO FUSIBLE NEOZED 63AMP 220V</v>
          </cell>
          <cell r="E2744" t="str">
            <v>U</v>
          </cell>
          <cell r="F2744">
            <v>0.5</v>
          </cell>
        </row>
        <row r="2745">
          <cell r="A2745">
            <v>192898</v>
          </cell>
          <cell r="C2745" t="str">
            <v>DERIVADOR TERMOPLÁSTICO PARA CABLE CONCÉNTRICO</v>
          </cell>
          <cell r="E2745" t="str">
            <v>U</v>
          </cell>
          <cell r="F2745">
            <v>0.72</v>
          </cell>
        </row>
        <row r="2746">
          <cell r="A2746">
            <v>192899</v>
          </cell>
          <cell r="C2746" t="str">
            <v>MÉNSULA TERMOPLÁSTICA DE RETENCIÓN PARA CABLE</v>
          </cell>
          <cell r="E2746" t="str">
            <v>U</v>
          </cell>
          <cell r="F2746">
            <v>0.39</v>
          </cell>
        </row>
        <row r="2747">
          <cell r="A2747">
            <v>192900</v>
          </cell>
          <cell r="C2747" t="str">
            <v>MÉNSULA TERMOPLÁSTICA DE RETENCIÓN PARA FACHADA</v>
          </cell>
          <cell r="E2747" t="str">
            <v>U</v>
          </cell>
          <cell r="F2747">
            <v>0.72</v>
          </cell>
        </row>
        <row r="2748">
          <cell r="A2748">
            <v>192901</v>
          </cell>
          <cell r="C2748" t="str">
            <v>PRECINTO PLÁSTICO</v>
          </cell>
          <cell r="E2748" t="str">
            <v>U</v>
          </cell>
          <cell r="F2748">
            <v>0.01</v>
          </cell>
        </row>
        <row r="2749">
          <cell r="A2749">
            <v>192902</v>
          </cell>
          <cell r="C2749" t="str">
            <v>CONECTOR ESTANCO, SIMPLE DENTADO, PRINCIPAL 16 A 95MM2 (4-3/0 AWG), DERIVADO 4 A 35 MM2 (12-2AWG)</v>
          </cell>
          <cell r="E2749" t="str">
            <v>U</v>
          </cell>
          <cell r="F2749">
            <v>2.5</v>
          </cell>
        </row>
        <row r="2750">
          <cell r="A2750">
            <v>192903</v>
          </cell>
          <cell r="C2750" t="str">
            <v>CABLE AL DESNUDO #2 ACSR AWG</v>
          </cell>
          <cell r="E2750" t="str">
            <v>m</v>
          </cell>
          <cell r="F2750">
            <v>1.18</v>
          </cell>
        </row>
        <row r="2751">
          <cell r="A2751">
            <v>192904</v>
          </cell>
          <cell r="C2751" t="str">
            <v>VARILLA DE COBRE (PUESTA A TIERRA) 5/8" X 1.80M</v>
          </cell>
          <cell r="E2751" t="str">
            <v>U</v>
          </cell>
          <cell r="F2751">
            <v>16.75</v>
          </cell>
        </row>
        <row r="2752">
          <cell r="A2752">
            <v>192905</v>
          </cell>
          <cell r="C2752" t="str">
            <v>CABLE CU DESNUDO #8 AWG</v>
          </cell>
          <cell r="E2752" t="str">
            <v>M</v>
          </cell>
          <cell r="F2752">
            <v>1.9059999999999999</v>
          </cell>
        </row>
        <row r="2753">
          <cell r="A2753">
            <v>192906</v>
          </cell>
          <cell r="C2753" t="str">
            <v>MOLDE DE GRAFITO CABLE/CABLE #2 - #2/0</v>
          </cell>
          <cell r="E2753" t="str">
            <v>U</v>
          </cell>
          <cell r="F2753">
            <v>85.17</v>
          </cell>
        </row>
        <row r="2754">
          <cell r="A2754">
            <v>192907</v>
          </cell>
          <cell r="C2754" t="str">
            <v>SOLDADURA EXOTÉRMICA 115GR</v>
          </cell>
          <cell r="E2754" t="str">
            <v>U</v>
          </cell>
          <cell r="F2754">
            <v>6.77</v>
          </cell>
        </row>
        <row r="2755">
          <cell r="A2755">
            <v>192908</v>
          </cell>
          <cell r="C2755" t="str">
            <v>CHISPERO</v>
          </cell>
          <cell r="E2755" t="str">
            <v>U</v>
          </cell>
          <cell r="F2755">
            <v>10</v>
          </cell>
        </row>
        <row r="2756">
          <cell r="A2756">
            <v>192909</v>
          </cell>
          <cell r="C2756" t="str">
            <v>MASILLA SELLANTE PARA MOLDE</v>
          </cell>
          <cell r="E2756" t="str">
            <v>U</v>
          </cell>
          <cell r="F2756">
            <v>11</v>
          </cell>
        </row>
        <row r="2757">
          <cell r="A2757">
            <v>192910</v>
          </cell>
          <cell r="C2757" t="str">
            <v>SOLDADURA LÍQUIDA PARA TUBERÍAS DE PVC</v>
          </cell>
          <cell r="E2757" t="str">
            <v>LT</v>
          </cell>
          <cell r="F2757">
            <v>17</v>
          </cell>
        </row>
        <row r="2758">
          <cell r="A2758">
            <v>192911</v>
          </cell>
          <cell r="C2758" t="str">
            <v>TUBERÍA PVC TIPO PESADO 2 1/2" USO ELEC.</v>
          </cell>
          <cell r="E2758" t="str">
            <v>M</v>
          </cell>
          <cell r="F2758">
            <v>2</v>
          </cell>
        </row>
        <row r="2759">
          <cell r="A2759">
            <v>192912</v>
          </cell>
          <cell r="C2759" t="str">
            <v>ALAMBRE GALVANIZADO #18</v>
          </cell>
          <cell r="E2759" t="str">
            <v>KG</v>
          </cell>
          <cell r="F2759">
            <v>2.6</v>
          </cell>
        </row>
        <row r="2760">
          <cell r="A2760">
            <v>192913</v>
          </cell>
          <cell r="C2760" t="str">
            <v>HOJA DE SIERRA</v>
          </cell>
          <cell r="E2760" t="str">
            <v>U</v>
          </cell>
          <cell r="F2760">
            <v>0.03</v>
          </cell>
        </row>
        <row r="2761">
          <cell r="A2761">
            <v>192914</v>
          </cell>
          <cell r="C2761" t="str">
            <v>TUBERÍA PVC 110MM TDP USO ELÉCTRICO</v>
          </cell>
          <cell r="E2761" t="str">
            <v>m</v>
          </cell>
          <cell r="F2761">
            <v>4.57</v>
          </cell>
        </row>
        <row r="2762">
          <cell r="A2762">
            <v>192915</v>
          </cell>
          <cell r="C2762" t="str">
            <v>TUBERÍA PVC 160MM TDP USO ELÉCTRICO</v>
          </cell>
          <cell r="E2762" t="str">
            <v>m</v>
          </cell>
          <cell r="F2762">
            <v>8.5299999999999994</v>
          </cell>
        </row>
        <row r="2763">
          <cell r="A2763">
            <v>192916</v>
          </cell>
          <cell r="C2763" t="str">
            <v>CINTA METALICA 3/4" PARA SUJECIÓN DE TUBERÍA</v>
          </cell>
          <cell r="E2763" t="str">
            <v>M</v>
          </cell>
          <cell r="F2763">
            <v>2.1</v>
          </cell>
        </row>
        <row r="2764">
          <cell r="A2764">
            <v>192917</v>
          </cell>
          <cell r="C2764" t="str">
            <v>ALAMBRE GALVANIZADO # 16</v>
          </cell>
          <cell r="E2764" t="str">
            <v>KG</v>
          </cell>
          <cell r="F2764">
            <v>2.1</v>
          </cell>
        </row>
        <row r="2765">
          <cell r="A2765">
            <v>192918</v>
          </cell>
          <cell r="C2765" t="str">
            <v>TUBERÍA RÍGIDA DE 4"</v>
          </cell>
          <cell r="E2765" t="str">
            <v>M</v>
          </cell>
          <cell r="F2765">
            <v>39.799999999999997</v>
          </cell>
        </row>
        <row r="2766">
          <cell r="A2766">
            <v>192919</v>
          </cell>
          <cell r="C2766" t="str">
            <v>CODO RÍGIDO 4"</v>
          </cell>
          <cell r="E2766" t="str">
            <v>U</v>
          </cell>
          <cell r="F2766">
            <v>45</v>
          </cell>
        </row>
        <row r="2767">
          <cell r="A2767">
            <v>192920</v>
          </cell>
          <cell r="C2767" t="str">
            <v>REVERSIBLE RÍGIDO 4"</v>
          </cell>
          <cell r="E2767" t="str">
            <v>U</v>
          </cell>
          <cell r="F2767">
            <v>32.299999999999997</v>
          </cell>
        </row>
        <row r="2768">
          <cell r="A2768">
            <v>192921</v>
          </cell>
          <cell r="C2768" t="str">
            <v>UNIÓN RÍGIDA 4"</v>
          </cell>
          <cell r="E2768" t="str">
            <v>U</v>
          </cell>
          <cell r="F2768">
            <v>7.3</v>
          </cell>
        </row>
        <row r="2769">
          <cell r="A2769">
            <v>192922</v>
          </cell>
          <cell r="C2769" t="str">
            <v>Encofrado p/Caja de revision 90x90x90</v>
          </cell>
          <cell r="E2769" t="str">
            <v>u</v>
          </cell>
          <cell r="F2769">
            <v>8</v>
          </cell>
        </row>
        <row r="2770">
          <cell r="A2770">
            <v>192923</v>
          </cell>
          <cell r="C2770" t="str">
            <v>Encofrado p/Caja de 90x90</v>
          </cell>
          <cell r="E2770" t="str">
            <v>u</v>
          </cell>
          <cell r="F2770">
            <v>2.2000000000000002</v>
          </cell>
        </row>
        <row r="2771">
          <cell r="A2771">
            <v>192924</v>
          </cell>
          <cell r="C2771" t="str">
            <v>ABRAZADERA DE ACERO GALVANIZADO, PLETINA, 3 PERNOS, 38X4X160 MM</v>
          </cell>
          <cell r="E2771" t="str">
            <v>u</v>
          </cell>
          <cell r="F2771">
            <v>5.2</v>
          </cell>
        </row>
        <row r="2772">
          <cell r="A2772">
            <v>192925</v>
          </cell>
          <cell r="C2772" t="str">
            <v>BASTIDOR DE 1 VÍA</v>
          </cell>
          <cell r="E2772" t="str">
            <v>u</v>
          </cell>
          <cell r="F2772">
            <v>4.3</v>
          </cell>
        </row>
        <row r="2773">
          <cell r="A2773">
            <v>192926</v>
          </cell>
          <cell r="C2773" t="str">
            <v>AISLADOR ROLLO, PORCELANA, 15 KV, ANSI 53-2</v>
          </cell>
          <cell r="E2773" t="str">
            <v>u</v>
          </cell>
          <cell r="F2773">
            <v>0.8</v>
          </cell>
        </row>
        <row r="2774">
          <cell r="A2774">
            <v>192927</v>
          </cell>
          <cell r="C2774" t="str">
            <v>RETENCIÓN PREFORMADA, PARA CABLE ACERO GALVANIZADO DE 9.53MM (3/8")</v>
          </cell>
          <cell r="E2774" t="str">
            <v>u</v>
          </cell>
          <cell r="F2774">
            <v>3.5</v>
          </cell>
        </row>
        <row r="2775">
          <cell r="A2775">
            <v>192928</v>
          </cell>
          <cell r="C2775" t="str">
            <v>ABRAZADERA DE ACERO GALVANIZADO, PLETINA, 3 PERNOS, 38X4X160 MM</v>
          </cell>
          <cell r="E2775" t="str">
            <v>U</v>
          </cell>
          <cell r="F2775">
            <v>5.2</v>
          </cell>
        </row>
        <row r="2776">
          <cell r="A2776">
            <v>192929</v>
          </cell>
          <cell r="C2776" t="str">
            <v>BASTIDOR DE 1 VÍA</v>
          </cell>
          <cell r="E2776" t="str">
            <v>U</v>
          </cell>
          <cell r="F2776">
            <v>4.3</v>
          </cell>
        </row>
        <row r="2777">
          <cell r="A2777">
            <v>192930</v>
          </cell>
          <cell r="C2777" t="str">
            <v>ALAMBRE DE AL, DESNUDO SÓLIDO, PARA ATADURA, 4 AWG</v>
          </cell>
          <cell r="E2777" t="str">
            <v>M</v>
          </cell>
          <cell r="F2777">
            <v>0.37109999999999999</v>
          </cell>
        </row>
        <row r="2778">
          <cell r="A2778">
            <v>192931</v>
          </cell>
          <cell r="C2778" t="str">
            <v>AISLADOR ROLLO, PORCELANA, 15 KV, ANSI 53-2</v>
          </cell>
          <cell r="E2778" t="str">
            <v>U</v>
          </cell>
          <cell r="F2778">
            <v>0.8</v>
          </cell>
        </row>
        <row r="2779">
          <cell r="A2779">
            <v>192932</v>
          </cell>
          <cell r="C2779" t="str">
            <v>VARILLA DE ARMAR PREFORMADA SIMPLE, PARA CABLE DE AL.</v>
          </cell>
          <cell r="E2779" t="str">
            <v>U</v>
          </cell>
          <cell r="F2779">
            <v>3.5</v>
          </cell>
        </row>
        <row r="2780">
          <cell r="A2780">
            <v>192933</v>
          </cell>
          <cell r="C2780" t="str">
            <v>ABRAZADERA DE ACERO GALVANIZADO, PLETINA, 3 PERNOS, 38X4X160 MM</v>
          </cell>
          <cell r="E2780" t="str">
            <v>U</v>
          </cell>
          <cell r="F2780">
            <v>5.2</v>
          </cell>
        </row>
        <row r="2781">
          <cell r="A2781">
            <v>192934</v>
          </cell>
          <cell r="C2781" t="str">
            <v>PRECINTO PLÁSTICO</v>
          </cell>
          <cell r="E2781" t="str">
            <v>U</v>
          </cell>
          <cell r="F2781">
            <v>0.01</v>
          </cell>
        </row>
        <row r="2782">
          <cell r="A2782">
            <v>192935</v>
          </cell>
          <cell r="C2782" t="str">
            <v>TUERCA DE OJO DE ACERO GALVANIZADO, PERNO DE 16 MM (5/8")</v>
          </cell>
          <cell r="E2782" t="str">
            <v>U</v>
          </cell>
          <cell r="F2782">
            <v>1.62</v>
          </cell>
        </row>
        <row r="2783">
          <cell r="A2783">
            <v>192936</v>
          </cell>
          <cell r="C2783" t="str">
            <v>PROTECTOR DE PUNTA DE CABLE PARA RED PREENSAMBLADA</v>
          </cell>
          <cell r="E2783" t="str">
            <v>U</v>
          </cell>
          <cell r="F2783">
            <v>0.57999999999999996</v>
          </cell>
        </row>
        <row r="2784">
          <cell r="A2784">
            <v>192937</v>
          </cell>
          <cell r="C2784" t="str">
            <v>TENSOR MECÁNICO CON PERNO Y TUERCA DE SEGURIDAD</v>
          </cell>
          <cell r="E2784" t="str">
            <v>U</v>
          </cell>
          <cell r="F2784">
            <v>4.99</v>
          </cell>
        </row>
        <row r="2785">
          <cell r="A2785">
            <v>192938</v>
          </cell>
          <cell r="C2785" t="str">
            <v>PINZA DE ALEACIÓN DE AL. RETENCIÓN NEUTRO/PORTANTE 25 A 35MM</v>
          </cell>
          <cell r="E2785" t="str">
            <v>U</v>
          </cell>
          <cell r="F2785">
            <v>13.41</v>
          </cell>
        </row>
        <row r="2786">
          <cell r="A2786">
            <v>192939</v>
          </cell>
          <cell r="C2786" t="str">
            <v>ABRAZADERA DE ACERO GALVANIZADO, PLETINA, 3 PERNOS, 38X4X160 MM</v>
          </cell>
          <cell r="E2786" t="str">
            <v>U</v>
          </cell>
          <cell r="F2786">
            <v>5.2</v>
          </cell>
        </row>
        <row r="2787">
          <cell r="A2787">
            <v>192940</v>
          </cell>
          <cell r="C2787" t="str">
            <v>PRECINTO PLÁSTICO</v>
          </cell>
          <cell r="E2787" t="str">
            <v>U</v>
          </cell>
          <cell r="F2787">
            <v>0.01</v>
          </cell>
        </row>
        <row r="2788">
          <cell r="A2788">
            <v>192941</v>
          </cell>
          <cell r="C2788" t="str">
            <v>MÉNSULA DE A/G, SUSPENSIÓN/POSTE (TIPO OJAL ESPIRADO ABIE)</v>
          </cell>
          <cell r="E2788" t="str">
            <v>U</v>
          </cell>
          <cell r="F2788">
            <v>4.7300000000000004</v>
          </cell>
        </row>
        <row r="2789">
          <cell r="A2789">
            <v>192942</v>
          </cell>
          <cell r="C2789" t="str">
            <v>PINZA TERMOPLÁSTICA, SUSP./NEUTRO PORTANTE, DE 35 A 95 MM2</v>
          </cell>
          <cell r="E2789" t="str">
            <v>U</v>
          </cell>
          <cell r="F2789">
            <v>3.09</v>
          </cell>
        </row>
        <row r="2790">
          <cell r="A2790">
            <v>192943</v>
          </cell>
          <cell r="C2790" t="str">
            <v>ABRAZADERA DE ACERO GALVANIZADO, PLETINA, 3 PERNOS, 38X4X160 MM</v>
          </cell>
          <cell r="E2790" t="str">
            <v>U</v>
          </cell>
          <cell r="F2790">
            <v>5.2</v>
          </cell>
        </row>
        <row r="2791">
          <cell r="A2791">
            <v>192944</v>
          </cell>
          <cell r="C2791" t="str">
            <v>BASTIDOR DE 1 VÍA</v>
          </cell>
          <cell r="E2791" t="str">
            <v>U</v>
          </cell>
          <cell r="F2791">
            <v>4.3</v>
          </cell>
        </row>
        <row r="2792">
          <cell r="A2792">
            <v>192945</v>
          </cell>
          <cell r="C2792" t="str">
            <v>AISLADOR ROLLO, PORCELANA, 15 KV, ANSI 53-2</v>
          </cell>
          <cell r="E2792" t="str">
            <v>U</v>
          </cell>
          <cell r="F2792">
            <v>0.8</v>
          </cell>
        </row>
        <row r="2793">
          <cell r="A2793">
            <v>192946</v>
          </cell>
          <cell r="C2793" t="str">
            <v>TUERCA DE OJO DE ACERO GALVANIZADO, PERNO DE 16 MM (5/8")</v>
          </cell>
          <cell r="E2793" t="str">
            <v>U</v>
          </cell>
          <cell r="F2793">
            <v>1.62</v>
          </cell>
        </row>
        <row r="2794">
          <cell r="A2794">
            <v>192947</v>
          </cell>
          <cell r="C2794" t="str">
            <v>GRAPA TERMINAL TIPO PISTOLA AL 6 - 3/0 ACSR</v>
          </cell>
          <cell r="E2794" t="str">
            <v>U</v>
          </cell>
          <cell r="F2794">
            <v>8.14</v>
          </cell>
        </row>
        <row r="2795">
          <cell r="A2795">
            <v>192948</v>
          </cell>
          <cell r="C2795" t="str">
            <v>HORQUILLA DE ACERO GALVANIZADO, PARA ANCLAJE 16X75 MM (5/8x3")</v>
          </cell>
          <cell r="E2795" t="str">
            <v>U</v>
          </cell>
          <cell r="F2795">
            <v>5</v>
          </cell>
        </row>
        <row r="2796">
          <cell r="A2796">
            <v>192949</v>
          </cell>
          <cell r="C2796" t="str">
            <v>AISLADOR DE SUSPENSIÓN POLIMÉRICO ANSI DS-28 (550MM)</v>
          </cell>
          <cell r="E2796" t="str">
            <v>U</v>
          </cell>
          <cell r="F2796">
            <v>15</v>
          </cell>
        </row>
        <row r="2797">
          <cell r="A2797">
            <v>192950</v>
          </cell>
          <cell r="C2797" t="str">
            <v>ABRAZADERA DE ACERO GALVANIZADO, PLETINA, 3 PERNOS, 38X4X160 MM</v>
          </cell>
          <cell r="E2797" t="str">
            <v>U</v>
          </cell>
          <cell r="F2797">
            <v>5.2</v>
          </cell>
        </row>
        <row r="2798">
          <cell r="A2798">
            <v>192951</v>
          </cell>
          <cell r="C2798" t="str">
            <v>BASTIDOR DE 1 VÍA</v>
          </cell>
          <cell r="E2798" t="str">
            <v>U</v>
          </cell>
          <cell r="F2798">
            <v>4.3</v>
          </cell>
        </row>
        <row r="2799">
          <cell r="A2799">
            <v>192952</v>
          </cell>
          <cell r="C2799" t="str">
            <v>ALAMBRE DE AL, DESNUDO SÓLIDO, PARA ATADURA, 4 AWG</v>
          </cell>
          <cell r="E2799" t="str">
            <v>M</v>
          </cell>
          <cell r="F2799">
            <v>0.37109999999999999</v>
          </cell>
        </row>
        <row r="2800">
          <cell r="A2800">
            <v>192953</v>
          </cell>
          <cell r="C2800" t="str">
            <v>AISLADOR ROLLO, PORCELANA, 15 KV, ANSI 53-2</v>
          </cell>
          <cell r="E2800" t="str">
            <v>U</v>
          </cell>
          <cell r="F2800">
            <v>0.8</v>
          </cell>
        </row>
        <row r="2801">
          <cell r="A2801">
            <v>192954</v>
          </cell>
          <cell r="C2801" t="str">
            <v>VARILLA DE ARMAR PREFORMADA SIMPLE, PARA CABLE DE AL.</v>
          </cell>
          <cell r="E2801" t="str">
            <v>U</v>
          </cell>
          <cell r="F2801">
            <v>3.5</v>
          </cell>
        </row>
        <row r="2802">
          <cell r="A2802">
            <v>192955</v>
          </cell>
          <cell r="C2802" t="str">
            <v>ELEMENTOS DE FIJACIÓN</v>
          </cell>
          <cell r="E2802" t="str">
            <v>U</v>
          </cell>
          <cell r="F2802">
            <v>0.505</v>
          </cell>
        </row>
        <row r="2803">
          <cell r="A2803">
            <v>192956</v>
          </cell>
          <cell r="C2803" t="str">
            <v>AISLADOR PIN PORCELANA ANSI 56-1 (330MM)</v>
          </cell>
          <cell r="E2803" t="str">
            <v>U</v>
          </cell>
          <cell r="F2803">
            <v>7.5</v>
          </cell>
        </row>
        <row r="2804">
          <cell r="A2804">
            <v>192957</v>
          </cell>
          <cell r="C2804" t="str">
            <v>PERNO PIN TOPE DE POSTE, CON ACCESORIOS DE SUJECIÓN, ANSI 56-1 25KV</v>
          </cell>
          <cell r="E2804" t="str">
            <v>U</v>
          </cell>
          <cell r="F2804">
            <v>18.75</v>
          </cell>
        </row>
        <row r="2805">
          <cell r="A2805">
            <v>192958</v>
          </cell>
          <cell r="C2805" t="str">
            <v>ABRAZADERA DE ACERO GALVANIZADO, PLETINA, 3 PERNOS, 38X4X160 MM</v>
          </cell>
          <cell r="E2805" t="str">
            <v>U</v>
          </cell>
          <cell r="F2805">
            <v>5.2</v>
          </cell>
        </row>
        <row r="2806">
          <cell r="A2806">
            <v>192959</v>
          </cell>
          <cell r="C2806" t="str">
            <v>BASTIDOR DE 1 VÍA</v>
          </cell>
          <cell r="E2806" t="str">
            <v>U</v>
          </cell>
          <cell r="F2806">
            <v>4.3</v>
          </cell>
        </row>
        <row r="2807">
          <cell r="A2807">
            <v>192960</v>
          </cell>
          <cell r="C2807" t="str">
            <v>PERNO MAQUINA DE ACERO GALVANIZADO, TUERCA, ARANDELA PLANA Y PRESION, 16X38 mm (5/8x1x1/2")</v>
          </cell>
          <cell r="E2807" t="str">
            <v>U</v>
          </cell>
          <cell r="F2807">
            <v>1.65</v>
          </cell>
        </row>
        <row r="2808">
          <cell r="A2808">
            <v>192961</v>
          </cell>
          <cell r="C2808" t="str">
            <v>ALAMBRE DE AL, DESNUDO SÓLIDO, PARA ATADURA, 4 AWG</v>
          </cell>
          <cell r="E2808" t="str">
            <v>M</v>
          </cell>
          <cell r="F2808">
            <v>0.37109999999999999</v>
          </cell>
        </row>
        <row r="2809">
          <cell r="A2809">
            <v>192962</v>
          </cell>
          <cell r="C2809" t="str">
            <v>AISLADOR ROLLO, PORCELANA, 15 KV, ANSI 53-2</v>
          </cell>
          <cell r="E2809" t="str">
            <v>U</v>
          </cell>
          <cell r="F2809">
            <v>0.8</v>
          </cell>
        </row>
        <row r="2810">
          <cell r="A2810">
            <v>192963</v>
          </cell>
          <cell r="C2810" t="str">
            <v>VARILLA DE ARMAR PREFORMADA SIMPLE, PARA CABLE DE AL.</v>
          </cell>
          <cell r="E2810" t="str">
            <v>U</v>
          </cell>
          <cell r="F2810">
            <v>3.5</v>
          </cell>
        </row>
        <row r="2811">
          <cell r="A2811">
            <v>192964</v>
          </cell>
          <cell r="C2811" t="str">
            <v>CRUCETA DE ACERO GALVANIZADO, UNIVERSAL, PERFIL “L” 75 x 75 x 6 x 2400 MM(2 61/64 x 261/64 x 1/4")</v>
          </cell>
          <cell r="E2811" t="str">
            <v>U</v>
          </cell>
          <cell r="F2811">
            <v>44.35</v>
          </cell>
        </row>
        <row r="2812">
          <cell r="A2812">
            <v>192965</v>
          </cell>
          <cell r="C2812" t="str">
            <v>PIE DE AMIGO DE ACERO, PERFIL "L" DE 38X38X6X1800MM</v>
          </cell>
          <cell r="E2812" t="str">
            <v>U</v>
          </cell>
          <cell r="F2812">
            <v>14.44</v>
          </cell>
        </row>
        <row r="2813">
          <cell r="A2813">
            <v>192966</v>
          </cell>
          <cell r="C2813" t="str">
            <v>PERNO U DE ACERO GALVANIZADO, 2 TUERCAS, 2 ARANDELAS PLANAS Y 2 PRESIÓN, DE 16x152MM</v>
          </cell>
          <cell r="E2813" t="str">
            <v>U</v>
          </cell>
          <cell r="F2813">
            <v>3.96</v>
          </cell>
        </row>
        <row r="2814">
          <cell r="A2814">
            <v>192967</v>
          </cell>
          <cell r="C2814" t="str">
            <v>PERNO PIN DE ACERO GALVANIZADO, ROSCA PLÁSTICA DE 50MM, 19 X 305 MM</v>
          </cell>
          <cell r="E2814" t="str">
            <v>U</v>
          </cell>
          <cell r="F2814">
            <v>5.23</v>
          </cell>
        </row>
        <row r="2815">
          <cell r="A2815">
            <v>192968</v>
          </cell>
          <cell r="C2815" t="str">
            <v>AISLADOR PIN PORCELANA ANSI 56-1 (330MM)</v>
          </cell>
          <cell r="E2815" t="str">
            <v>U</v>
          </cell>
          <cell r="F2815">
            <v>7.5</v>
          </cell>
        </row>
        <row r="2816">
          <cell r="A2816">
            <v>192969</v>
          </cell>
          <cell r="C2816" t="str">
            <v>RETENCIÓN PREFORMADA, PARA CABLE ACERO GALVANIZADO DE 9.53MM (3/8")</v>
          </cell>
          <cell r="E2816" t="str">
            <v>U</v>
          </cell>
          <cell r="F2816">
            <v>3.5</v>
          </cell>
        </row>
        <row r="2817">
          <cell r="A2817">
            <v>192970</v>
          </cell>
          <cell r="C2817" t="str">
            <v>CABLE ACERO GALVANIZADO, GRADO COMÚN, 7 HILOS, 9.52MM (3/8"), 3155 KGF</v>
          </cell>
          <cell r="E2817" t="str">
            <v>M</v>
          </cell>
          <cell r="F2817">
            <v>1.01</v>
          </cell>
        </row>
        <row r="2818">
          <cell r="A2818">
            <v>192971</v>
          </cell>
          <cell r="C2818" t="str">
            <v>GUARDACABO DE ACERO GALVANIZADO, PARA CABLE DE ACERO 9.51MM (3/8")</v>
          </cell>
          <cell r="E2818" t="str">
            <v>U</v>
          </cell>
          <cell r="F2818">
            <v>0.59</v>
          </cell>
        </row>
        <row r="2819">
          <cell r="A2819">
            <v>192972</v>
          </cell>
          <cell r="C2819" t="str">
            <v>VARILLA DE ANCLAJE DE ACERO GALVANIZADO, TUERCA Y ARANDELA, 16X1800MM (5/8X71")</v>
          </cell>
          <cell r="E2819" t="str">
            <v>U</v>
          </cell>
          <cell r="F2819">
            <v>16.71</v>
          </cell>
        </row>
        <row r="2820">
          <cell r="A2820">
            <v>192973</v>
          </cell>
          <cell r="C2820" t="str">
            <v>BLOQUE DE HORMIGÓN PARA ANCLAJE, CON AGUJERO DE 20 MM</v>
          </cell>
          <cell r="E2820" t="str">
            <v>U</v>
          </cell>
          <cell r="F2820">
            <v>12.4</v>
          </cell>
        </row>
        <row r="2821">
          <cell r="A2821">
            <v>192974</v>
          </cell>
          <cell r="C2821" t="str">
            <v>BRAZO DE ACERO GALVANIZADO, TUBULAR, TENSOR FAROL, 51X1500MM (2"X59")</v>
          </cell>
          <cell r="E2821" t="str">
            <v>U</v>
          </cell>
          <cell r="F2821">
            <v>28.55</v>
          </cell>
        </row>
        <row r="2822">
          <cell r="A2822">
            <v>192975</v>
          </cell>
          <cell r="C2822" t="str">
            <v>AISLADOR DE RETENIDA, PORCELANA ANSI 54-2</v>
          </cell>
          <cell r="E2822" t="str">
            <v>U</v>
          </cell>
          <cell r="F2822">
            <v>1.27</v>
          </cell>
        </row>
        <row r="2823">
          <cell r="A2823">
            <v>192976</v>
          </cell>
          <cell r="C2823" t="str">
            <v>CRUCETA DE ACERO GALVANIZADO, UNIVERSAL, PERFIL “L” 75 x 75 x 6 x 2400 MM(2 61/64 x 261/64 x 1/4")</v>
          </cell>
          <cell r="E2823" t="str">
            <v>U</v>
          </cell>
          <cell r="F2823">
            <v>44.35</v>
          </cell>
        </row>
        <row r="2824">
          <cell r="A2824">
            <v>192977</v>
          </cell>
          <cell r="C2824" t="str">
            <v>ABRAZADERA DE ACERO GALVANIZADO, PLETINA, 3 PERNOS, 38X4X160 MM</v>
          </cell>
          <cell r="E2824" t="str">
            <v>U</v>
          </cell>
          <cell r="F2824">
            <v>5.2</v>
          </cell>
        </row>
        <row r="2825">
          <cell r="A2825">
            <v>192978</v>
          </cell>
          <cell r="C2825" t="str">
            <v>ELEMENTOS DE FIJACIÓN</v>
          </cell>
          <cell r="E2825" t="str">
            <v>U</v>
          </cell>
          <cell r="F2825">
            <v>2</v>
          </cell>
        </row>
        <row r="2826">
          <cell r="A2826">
            <v>192979</v>
          </cell>
          <cell r="C2826" t="str">
            <v>LAMPARA 150W VAPOR DE SODIO DE ALTA PRESION</v>
          </cell>
          <cell r="E2826" t="str">
            <v>U</v>
          </cell>
          <cell r="F2826">
            <v>190</v>
          </cell>
        </row>
        <row r="2827">
          <cell r="A2827">
            <v>192980</v>
          </cell>
          <cell r="C2827" t="str">
            <v>FOTOCONTROL 3 PINES COLOR VERDE 105-305V</v>
          </cell>
          <cell r="E2827" t="str">
            <v>U</v>
          </cell>
          <cell r="F2827">
            <v>9.1999999999999993</v>
          </cell>
        </row>
        <row r="2828">
          <cell r="A2828">
            <v>192981</v>
          </cell>
          <cell r="C2828" t="str">
            <v>LUMINARIA DE ALUMBRADO PÚBLICO LED DE 60 a 100W, 100-277V,  ≥130 LUM/W, BASE PARA FOTOCONTROL DE 7 PINES, 4000K, IP-66</v>
          </cell>
          <cell r="E2828" t="str">
            <v>U</v>
          </cell>
          <cell r="F2828">
            <v>250</v>
          </cell>
        </row>
        <row r="2829">
          <cell r="A2829">
            <v>192982</v>
          </cell>
          <cell r="C2829" t="str">
            <v>BRAZO METÁLICO PARA LUMINARIA</v>
          </cell>
          <cell r="E2829" t="str">
            <v>u</v>
          </cell>
          <cell r="F2829">
            <v>21.42</v>
          </cell>
        </row>
        <row r="2830">
          <cell r="A2830">
            <v>192983</v>
          </cell>
          <cell r="C2830" t="str">
            <v>CABLE CU THHN CONCÉNTRICO 3X12 AWG</v>
          </cell>
          <cell r="E2830" t="str">
            <v>m</v>
          </cell>
          <cell r="F2830">
            <v>2.11</v>
          </cell>
        </row>
        <row r="2831">
          <cell r="A2831">
            <v>192984</v>
          </cell>
          <cell r="C2831" t="str">
            <v>CONECTORES (EMPALME GEL/CONECTOR DENTADO)</v>
          </cell>
          <cell r="E2831" t="str">
            <v>u</v>
          </cell>
          <cell r="F2831">
            <v>7.17</v>
          </cell>
        </row>
        <row r="2832">
          <cell r="A2832">
            <v>192985</v>
          </cell>
          <cell r="C2832" t="str">
            <v>Letrero/Plywood e = 1 cm/con Plastico inc. Leyenda</v>
          </cell>
          <cell r="E2832" t="str">
            <v>u</v>
          </cell>
          <cell r="F2832">
            <v>84</v>
          </cell>
          <cell r="G2832">
            <v>3191130013</v>
          </cell>
          <cell r="I2832">
            <v>39.119999999999997</v>
          </cell>
        </row>
        <row r="2833">
          <cell r="A2833">
            <v>192986</v>
          </cell>
          <cell r="C2833" t="str">
            <v>Accesorios (Clavos, Cuartones, Piola, Tiras,etc)</v>
          </cell>
          <cell r="E2833" t="str">
            <v>u</v>
          </cell>
          <cell r="F2833">
            <v>0.2</v>
          </cell>
          <cell r="G2833">
            <v>482810111</v>
          </cell>
          <cell r="I2833">
            <v>40</v>
          </cell>
        </row>
        <row r="2834">
          <cell r="A2834">
            <v>192987</v>
          </cell>
          <cell r="C2834" t="str">
            <v>Sacos de Yute (Grande)</v>
          </cell>
          <cell r="E2834" t="str">
            <v>u</v>
          </cell>
          <cell r="F2834">
            <v>0.5</v>
          </cell>
          <cell r="G2834">
            <v>265700011</v>
          </cell>
          <cell r="I2834">
            <v>40</v>
          </cell>
        </row>
        <row r="2835">
          <cell r="A2835">
            <v>192988</v>
          </cell>
          <cell r="C2835" t="str">
            <v>Balón Inflable</v>
          </cell>
          <cell r="E2835" t="str">
            <v>u</v>
          </cell>
          <cell r="F2835">
            <v>15</v>
          </cell>
          <cell r="G2835">
            <v>37550001146</v>
          </cell>
          <cell r="I2835">
            <v>40</v>
          </cell>
        </row>
        <row r="2836">
          <cell r="A2836">
            <v>192989</v>
          </cell>
          <cell r="C2836" t="str">
            <v>Rejilla Hierro Ductil Clase 250 (70 a 75)cm x (40 a 55) cm</v>
          </cell>
          <cell r="E2836" t="str">
            <v>u</v>
          </cell>
          <cell r="F2836">
            <v>160</v>
          </cell>
          <cell r="G2836">
            <v>439412019</v>
          </cell>
          <cell r="I2836">
            <v>40</v>
          </cell>
        </row>
        <row r="2837">
          <cell r="A2837">
            <v>192990</v>
          </cell>
          <cell r="C2837" t="str">
            <v>Elemento Fijación rejilla Articulada</v>
          </cell>
          <cell r="E2837" t="str">
            <v>u</v>
          </cell>
          <cell r="F2837">
            <v>1.2</v>
          </cell>
          <cell r="G2837">
            <v>4299217223</v>
          </cell>
          <cell r="I2837">
            <v>60</v>
          </cell>
        </row>
        <row r="2838">
          <cell r="A2838">
            <v>192991</v>
          </cell>
          <cell r="C2838" t="str">
            <v>Union Universal DN80 Rango 84-105 mm (HD-PVC-HF-AC-PEAD)</v>
          </cell>
          <cell r="E2838" t="str">
            <v>u</v>
          </cell>
          <cell r="F2838">
            <v>258.64999999999998</v>
          </cell>
          <cell r="G2838">
            <v>375700017</v>
          </cell>
          <cell r="I2838">
            <v>40</v>
          </cell>
        </row>
        <row r="2839">
          <cell r="A2839">
            <v>192992</v>
          </cell>
          <cell r="C2839" t="str">
            <v>Accesorio p/Union Universal DN80 Rango 84-105 mm (HD-PVC-HF-AC-PEAD)</v>
          </cell>
          <cell r="E2839" t="str">
            <v>u</v>
          </cell>
          <cell r="F2839">
            <v>26.55</v>
          </cell>
          <cell r="G2839">
            <v>375700017</v>
          </cell>
          <cell r="I2839">
            <v>40</v>
          </cell>
        </row>
        <row r="2840">
          <cell r="A2840">
            <v>192993</v>
          </cell>
          <cell r="C2840" t="str">
            <v>Union Universal DN100 Rango 104-132 mm (HD-PVC-HF-AC-PEAD)</v>
          </cell>
          <cell r="E2840" t="str">
            <v>u</v>
          </cell>
          <cell r="F2840">
            <v>262.25</v>
          </cell>
          <cell r="G2840">
            <v>375700017</v>
          </cell>
          <cell r="I2840">
            <v>40</v>
          </cell>
        </row>
        <row r="2841">
          <cell r="A2841">
            <v>192994</v>
          </cell>
          <cell r="C2841" t="str">
            <v>Accsesorio p/Union Universal DN100 Rango 104-132 mm (HD-PVC-HF-AC-PEAD)</v>
          </cell>
          <cell r="E2841" t="str">
            <v>u</v>
          </cell>
          <cell r="F2841">
            <v>29.5</v>
          </cell>
          <cell r="G2841">
            <v>375700017</v>
          </cell>
          <cell r="I2841">
            <v>40</v>
          </cell>
        </row>
        <row r="2842">
          <cell r="A2842">
            <v>192995</v>
          </cell>
          <cell r="C2842" t="str">
            <v>Union Universal DN150 Rango 154-192 mm (HD-PVC-HF-AC-PEAD)</v>
          </cell>
          <cell r="E2842" t="str">
            <v>u</v>
          </cell>
          <cell r="F2842">
            <v>451.6</v>
          </cell>
          <cell r="G2842">
            <v>375700017</v>
          </cell>
          <cell r="I2842">
            <v>40</v>
          </cell>
        </row>
        <row r="2843">
          <cell r="A2843">
            <v>192996</v>
          </cell>
          <cell r="C2843" t="str">
            <v>Accesorio p/Union Universal DN150 Rango 154-192 mm (HD-PVC-HF-AC-PEAD)</v>
          </cell>
          <cell r="E2843" t="str">
            <v>u</v>
          </cell>
          <cell r="F2843">
            <v>45</v>
          </cell>
          <cell r="G2843">
            <v>375700017</v>
          </cell>
          <cell r="I2843">
            <v>40</v>
          </cell>
        </row>
        <row r="2844">
          <cell r="A2844">
            <v>192997</v>
          </cell>
          <cell r="C2844" t="str">
            <v>Union Universal DN2000 Rango 192-232 mm (HD-PVC-HF-AC-PEAD)</v>
          </cell>
          <cell r="E2844" t="str">
            <v>u</v>
          </cell>
          <cell r="F2844">
            <v>475.6</v>
          </cell>
          <cell r="G2844">
            <v>375700017</v>
          </cell>
          <cell r="I2844">
            <v>40</v>
          </cell>
        </row>
        <row r="2845">
          <cell r="A2845">
            <v>192998</v>
          </cell>
          <cell r="C2845" t="str">
            <v>Accesorio p/Union Universal DN2000 Rango 192-232 mm (HD-PVC-HF-AC-PEAD)</v>
          </cell>
          <cell r="E2845" t="str">
            <v>u</v>
          </cell>
          <cell r="F2845">
            <v>46.7</v>
          </cell>
          <cell r="G2845">
            <v>375700017</v>
          </cell>
          <cell r="I2845">
            <v>40</v>
          </cell>
        </row>
        <row r="2846">
          <cell r="A2846">
            <v>192999</v>
          </cell>
          <cell r="C2846" t="str">
            <v>Codo Pead PE 100 PN10 D=90mm x 90° p/Electrofusión</v>
          </cell>
          <cell r="E2846" t="str">
            <v>u</v>
          </cell>
          <cell r="F2846">
            <v>17.649999999999999</v>
          </cell>
          <cell r="G2846">
            <v>3755000183</v>
          </cell>
          <cell r="I2846">
            <v>0</v>
          </cell>
        </row>
        <row r="2847">
          <cell r="A2847">
            <v>193000</v>
          </cell>
          <cell r="C2847" t="str">
            <v>Codo Pead PE 100 PN10 D=110mm x 90° p/Electrofusión</v>
          </cell>
          <cell r="E2847" t="str">
            <v>u</v>
          </cell>
          <cell r="F2847">
            <v>25.62</v>
          </cell>
          <cell r="G2847">
            <v>3755000183</v>
          </cell>
          <cell r="I2847">
            <v>0</v>
          </cell>
        </row>
        <row r="2848">
          <cell r="A2848">
            <v>193001</v>
          </cell>
          <cell r="C2848" t="str">
            <v>Codo Pead PE 100 PN10 D=110mm x 45° p/Electrofusión</v>
          </cell>
          <cell r="E2848" t="str">
            <v>u</v>
          </cell>
          <cell r="F2848">
            <v>25.62</v>
          </cell>
          <cell r="G2848">
            <v>3755000183</v>
          </cell>
          <cell r="I2848">
            <v>0</v>
          </cell>
        </row>
        <row r="2849">
          <cell r="A2849">
            <v>193002</v>
          </cell>
          <cell r="C2849" t="str">
            <v>Codo Pead PE 100 PN10 D=200mm x 90° p/Electrofusión</v>
          </cell>
          <cell r="E2849" t="str">
            <v>u</v>
          </cell>
          <cell r="F2849">
            <v>249.5</v>
          </cell>
          <cell r="G2849">
            <v>3755000183</v>
          </cell>
          <cell r="I2849">
            <v>0</v>
          </cell>
        </row>
        <row r="2850">
          <cell r="A2850">
            <v>193003</v>
          </cell>
          <cell r="C2850" t="str">
            <v>Codo Pead PE 100 PN10 D=200mm x 45° p/Electrofusión</v>
          </cell>
          <cell r="E2850" t="str">
            <v>u</v>
          </cell>
          <cell r="F2850">
            <v>249.5</v>
          </cell>
          <cell r="G2850">
            <v>3755000183</v>
          </cell>
          <cell r="I2850">
            <v>0</v>
          </cell>
        </row>
        <row r="2851">
          <cell r="A2851">
            <v>193004</v>
          </cell>
          <cell r="C2851" t="str">
            <v>Reductor Pead PE 100 PN10 D=110mmx90 mm p/Electrofusión</v>
          </cell>
          <cell r="E2851" t="str">
            <v>u</v>
          </cell>
          <cell r="F2851">
            <v>19.899999999999999</v>
          </cell>
          <cell r="G2851">
            <v>37550001120</v>
          </cell>
          <cell r="I2851">
            <v>0</v>
          </cell>
        </row>
        <row r="2852">
          <cell r="A2852">
            <v>193005</v>
          </cell>
          <cell r="C2852" t="str">
            <v>Reductor Pead PE 100 PN10 D=200mmx90 mm p/Electrofusión</v>
          </cell>
          <cell r="E2852" t="str">
            <v>u</v>
          </cell>
          <cell r="F2852">
            <v>230.5</v>
          </cell>
          <cell r="G2852">
            <v>37550001120</v>
          </cell>
          <cell r="I2852">
            <v>0</v>
          </cell>
        </row>
        <row r="2853">
          <cell r="A2853">
            <v>193006</v>
          </cell>
          <cell r="C2853" t="str">
            <v>Reductor Pead PE 100 PN10 D=225mmx200 mm p/Electrofusión</v>
          </cell>
          <cell r="E2853" t="str">
            <v>u</v>
          </cell>
          <cell r="F2853">
            <v>250.7</v>
          </cell>
          <cell r="G2853">
            <v>37550001120</v>
          </cell>
          <cell r="I2853">
            <v>0</v>
          </cell>
        </row>
        <row r="2854">
          <cell r="A2854">
            <v>193007</v>
          </cell>
          <cell r="C2854" t="str">
            <v>Manguito Union Pead PE 100 PN10 D=90mm Electrofusión</v>
          </cell>
          <cell r="E2854" t="str">
            <v>u</v>
          </cell>
          <cell r="F2854">
            <v>9.4</v>
          </cell>
          <cell r="G2854">
            <v>37550001166</v>
          </cell>
          <cell r="I2854">
            <v>0</v>
          </cell>
        </row>
        <row r="2855">
          <cell r="A2855">
            <v>193008</v>
          </cell>
          <cell r="C2855" t="str">
            <v>Manguito Union Pead PE 100 PN10 D=110mm Electrofusión</v>
          </cell>
          <cell r="E2855" t="str">
            <v>u</v>
          </cell>
          <cell r="F2855">
            <v>11.45</v>
          </cell>
          <cell r="G2855">
            <v>37550001166</v>
          </cell>
          <cell r="I2855">
            <v>0</v>
          </cell>
        </row>
        <row r="2856">
          <cell r="A2856">
            <v>193009</v>
          </cell>
          <cell r="C2856" t="str">
            <v>Manguito Union Pead PE 100 PN10 D=200mm Electrofusión</v>
          </cell>
          <cell r="E2856" t="str">
            <v>u</v>
          </cell>
          <cell r="F2856">
            <v>33.9</v>
          </cell>
          <cell r="G2856">
            <v>37550001166</v>
          </cell>
          <cell r="I2856">
            <v>0</v>
          </cell>
        </row>
        <row r="2857">
          <cell r="A2857">
            <v>193010</v>
          </cell>
          <cell r="C2857" t="str">
            <v>Silleta Pead D=90x20mm p/Electrofusión</v>
          </cell>
          <cell r="E2857" t="str">
            <v>u</v>
          </cell>
          <cell r="F2857">
            <v>22.25</v>
          </cell>
          <cell r="G2857">
            <v>375500017</v>
          </cell>
          <cell r="I2857">
            <v>40</v>
          </cell>
        </row>
        <row r="2858">
          <cell r="A2858">
            <v>193011</v>
          </cell>
          <cell r="C2858" t="str">
            <v>Manguito Union Pead PE 100 PN10 D=20mm Electrofusión</v>
          </cell>
          <cell r="E2858" t="str">
            <v>u</v>
          </cell>
          <cell r="F2858">
            <v>2.31</v>
          </cell>
          <cell r="G2858">
            <v>37550001166</v>
          </cell>
          <cell r="I2858">
            <v>0</v>
          </cell>
        </row>
        <row r="2859">
          <cell r="A2859">
            <v>193012</v>
          </cell>
          <cell r="C2859" t="str">
            <v>Silleta Pead D=110x20mm p/Electrofusión</v>
          </cell>
          <cell r="E2859" t="str">
            <v>u</v>
          </cell>
          <cell r="F2859">
            <v>24.9</v>
          </cell>
          <cell r="G2859">
            <v>375500017</v>
          </cell>
          <cell r="I2859">
            <v>40</v>
          </cell>
        </row>
        <row r="2860">
          <cell r="A2860">
            <v>193013</v>
          </cell>
          <cell r="C2860" t="str">
            <v>Manguito Union Pead PE 100 PN10 D=20mm Electrofusión</v>
          </cell>
          <cell r="E2860" t="str">
            <v>u</v>
          </cell>
          <cell r="F2860">
            <v>2.31</v>
          </cell>
          <cell r="G2860">
            <v>37550001166</v>
          </cell>
          <cell r="I2860">
            <v>0</v>
          </cell>
        </row>
        <row r="2861">
          <cell r="A2861">
            <v>193014</v>
          </cell>
          <cell r="C2861" t="str">
            <v>Silleta Pead D=160x20mm p/Electrofusión</v>
          </cell>
          <cell r="E2861" t="str">
            <v>u</v>
          </cell>
          <cell r="F2861">
            <v>38.799999999999997</v>
          </cell>
          <cell r="G2861">
            <v>375500017</v>
          </cell>
          <cell r="I2861">
            <v>40</v>
          </cell>
        </row>
        <row r="2862">
          <cell r="A2862">
            <v>193015</v>
          </cell>
          <cell r="C2862" t="str">
            <v>Manguito Union Pead PE 100 PN10 D=20mm Electrofusión</v>
          </cell>
          <cell r="E2862" t="str">
            <v>u</v>
          </cell>
          <cell r="F2862">
            <v>2.31</v>
          </cell>
          <cell r="G2862">
            <v>37550001166</v>
          </cell>
          <cell r="I2862">
            <v>0</v>
          </cell>
        </row>
        <row r="2863">
          <cell r="A2863">
            <v>193016</v>
          </cell>
          <cell r="C2863" t="str">
            <v>Extintor de PQS de 10 Lb</v>
          </cell>
        </row>
        <row r="2864">
          <cell r="A2864">
            <v>193017</v>
          </cell>
        </row>
        <row r="2865">
          <cell r="A2865">
            <v>193018</v>
          </cell>
        </row>
        <row r="2867">
          <cell r="C2867" t="str">
            <v>TRANSPORTE DE MATERIALES</v>
          </cell>
        </row>
        <row r="2868">
          <cell r="G2868">
            <v>0</v>
          </cell>
        </row>
        <row r="2869">
          <cell r="A2869">
            <v>20010</v>
          </cell>
          <cell r="C2869" t="str">
            <v>Transporte de Mezcla Asfaltica</v>
          </cell>
          <cell r="E2869" t="str">
            <v>m3-km.</v>
          </cell>
          <cell r="F2869">
            <v>0.3</v>
          </cell>
          <cell r="G2869">
            <v>643320113</v>
          </cell>
          <cell r="I2869">
            <v>0</v>
          </cell>
        </row>
        <row r="2870">
          <cell r="A2870">
            <v>20110</v>
          </cell>
          <cell r="C2870" t="str">
            <v>Transporte de Materiales (Madera de paso)</v>
          </cell>
          <cell r="E2870" t="str">
            <v>un.</v>
          </cell>
          <cell r="F2870">
            <v>5</v>
          </cell>
          <cell r="G2870">
            <v>0</v>
          </cell>
          <cell r="I2870">
            <v>0</v>
          </cell>
        </row>
        <row r="2871">
          <cell r="A2871">
            <v>20140</v>
          </cell>
          <cell r="C2871" t="str">
            <v>Transporte de Materiales (bordillo Canaletas )</v>
          </cell>
          <cell r="E2871" t="str">
            <v>ml.</v>
          </cell>
          <cell r="F2871">
            <v>1</v>
          </cell>
          <cell r="G2871">
            <v>0</v>
          </cell>
          <cell r="I2871">
            <v>0</v>
          </cell>
        </row>
        <row r="2872">
          <cell r="A2872">
            <v>20150</v>
          </cell>
          <cell r="C2872" t="str">
            <v>Transporte de Materiales (bord. 10x20)</v>
          </cell>
          <cell r="E2872" t="str">
            <v>ml.</v>
          </cell>
          <cell r="F2872">
            <v>0.5</v>
          </cell>
          <cell r="G2872">
            <v>0</v>
          </cell>
          <cell r="I2872">
            <v>0</v>
          </cell>
        </row>
        <row r="2873">
          <cell r="A2873">
            <v>20151</v>
          </cell>
          <cell r="C2873" t="str">
            <v>Transporte de Mat. Bordillo Cuneta</v>
          </cell>
          <cell r="E2873" t="str">
            <v>ml.</v>
          </cell>
          <cell r="F2873">
            <v>0.8</v>
          </cell>
          <cell r="G2873">
            <v>0</v>
          </cell>
          <cell r="I2873">
            <v>0</v>
          </cell>
        </row>
        <row r="2874">
          <cell r="A2874">
            <v>20160</v>
          </cell>
          <cell r="C2874" t="str">
            <v>Transporte de Prestamo Importado</v>
          </cell>
          <cell r="E2874" t="str">
            <v>m3-km.</v>
          </cell>
          <cell r="F2874">
            <v>0.2</v>
          </cell>
          <cell r="G2874">
            <v>643390017</v>
          </cell>
          <cell r="I2874">
            <v>0</v>
          </cell>
        </row>
        <row r="2875">
          <cell r="A2875">
            <v>20161</v>
          </cell>
          <cell r="C2875" t="str">
            <v>Transporte de Relleno Local</v>
          </cell>
          <cell r="E2875" t="str">
            <v>m3-km.</v>
          </cell>
          <cell r="F2875">
            <v>0.2</v>
          </cell>
          <cell r="G2875">
            <v>643390017</v>
          </cell>
          <cell r="I2875">
            <v>0</v>
          </cell>
        </row>
        <row r="2876">
          <cell r="A2876">
            <v>20170</v>
          </cell>
          <cell r="C2876" t="str">
            <v>Transporte de Adoquin</v>
          </cell>
          <cell r="E2876" t="str">
            <v>m2.</v>
          </cell>
          <cell r="F2876">
            <v>0.7</v>
          </cell>
          <cell r="G2876">
            <v>643390017</v>
          </cell>
          <cell r="I2876">
            <v>0</v>
          </cell>
        </row>
        <row r="2877">
          <cell r="A2877">
            <v>20180</v>
          </cell>
          <cell r="C2877" t="str">
            <v>Transporte de Arena</v>
          </cell>
          <cell r="E2877" t="str">
            <v>m3-km.</v>
          </cell>
          <cell r="F2877">
            <v>0.25</v>
          </cell>
          <cell r="G2877">
            <v>643390017</v>
          </cell>
          <cell r="I2877">
            <v>0</v>
          </cell>
        </row>
        <row r="2878">
          <cell r="A2878">
            <v>20190</v>
          </cell>
          <cell r="C2878" t="str">
            <v>Transporte de Materiales  Hormigon</v>
          </cell>
          <cell r="E2878" t="str">
            <v>m3.</v>
          </cell>
          <cell r="F2878">
            <v>2</v>
          </cell>
          <cell r="G2878">
            <v>643390017</v>
          </cell>
          <cell r="I2878">
            <v>0</v>
          </cell>
        </row>
        <row r="2879">
          <cell r="A2879">
            <v>20191</v>
          </cell>
          <cell r="C2879" t="str">
            <v>Transporte de Geogrilla</v>
          </cell>
          <cell r="E2879" t="str">
            <v>m2.</v>
          </cell>
          <cell r="F2879">
            <v>0.25</v>
          </cell>
          <cell r="G2879">
            <v>0</v>
          </cell>
          <cell r="I2879">
            <v>0</v>
          </cell>
        </row>
        <row r="2880">
          <cell r="A2880">
            <v>20200</v>
          </cell>
          <cell r="C2880">
            <v>7</v>
          </cell>
          <cell r="E2880" t="str">
            <v>kg.</v>
          </cell>
          <cell r="F2880">
            <v>0.03</v>
          </cell>
          <cell r="G2880">
            <v>0</v>
          </cell>
          <cell r="I2880">
            <v>0</v>
          </cell>
        </row>
        <row r="2881">
          <cell r="A2881">
            <v>20210</v>
          </cell>
          <cell r="C2881" t="str">
            <v>Transporte de Diesel</v>
          </cell>
          <cell r="E2881" t="str">
            <v>gln</v>
          </cell>
          <cell r="F2881">
            <v>0.11355</v>
          </cell>
          <cell r="G2881">
            <v>0</v>
          </cell>
          <cell r="I2881">
            <v>0</v>
          </cell>
        </row>
        <row r="2882">
          <cell r="A2882">
            <v>20211</v>
          </cell>
          <cell r="C2882" t="str">
            <v>Transporte de RC-2</v>
          </cell>
          <cell r="E2882" t="str">
            <v>kg.</v>
          </cell>
          <cell r="F2882">
            <v>0.03</v>
          </cell>
          <cell r="G2882">
            <v>0</v>
          </cell>
          <cell r="I2882">
            <v>0</v>
          </cell>
        </row>
        <row r="2883">
          <cell r="A2883">
            <v>20212</v>
          </cell>
          <cell r="C2883" t="str">
            <v>Transporte de Asfalto AC-20, RC2, Emulsión, Diesel</v>
          </cell>
          <cell r="E2883" t="str">
            <v>kg.</v>
          </cell>
          <cell r="F2883">
            <v>0.03</v>
          </cell>
          <cell r="G2883">
            <v>643390017</v>
          </cell>
          <cell r="I2883">
            <v>0</v>
          </cell>
        </row>
        <row r="2884">
          <cell r="A2884">
            <v>20213</v>
          </cell>
          <cell r="C2884" t="str">
            <v>Transporte de Asfalto Extranjero</v>
          </cell>
          <cell r="E2884" t="str">
            <v>kg.</v>
          </cell>
          <cell r="F2884">
            <v>0.16</v>
          </cell>
          <cell r="G2884">
            <v>0</v>
          </cell>
          <cell r="I2884">
            <v>0</v>
          </cell>
        </row>
        <row r="2885">
          <cell r="A2885">
            <v>20214</v>
          </cell>
          <cell r="C2885" t="str">
            <v>Transporte de Asfalto Extranjero</v>
          </cell>
          <cell r="E2885" t="str">
            <v>kg.</v>
          </cell>
          <cell r="F2885">
            <v>0.16</v>
          </cell>
          <cell r="G2885">
            <v>0</v>
          </cell>
          <cell r="I2885">
            <v>0</v>
          </cell>
        </row>
        <row r="2886">
          <cell r="A2886">
            <v>20215</v>
          </cell>
          <cell r="C2886" t="str">
            <v>Transporte de Asfalto Extranjero</v>
          </cell>
          <cell r="E2886" t="str">
            <v>kg.</v>
          </cell>
          <cell r="F2886">
            <v>0.16</v>
          </cell>
          <cell r="G2886">
            <v>0</v>
          </cell>
          <cell r="I2886">
            <v>0</v>
          </cell>
        </row>
        <row r="2887">
          <cell r="A2887">
            <v>20220</v>
          </cell>
          <cell r="C2887" t="str">
            <v>Transporte de materiales (Guardac.)</v>
          </cell>
          <cell r="E2887" t="str">
            <v>ml.</v>
          </cell>
          <cell r="F2887">
            <v>1.78</v>
          </cell>
          <cell r="G2887">
            <v>0</v>
          </cell>
          <cell r="I2887">
            <v>0</v>
          </cell>
        </row>
        <row r="2888">
          <cell r="A2888">
            <v>20230</v>
          </cell>
          <cell r="C2888" t="str">
            <v>Transporte de materiales (Malla Elect.)</v>
          </cell>
          <cell r="E2888" t="str">
            <v>ml.</v>
          </cell>
          <cell r="F2888">
            <v>1</v>
          </cell>
          <cell r="G2888">
            <v>0</v>
          </cell>
          <cell r="I2888">
            <v>0</v>
          </cell>
        </row>
        <row r="2889">
          <cell r="A2889">
            <v>20240</v>
          </cell>
          <cell r="C2889" t="str">
            <v>Transporte de Agregados (acera e=10cm)</v>
          </cell>
          <cell r="E2889" t="str">
            <v>m3-km.</v>
          </cell>
          <cell r="F2889">
            <v>0.2</v>
          </cell>
          <cell r="G2889">
            <v>643390017</v>
          </cell>
          <cell r="I2889">
            <v>0</v>
          </cell>
        </row>
        <row r="2890">
          <cell r="A2890">
            <v>20250</v>
          </cell>
          <cell r="C2890" t="str">
            <v xml:space="preserve">Transporte de Materiales </v>
          </cell>
          <cell r="E2890" t="str">
            <v>m2.</v>
          </cell>
          <cell r="F2890">
            <v>1</v>
          </cell>
          <cell r="G2890">
            <v>0</v>
          </cell>
          <cell r="I2890">
            <v>0</v>
          </cell>
        </row>
        <row r="2891">
          <cell r="A2891">
            <v>20251</v>
          </cell>
          <cell r="C2891" t="str">
            <v>Transporte de Materiales  Hormigon Ciclopeo</v>
          </cell>
          <cell r="E2891" t="str">
            <v>m3.</v>
          </cell>
          <cell r="F2891">
            <v>2.5</v>
          </cell>
          <cell r="G2891">
            <v>643390017</v>
          </cell>
          <cell r="I2891">
            <v>0</v>
          </cell>
        </row>
        <row r="2892">
          <cell r="A2892">
            <v>20270</v>
          </cell>
          <cell r="C2892" t="str">
            <v>Transporte (Let. Señ. Provisional)</v>
          </cell>
          <cell r="E2892" t="str">
            <v>un.</v>
          </cell>
          <cell r="F2892">
            <v>1</v>
          </cell>
          <cell r="G2892">
            <v>0</v>
          </cell>
          <cell r="I2892">
            <v>0</v>
          </cell>
        </row>
        <row r="2893">
          <cell r="A2893">
            <v>20280</v>
          </cell>
          <cell r="C2893" t="str">
            <v>Transporte Mat. Horm. F'c = 210 Kg/cm2. e = 10 cm.</v>
          </cell>
          <cell r="E2893" t="str">
            <v>m2.</v>
          </cell>
          <cell r="F2893">
            <v>2</v>
          </cell>
          <cell r="G2893">
            <v>643390017</v>
          </cell>
          <cell r="I2893">
            <v>0</v>
          </cell>
        </row>
        <row r="2894">
          <cell r="A2894">
            <v>20290</v>
          </cell>
          <cell r="C2894" t="str">
            <v>Transporte de Agregados (Piedra y Arena)</v>
          </cell>
          <cell r="E2894" t="str">
            <v>m3-km.</v>
          </cell>
          <cell r="F2894">
            <v>0.3</v>
          </cell>
          <cell r="G2894">
            <v>643390017</v>
          </cell>
          <cell r="I2894">
            <v>0</v>
          </cell>
        </row>
        <row r="2895">
          <cell r="A2895">
            <v>20300</v>
          </cell>
          <cell r="C2895" t="str">
            <v>Transporte de materiales (Tapa de H.A.)</v>
          </cell>
          <cell r="E2895" t="str">
            <v>un.</v>
          </cell>
          <cell r="F2895">
            <v>1.25</v>
          </cell>
          <cell r="G2895">
            <v>643390017</v>
          </cell>
          <cell r="I2895">
            <v>0</v>
          </cell>
        </row>
        <row r="2896">
          <cell r="A2896">
            <v>20310</v>
          </cell>
          <cell r="C2896" t="str">
            <v>Transporte de materiales (Bandera)</v>
          </cell>
          <cell r="E2896" t="str">
            <v>kg.</v>
          </cell>
          <cell r="F2896">
            <v>0.03</v>
          </cell>
          <cell r="G2896">
            <v>0</v>
          </cell>
          <cell r="I2896">
            <v>0</v>
          </cell>
        </row>
        <row r="2897">
          <cell r="A2897">
            <v>20320</v>
          </cell>
          <cell r="C2897" t="str">
            <v xml:space="preserve">Transp. Tierra Semb. Suelo Limoso </v>
          </cell>
          <cell r="E2897" t="str">
            <v>m3-km.</v>
          </cell>
          <cell r="F2897">
            <v>0.25</v>
          </cell>
          <cell r="G2897">
            <v>643390017</v>
          </cell>
          <cell r="I2897">
            <v>0</v>
          </cell>
        </row>
        <row r="2898">
          <cell r="A2898">
            <v>20330</v>
          </cell>
          <cell r="C2898" t="str">
            <v>Trannsp. Arboles y Plantas Ornamentales</v>
          </cell>
          <cell r="E2898" t="str">
            <v>un.</v>
          </cell>
          <cell r="F2898">
            <v>1</v>
          </cell>
          <cell r="G2898">
            <v>0</v>
          </cell>
          <cell r="I2898">
            <v>0</v>
          </cell>
        </row>
        <row r="2899">
          <cell r="A2899">
            <v>20340</v>
          </cell>
          <cell r="C2899" t="str">
            <v xml:space="preserve">Trannsp. Base </v>
          </cell>
          <cell r="E2899" t="str">
            <v>m3-km.</v>
          </cell>
          <cell r="F2899">
            <v>0.2</v>
          </cell>
          <cell r="G2899">
            <v>0</v>
          </cell>
          <cell r="I2899">
            <v>0</v>
          </cell>
        </row>
        <row r="2900">
          <cell r="A2900">
            <v>20350</v>
          </cell>
          <cell r="C2900" t="str">
            <v>Transporte Elev/Bajada Tapas de camaras</v>
          </cell>
          <cell r="E2900" t="str">
            <v>un.</v>
          </cell>
          <cell r="F2900">
            <v>1.5</v>
          </cell>
          <cell r="G2900">
            <v>0</v>
          </cell>
          <cell r="I2900">
            <v>0</v>
          </cell>
        </row>
        <row r="2901">
          <cell r="A2901">
            <v>20360</v>
          </cell>
          <cell r="C2901" t="str">
            <v>Transporte materiales Sumideros</v>
          </cell>
          <cell r="E2901" t="str">
            <v>un.</v>
          </cell>
          <cell r="F2901">
            <v>3</v>
          </cell>
          <cell r="G2901">
            <v>0</v>
          </cell>
          <cell r="I2901">
            <v>0</v>
          </cell>
        </row>
        <row r="2902">
          <cell r="A2902">
            <v>20370</v>
          </cell>
          <cell r="C2902" t="str">
            <v>Transporte de Materiales Hierro y Alambre</v>
          </cell>
          <cell r="E2902" t="str">
            <v>kg.</v>
          </cell>
          <cell r="F2902">
            <v>0.03</v>
          </cell>
          <cell r="G2902">
            <v>643390017</v>
          </cell>
          <cell r="I2902">
            <v>0</v>
          </cell>
        </row>
        <row r="2903">
          <cell r="A2903">
            <v>20380</v>
          </cell>
          <cell r="C2903" t="str">
            <v>Transporte de Materiales Enlucidos Pilaretes</v>
          </cell>
          <cell r="E2903" t="str">
            <v>m2.</v>
          </cell>
          <cell r="F2903">
            <v>1</v>
          </cell>
          <cell r="G2903">
            <v>0</v>
          </cell>
          <cell r="I2903">
            <v>0</v>
          </cell>
        </row>
        <row r="2904">
          <cell r="A2904">
            <v>20381</v>
          </cell>
          <cell r="C2904" t="str">
            <v>Transporte de Materiales Tubos galv. 2 1/2" 2 mm.</v>
          </cell>
          <cell r="E2904" t="str">
            <v>ml.</v>
          </cell>
          <cell r="F2904">
            <v>1</v>
          </cell>
          <cell r="G2904">
            <v>0</v>
          </cell>
          <cell r="I2904">
            <v>0</v>
          </cell>
        </row>
        <row r="2905">
          <cell r="A2905">
            <v>20382</v>
          </cell>
          <cell r="C2905" t="str">
            <v>Transporte de Materiales  Estructura Metalica</v>
          </cell>
          <cell r="E2905" t="str">
            <v>kg.</v>
          </cell>
          <cell r="F2905">
            <v>0.05</v>
          </cell>
          <cell r="G2905">
            <v>0</v>
          </cell>
          <cell r="I2905">
            <v>0</v>
          </cell>
        </row>
        <row r="2906">
          <cell r="A2906">
            <v>20384</v>
          </cell>
          <cell r="C2906" t="str">
            <v>Transporte de Base Clae 1</v>
          </cell>
          <cell r="E2906" t="str">
            <v>m3-km.</v>
          </cell>
          <cell r="F2906">
            <v>0.2</v>
          </cell>
          <cell r="G2906">
            <v>643390017</v>
          </cell>
          <cell r="I2906">
            <v>0</v>
          </cell>
        </row>
        <row r="2907">
          <cell r="A2907">
            <v>20385</v>
          </cell>
          <cell r="C2907" t="str">
            <v>Transporte de Sub-Base Clae 1</v>
          </cell>
          <cell r="E2907" t="str">
            <v>m3-km.</v>
          </cell>
          <cell r="F2907">
            <v>0.2</v>
          </cell>
          <cell r="G2907">
            <v>643390017</v>
          </cell>
          <cell r="I2907">
            <v>0</v>
          </cell>
        </row>
        <row r="2908">
          <cell r="A2908">
            <v>20386</v>
          </cell>
          <cell r="C2908" t="str">
            <v>Transporte de maquina Fresadora de Pintura</v>
          </cell>
          <cell r="E2908" t="str">
            <v>m2.</v>
          </cell>
          <cell r="F2908">
            <v>0.12</v>
          </cell>
          <cell r="G2908">
            <v>0</v>
          </cell>
          <cell r="I2908">
            <v>0</v>
          </cell>
        </row>
        <row r="2909">
          <cell r="A2909">
            <v>20389</v>
          </cell>
          <cell r="C2909" t="str">
            <v>Transporte de Pintura Termoplastica</v>
          </cell>
          <cell r="E2909" t="str">
            <v>kg.</v>
          </cell>
          <cell r="F2909">
            <v>0.1</v>
          </cell>
          <cell r="G2909">
            <v>0</v>
          </cell>
          <cell r="I2909">
            <v>0</v>
          </cell>
        </row>
        <row r="2910">
          <cell r="A2910">
            <v>20390</v>
          </cell>
          <cell r="C2910" t="str">
            <v>Transporte de Microesfera de Vidrio</v>
          </cell>
          <cell r="E2910" t="str">
            <v>kg.</v>
          </cell>
          <cell r="F2910">
            <v>0.1</v>
          </cell>
          <cell r="G2910">
            <v>0</v>
          </cell>
          <cell r="I2910">
            <v>0</v>
          </cell>
        </row>
        <row r="2911">
          <cell r="A2911">
            <v>20391</v>
          </cell>
          <cell r="C2911" t="str">
            <v>Transporte Letreros de Aluminio</v>
          </cell>
          <cell r="E2911" t="str">
            <v>m2.</v>
          </cell>
          <cell r="F2911">
            <v>3</v>
          </cell>
          <cell r="G2911">
            <v>0</v>
          </cell>
          <cell r="I2911">
            <v>0</v>
          </cell>
        </row>
        <row r="2912">
          <cell r="A2912">
            <v>20392</v>
          </cell>
          <cell r="C2912" t="str">
            <v>Transporte Perfil Omega</v>
          </cell>
          <cell r="E2912" t="str">
            <v>ml.</v>
          </cell>
          <cell r="F2912">
            <v>1</v>
          </cell>
          <cell r="G2912">
            <v>0</v>
          </cell>
          <cell r="I2912">
            <v>0</v>
          </cell>
        </row>
        <row r="2913">
          <cell r="A2913">
            <v>20394</v>
          </cell>
          <cell r="C2913" t="str">
            <v>Transporte Porticos Metalicos</v>
          </cell>
          <cell r="E2913" t="str">
            <v>un.</v>
          </cell>
          <cell r="F2913">
            <v>45</v>
          </cell>
          <cell r="G2913">
            <v>0</v>
          </cell>
          <cell r="I2913">
            <v>0</v>
          </cell>
        </row>
        <row r="2914">
          <cell r="A2914">
            <v>20395</v>
          </cell>
          <cell r="C2914" t="str">
            <v>Transporte de Materiales Rotulos Informativos</v>
          </cell>
          <cell r="E2914" t="str">
            <v>un.</v>
          </cell>
          <cell r="F2914">
            <v>5</v>
          </cell>
          <cell r="G2914">
            <v>0</v>
          </cell>
          <cell r="I2914">
            <v>0</v>
          </cell>
        </row>
        <row r="2915">
          <cell r="A2915">
            <v>20396</v>
          </cell>
          <cell r="C2915" t="str">
            <v>Movilización Personal</v>
          </cell>
          <cell r="E2915" t="str">
            <v>un.</v>
          </cell>
          <cell r="F2915">
            <v>10</v>
          </cell>
          <cell r="G2915">
            <v>0</v>
          </cell>
          <cell r="I2915">
            <v>0</v>
          </cell>
        </row>
        <row r="2916">
          <cell r="A2916">
            <v>20397</v>
          </cell>
          <cell r="C2916" t="str">
            <v>Transporte de Materiales Paso de Madera</v>
          </cell>
          <cell r="E2916" t="str">
            <v>un.</v>
          </cell>
          <cell r="F2916">
            <v>10</v>
          </cell>
          <cell r="G2916">
            <v>643390017</v>
          </cell>
          <cell r="I2916">
            <v>0</v>
          </cell>
        </row>
        <row r="2917">
          <cell r="A2917">
            <v>20399</v>
          </cell>
          <cell r="C2917" t="str">
            <v>Transporte de Materiales de Horm.</v>
          </cell>
          <cell r="E2917" t="str">
            <v>m3.</v>
          </cell>
          <cell r="F2917">
            <v>5</v>
          </cell>
          <cell r="G2917">
            <v>0</v>
          </cell>
          <cell r="I2917">
            <v>0</v>
          </cell>
        </row>
        <row r="2918">
          <cell r="A2918">
            <v>20400</v>
          </cell>
          <cell r="C2918" t="str">
            <v>Transporte de material Petreo</v>
          </cell>
          <cell r="E2918" t="str">
            <v>m3-km.</v>
          </cell>
          <cell r="F2918">
            <v>0.3</v>
          </cell>
          <cell r="G2918">
            <v>643390017</v>
          </cell>
          <cell r="I2918">
            <v>0</v>
          </cell>
        </row>
        <row r="2919">
          <cell r="A2919">
            <v>20410</v>
          </cell>
          <cell r="C2919" t="str">
            <v>Transporte de material Camara</v>
          </cell>
          <cell r="E2919" t="str">
            <v>un.</v>
          </cell>
          <cell r="F2919">
            <v>25</v>
          </cell>
          <cell r="G2919">
            <v>0</v>
          </cell>
          <cell r="I2919">
            <v>0</v>
          </cell>
        </row>
        <row r="2920">
          <cell r="A2920">
            <v>20411</v>
          </cell>
          <cell r="C2920" t="str">
            <v>Transporte de material Pedraplen</v>
          </cell>
          <cell r="E2920" t="str">
            <v>m3-km.</v>
          </cell>
          <cell r="F2920">
            <v>0.1</v>
          </cell>
          <cell r="G2920">
            <v>0</v>
          </cell>
          <cell r="I2920">
            <v>0</v>
          </cell>
        </row>
        <row r="2921">
          <cell r="A2921">
            <v>20412</v>
          </cell>
          <cell r="C2921" t="str">
            <v>Transporte Elev/baj. de Camara Existente</v>
          </cell>
          <cell r="E2921" t="str">
            <v>un.</v>
          </cell>
          <cell r="F2921">
            <v>2.25</v>
          </cell>
          <cell r="G2921">
            <v>643390017</v>
          </cell>
          <cell r="I2921">
            <v>0</v>
          </cell>
        </row>
        <row r="2922">
          <cell r="A2922">
            <v>20413</v>
          </cell>
          <cell r="C2922" t="str">
            <v xml:space="preserve">Transporte Materiales Canaleta (40x20) </v>
          </cell>
          <cell r="E2922" t="str">
            <v>ml.</v>
          </cell>
          <cell r="F2922">
            <v>0.4</v>
          </cell>
          <cell r="G2922">
            <v>643390017</v>
          </cell>
          <cell r="I2922">
            <v>0</v>
          </cell>
        </row>
        <row r="2923">
          <cell r="A2923">
            <v>20414</v>
          </cell>
          <cell r="C2923" t="str">
            <v>Transporte Materiales Rejilla</v>
          </cell>
          <cell r="E2923" t="str">
            <v>un.</v>
          </cell>
          <cell r="F2923">
            <v>0.25</v>
          </cell>
          <cell r="G2923">
            <v>0</v>
          </cell>
          <cell r="I2923">
            <v>0</v>
          </cell>
        </row>
        <row r="2924">
          <cell r="A2924">
            <v>20415</v>
          </cell>
          <cell r="C2924" t="str">
            <v>Transporte Materiales Jardinera</v>
          </cell>
          <cell r="E2924" t="str">
            <v>ml.</v>
          </cell>
          <cell r="F2924">
            <v>2</v>
          </cell>
          <cell r="G2924">
            <v>0</v>
          </cell>
          <cell r="I2924">
            <v>0</v>
          </cell>
        </row>
        <row r="2925">
          <cell r="A2925">
            <v>204151</v>
          </cell>
          <cell r="C2925" t="str">
            <v>Transporte Materiales Jardinera</v>
          </cell>
          <cell r="E2925" t="str">
            <v>ml.</v>
          </cell>
          <cell r="F2925">
            <v>2</v>
          </cell>
          <cell r="G2925">
            <v>0</v>
          </cell>
          <cell r="I2925">
            <v>0</v>
          </cell>
        </row>
        <row r="2926">
          <cell r="A2926">
            <v>20416</v>
          </cell>
          <cell r="C2926" t="str">
            <v>Transporte Materiales Letreros 2.40 x 1.20</v>
          </cell>
          <cell r="E2926" t="str">
            <v>un.</v>
          </cell>
          <cell r="F2926">
            <v>10</v>
          </cell>
          <cell r="G2926">
            <v>0</v>
          </cell>
          <cell r="I2926">
            <v>0</v>
          </cell>
        </row>
        <row r="2927">
          <cell r="A2927">
            <v>20417</v>
          </cell>
          <cell r="C2927" t="str">
            <v>Transporte Materiales Letreros 0,75 x 0,75</v>
          </cell>
          <cell r="E2927" t="str">
            <v>un.</v>
          </cell>
          <cell r="F2927">
            <v>2</v>
          </cell>
          <cell r="G2927">
            <v>0</v>
          </cell>
          <cell r="I2927">
            <v>0</v>
          </cell>
        </row>
        <row r="2928">
          <cell r="A2928">
            <v>20418</v>
          </cell>
          <cell r="C2928" t="str">
            <v>Transporte Materiales Letreros 2.40 x 1.80</v>
          </cell>
          <cell r="E2928" t="str">
            <v>un.</v>
          </cell>
          <cell r="F2928">
            <v>10</v>
          </cell>
          <cell r="G2928">
            <v>0</v>
          </cell>
          <cell r="I2928">
            <v>0</v>
          </cell>
        </row>
        <row r="2929">
          <cell r="A2929">
            <v>20419</v>
          </cell>
          <cell r="C2929" t="str">
            <v>Transporte Materiales Mojones de Hormigón</v>
          </cell>
          <cell r="E2929" t="str">
            <v>un.</v>
          </cell>
          <cell r="F2929">
            <v>1</v>
          </cell>
          <cell r="G2929">
            <v>0</v>
          </cell>
          <cell r="I2929">
            <v>0</v>
          </cell>
        </row>
        <row r="2930">
          <cell r="A2930">
            <v>20420</v>
          </cell>
          <cell r="C2930" t="str">
            <v>Transporte Materiales Porticos</v>
          </cell>
          <cell r="E2930" t="str">
            <v>un.</v>
          </cell>
          <cell r="F2930">
            <v>10</v>
          </cell>
          <cell r="G2930">
            <v>0</v>
          </cell>
          <cell r="I2930">
            <v>0</v>
          </cell>
        </row>
        <row r="2931">
          <cell r="A2931">
            <v>20421</v>
          </cell>
          <cell r="C2931" t="str">
            <v>Transporte Materiales Letrero Informativos</v>
          </cell>
          <cell r="E2931" t="str">
            <v>un.</v>
          </cell>
          <cell r="F2931">
            <v>2.6</v>
          </cell>
          <cell r="G2931">
            <v>643390017</v>
          </cell>
          <cell r="I2931">
            <v>0</v>
          </cell>
        </row>
        <row r="2932">
          <cell r="A2932">
            <v>20422</v>
          </cell>
          <cell r="C2932" t="str">
            <v>Transporte Materiales Mantenimiento Vertical</v>
          </cell>
          <cell r="E2932" t="str">
            <v>un.</v>
          </cell>
          <cell r="F2932">
            <v>1</v>
          </cell>
          <cell r="G2932">
            <v>0</v>
          </cell>
          <cell r="I2932">
            <v>0</v>
          </cell>
        </row>
        <row r="2933">
          <cell r="A2933">
            <v>20423</v>
          </cell>
          <cell r="C2933" t="str">
            <v>Transporte de Emulsión</v>
          </cell>
          <cell r="E2933" t="str">
            <v>kg.</v>
          </cell>
          <cell r="F2933">
            <v>0.03</v>
          </cell>
          <cell r="G2933">
            <v>0</v>
          </cell>
          <cell r="I2933">
            <v>0</v>
          </cell>
        </row>
        <row r="2934">
          <cell r="A2934">
            <v>20424</v>
          </cell>
          <cell r="C2934" t="str">
            <v>Transporte de Agregados Petreos</v>
          </cell>
          <cell r="E2934" t="str">
            <v>m3</v>
          </cell>
          <cell r="F2934">
            <v>0.2</v>
          </cell>
          <cell r="G2934">
            <v>643390017</v>
          </cell>
          <cell r="I2934">
            <v>0</v>
          </cell>
        </row>
        <row r="2935">
          <cell r="A2935">
            <v>20425</v>
          </cell>
          <cell r="C2935" t="str">
            <v>Transporte de Rejilla 0,55x0,40 m</v>
          </cell>
          <cell r="E2935" t="str">
            <v>un.</v>
          </cell>
          <cell r="F2935">
            <v>0.5</v>
          </cell>
          <cell r="G2935">
            <v>0</v>
          </cell>
          <cell r="I2935">
            <v>0</v>
          </cell>
        </row>
        <row r="2936">
          <cell r="A2936">
            <v>20426</v>
          </cell>
          <cell r="C2936" t="str">
            <v>Transporte Agregados p/Hormigón</v>
          </cell>
          <cell r="E2936" t="str">
            <v>m3</v>
          </cell>
          <cell r="F2936">
            <v>7.5</v>
          </cell>
          <cell r="G2936">
            <v>643390017</v>
          </cell>
          <cell r="I2936">
            <v>0</v>
          </cell>
        </row>
        <row r="2937">
          <cell r="A2937">
            <v>20427</v>
          </cell>
          <cell r="C2937" t="str">
            <v>Transporte materiales</v>
          </cell>
          <cell r="E2937" t="str">
            <v>ml.</v>
          </cell>
          <cell r="F2937">
            <v>3</v>
          </cell>
          <cell r="G2937">
            <v>0</v>
          </cell>
          <cell r="I2937">
            <v>0</v>
          </cell>
        </row>
        <row r="2938">
          <cell r="A2938">
            <v>20428</v>
          </cell>
          <cell r="C2938" t="str">
            <v>Transporte materiales</v>
          </cell>
          <cell r="E2938" t="str">
            <v>un.</v>
          </cell>
          <cell r="F2938">
            <v>1.25</v>
          </cell>
          <cell r="G2938">
            <v>643390017</v>
          </cell>
          <cell r="I2938">
            <v>0</v>
          </cell>
        </row>
        <row r="2939">
          <cell r="A2939">
            <v>20429</v>
          </cell>
          <cell r="C2939" t="str">
            <v>Accesorios de acero</v>
          </cell>
          <cell r="E2939" t="str">
            <v>un.</v>
          </cell>
          <cell r="F2939">
            <v>120</v>
          </cell>
          <cell r="G2939">
            <v>0</v>
          </cell>
          <cell r="I2939">
            <v>0</v>
          </cell>
        </row>
        <row r="2940">
          <cell r="A2940">
            <v>20430</v>
          </cell>
          <cell r="C2940" t="str">
            <v>varios</v>
          </cell>
          <cell r="E2940" t="str">
            <v>gbl.</v>
          </cell>
          <cell r="F2940">
            <v>8</v>
          </cell>
          <cell r="G2940">
            <v>0</v>
          </cell>
          <cell r="I2940">
            <v>0</v>
          </cell>
        </row>
        <row r="2941">
          <cell r="A2941">
            <v>20431</v>
          </cell>
          <cell r="C2941" t="str">
            <v>Transporte Horm. Premezclado (Mixer)</v>
          </cell>
          <cell r="E2941" t="str">
            <v>m3.</v>
          </cell>
          <cell r="F2941">
            <v>4.5</v>
          </cell>
          <cell r="G2941">
            <v>643390017</v>
          </cell>
          <cell r="I2941">
            <v>0</v>
          </cell>
        </row>
        <row r="2942">
          <cell r="A2942">
            <v>204311</v>
          </cell>
          <cell r="C2942" t="str">
            <v>Transporte Materiales Replantillo</v>
          </cell>
          <cell r="E2942" t="str">
            <v>m2.</v>
          </cell>
          <cell r="F2942">
            <v>0.05</v>
          </cell>
          <cell r="G2942">
            <v>0</v>
          </cell>
          <cell r="I2942">
            <v>0</v>
          </cell>
        </row>
        <row r="2943">
          <cell r="A2943">
            <v>2043111</v>
          </cell>
          <cell r="C2943" t="str">
            <v>Transporte Hormigón Hidraulico</v>
          </cell>
          <cell r="E2943" t="str">
            <v>m3.</v>
          </cell>
          <cell r="F2943">
            <v>12.2</v>
          </cell>
          <cell r="G2943">
            <v>643390017</v>
          </cell>
          <cell r="I2943">
            <v>0</v>
          </cell>
        </row>
        <row r="2944">
          <cell r="A2944">
            <v>204312</v>
          </cell>
          <cell r="C2944" t="str">
            <v>Transporte de Materiales tub. 90 mm.</v>
          </cell>
          <cell r="E2944" t="str">
            <v>gbl.</v>
          </cell>
          <cell r="F2944">
            <v>0.73</v>
          </cell>
          <cell r="G2944">
            <v>0</v>
          </cell>
          <cell r="I2944">
            <v>0</v>
          </cell>
        </row>
        <row r="2945">
          <cell r="A2945">
            <v>20432</v>
          </cell>
          <cell r="C2945" t="str">
            <v>Transporte de Materiales tub. 110 mm.</v>
          </cell>
          <cell r="E2945" t="str">
            <v>gbl.</v>
          </cell>
          <cell r="F2945">
            <v>0.97</v>
          </cell>
          <cell r="G2945">
            <v>0</v>
          </cell>
          <cell r="I2945">
            <v>0</v>
          </cell>
        </row>
        <row r="2946">
          <cell r="A2946">
            <v>20433</v>
          </cell>
          <cell r="C2946" t="str">
            <v>Transporte de Materiales tub. 160 mm.</v>
          </cell>
          <cell r="E2946" t="str">
            <v>gbl.</v>
          </cell>
          <cell r="F2946">
            <v>0.15</v>
          </cell>
          <cell r="G2946">
            <v>0</v>
          </cell>
          <cell r="I2946">
            <v>0</v>
          </cell>
        </row>
        <row r="2947">
          <cell r="A2947">
            <v>20434</v>
          </cell>
          <cell r="C2947" t="str">
            <v>Transporte de Materiales Valvula</v>
          </cell>
          <cell r="E2947" t="str">
            <v>gbl.</v>
          </cell>
          <cell r="F2947">
            <v>5.52</v>
          </cell>
          <cell r="G2947">
            <v>0</v>
          </cell>
          <cell r="I2947">
            <v>0</v>
          </cell>
        </row>
        <row r="2948">
          <cell r="A2948">
            <v>20435</v>
          </cell>
          <cell r="C2948" t="str">
            <v>Transporte de Materiales Valvula</v>
          </cell>
          <cell r="E2948" t="str">
            <v>gbl.</v>
          </cell>
          <cell r="F2948">
            <v>57.5</v>
          </cell>
          <cell r="G2948">
            <v>0</v>
          </cell>
          <cell r="I2948">
            <v>0</v>
          </cell>
        </row>
        <row r="2949">
          <cell r="A2949">
            <v>20436</v>
          </cell>
          <cell r="C2949" t="str">
            <v>Transporte de Materiales Hidratante</v>
          </cell>
          <cell r="E2949" t="str">
            <v>gbl.</v>
          </cell>
          <cell r="F2949">
            <v>158.76</v>
          </cell>
          <cell r="G2949">
            <v>0</v>
          </cell>
          <cell r="I2949">
            <v>0</v>
          </cell>
        </row>
        <row r="2950">
          <cell r="A2950">
            <v>20437</v>
          </cell>
          <cell r="C2950" t="str">
            <v>Transporte de Materiales Tapa Redonda</v>
          </cell>
          <cell r="E2950" t="str">
            <v>gbl.</v>
          </cell>
          <cell r="F2950">
            <v>16.5</v>
          </cell>
          <cell r="G2950">
            <v>0</v>
          </cell>
          <cell r="I2950">
            <v>0</v>
          </cell>
        </row>
        <row r="2951">
          <cell r="A2951">
            <v>20438</v>
          </cell>
          <cell r="C2951" t="str">
            <v>Transporte de Materiales Tubo 'pvc 250 mm.</v>
          </cell>
          <cell r="E2951" t="str">
            <v>gbl.</v>
          </cell>
          <cell r="F2951">
            <v>1.9</v>
          </cell>
          <cell r="G2951">
            <v>643390017</v>
          </cell>
          <cell r="I2951">
            <v>0</v>
          </cell>
        </row>
        <row r="2952">
          <cell r="A2952">
            <v>20439</v>
          </cell>
          <cell r="C2952" t="str">
            <v>Transporte de Materiales Tubo 'pvc 200 mm.</v>
          </cell>
          <cell r="E2952" t="str">
            <v>gbl.</v>
          </cell>
          <cell r="F2952">
            <v>7.0000000000000007E-2</v>
          </cell>
          <cell r="G2952">
            <v>643390017</v>
          </cell>
          <cell r="I2952">
            <v>0</v>
          </cell>
        </row>
        <row r="2953">
          <cell r="A2953">
            <v>20440</v>
          </cell>
          <cell r="C2953" t="str">
            <v>Transporte de Materiales Tubo 'pvc 250 mm. Desague</v>
          </cell>
          <cell r="E2953" t="str">
            <v>gbl.</v>
          </cell>
          <cell r="F2953">
            <v>0.81</v>
          </cell>
          <cell r="G2953">
            <v>643390017</v>
          </cell>
          <cell r="I2953">
            <v>0</v>
          </cell>
        </row>
        <row r="2954">
          <cell r="A2954">
            <v>20441</v>
          </cell>
          <cell r="C2954" t="str">
            <v>Transporte de Materiales Tubo 'pvc 300 mm. Desague</v>
          </cell>
          <cell r="E2954" t="str">
            <v>gbl.</v>
          </cell>
          <cell r="F2954">
            <v>7.0000000000000007E-2</v>
          </cell>
          <cell r="G2954">
            <v>643390017</v>
          </cell>
          <cell r="I2954">
            <v>0</v>
          </cell>
        </row>
        <row r="2955">
          <cell r="A2955">
            <v>20442</v>
          </cell>
          <cell r="C2955" t="str">
            <v>Transporte de Materiales Tubo 'pvc 400 mm.</v>
          </cell>
          <cell r="E2955" t="str">
            <v>gbl.</v>
          </cell>
          <cell r="F2955">
            <v>0.45</v>
          </cell>
          <cell r="G2955">
            <v>643390017</v>
          </cell>
          <cell r="I2955">
            <v>0</v>
          </cell>
        </row>
        <row r="2956">
          <cell r="A2956">
            <v>204421</v>
          </cell>
          <cell r="C2956" t="str">
            <v xml:space="preserve">Transporte de Materiales Tubo 'pvc 500 mm. </v>
          </cell>
          <cell r="E2956" t="str">
            <v>gbl.</v>
          </cell>
          <cell r="F2956">
            <v>0.47</v>
          </cell>
          <cell r="G2956">
            <v>643390017</v>
          </cell>
          <cell r="I2956">
            <v>0</v>
          </cell>
        </row>
        <row r="2957">
          <cell r="A2957">
            <v>20443</v>
          </cell>
          <cell r="C2957" t="str">
            <v xml:space="preserve">Transporte de Materiales Tubo 'pvc 600 mm. </v>
          </cell>
          <cell r="E2957" t="str">
            <v>gbl.</v>
          </cell>
          <cell r="F2957">
            <v>0.5</v>
          </cell>
          <cell r="G2957">
            <v>0</v>
          </cell>
          <cell r="I2957">
            <v>0</v>
          </cell>
        </row>
        <row r="2958">
          <cell r="A2958">
            <v>20444</v>
          </cell>
          <cell r="C2958" t="str">
            <v xml:space="preserve">Transporte de Materiales Tubo 'pvc 760 mm. </v>
          </cell>
          <cell r="E2958" t="str">
            <v>gbl.</v>
          </cell>
          <cell r="F2958">
            <v>0.5</v>
          </cell>
          <cell r="G2958">
            <v>0</v>
          </cell>
          <cell r="I2958">
            <v>0</v>
          </cell>
        </row>
        <row r="2959">
          <cell r="A2959">
            <v>20444</v>
          </cell>
          <cell r="C2959" t="str">
            <v>Transporte de Materiales p/Horm. F`c = 280 kg/cm2.</v>
          </cell>
          <cell r="E2959" t="str">
            <v>m3.</v>
          </cell>
          <cell r="F2959">
            <v>2.5</v>
          </cell>
          <cell r="G2959">
            <v>0</v>
          </cell>
          <cell r="I2959">
            <v>0</v>
          </cell>
        </row>
        <row r="2960">
          <cell r="A2960">
            <v>20445</v>
          </cell>
          <cell r="C2960" t="str">
            <v>Transporte de Materiales Acera</v>
          </cell>
          <cell r="E2960" t="str">
            <v>m2.</v>
          </cell>
          <cell r="F2960">
            <v>0.5</v>
          </cell>
          <cell r="G2960">
            <v>0</v>
          </cell>
          <cell r="I2960">
            <v>0</v>
          </cell>
        </row>
        <row r="2961">
          <cell r="A2961">
            <v>20446</v>
          </cell>
          <cell r="C2961" t="str">
            <v>Transporte de Materiales p/Barricadas</v>
          </cell>
          <cell r="E2961" t="str">
            <v>un.</v>
          </cell>
          <cell r="F2961">
            <v>1</v>
          </cell>
          <cell r="G2961">
            <v>0</v>
          </cell>
          <cell r="I2961">
            <v>0</v>
          </cell>
        </row>
        <row r="2962">
          <cell r="A2962">
            <v>20447</v>
          </cell>
          <cell r="C2962" t="str">
            <v>Transporte de Materiales p/Acera</v>
          </cell>
          <cell r="E2962" t="str">
            <v>m2</v>
          </cell>
          <cell r="F2962">
            <v>0.5</v>
          </cell>
          <cell r="G2962">
            <v>0</v>
          </cell>
          <cell r="I2962">
            <v>0</v>
          </cell>
        </row>
        <row r="2963">
          <cell r="A2963">
            <v>20448</v>
          </cell>
          <cell r="C2963" t="str">
            <v>Transporte de Cemento</v>
          </cell>
          <cell r="E2963" t="str">
            <v>ton</v>
          </cell>
          <cell r="F2963">
            <v>4.5</v>
          </cell>
          <cell r="G2963">
            <v>0</v>
          </cell>
          <cell r="I2963">
            <v>0</v>
          </cell>
        </row>
        <row r="2964">
          <cell r="A2964">
            <v>20449</v>
          </cell>
          <cell r="C2964" t="str">
            <v>Transporte de materiales Señalización Luminosa</v>
          </cell>
          <cell r="E2964" t="str">
            <v>ml.</v>
          </cell>
          <cell r="F2964">
            <v>1</v>
          </cell>
          <cell r="G2964">
            <v>0</v>
          </cell>
          <cell r="I2964">
            <v>0</v>
          </cell>
        </row>
        <row r="2965">
          <cell r="A2965">
            <v>20450</v>
          </cell>
          <cell r="C2965" t="str">
            <v>Transporte de materiales Guardavias</v>
          </cell>
          <cell r="E2965" t="str">
            <v>ml.</v>
          </cell>
          <cell r="F2965">
            <v>0.5</v>
          </cell>
          <cell r="G2965">
            <v>0</v>
          </cell>
          <cell r="I2965">
            <v>0</v>
          </cell>
        </row>
        <row r="2966">
          <cell r="A2966">
            <v>20451</v>
          </cell>
          <cell r="C2966" t="str">
            <v>Transporte de materiales Encofrado Bordillo</v>
          </cell>
          <cell r="E2966" t="str">
            <v>ml.</v>
          </cell>
          <cell r="F2966">
            <v>1.3859999999999999</v>
          </cell>
          <cell r="G2966">
            <v>0</v>
          </cell>
          <cell r="I2966">
            <v>0</v>
          </cell>
        </row>
        <row r="2967">
          <cell r="A2967">
            <v>20452</v>
          </cell>
          <cell r="C2967" t="str">
            <v>Transporte de materiales Mortero 1: 3</v>
          </cell>
          <cell r="E2967" t="str">
            <v>m2.</v>
          </cell>
          <cell r="F2967">
            <v>0.1</v>
          </cell>
          <cell r="G2967">
            <v>0</v>
          </cell>
          <cell r="I2967">
            <v>0</v>
          </cell>
        </row>
        <row r="2968">
          <cell r="A2968">
            <v>20453</v>
          </cell>
          <cell r="C2968" t="str">
            <v>Transporte de materiales jardineera</v>
          </cell>
          <cell r="E2968" t="str">
            <v>ml.</v>
          </cell>
          <cell r="F2968">
            <v>1.25</v>
          </cell>
          <cell r="G2968">
            <v>0</v>
          </cell>
          <cell r="I2968">
            <v>0</v>
          </cell>
        </row>
        <row r="2969">
          <cell r="A2969">
            <v>20454</v>
          </cell>
          <cell r="C2969" t="str">
            <v>Transporte de materiales Canaleta</v>
          </cell>
          <cell r="E2969" t="str">
            <v>ml.</v>
          </cell>
          <cell r="F2969">
            <v>1.25</v>
          </cell>
          <cell r="G2969">
            <v>0</v>
          </cell>
          <cell r="I2969">
            <v>0</v>
          </cell>
        </row>
        <row r="2970">
          <cell r="A2970">
            <v>20455</v>
          </cell>
          <cell r="C2970" t="str">
            <v>Transporte de materiales Bordillo Cuneta</v>
          </cell>
          <cell r="E2970" t="str">
            <v>ml.</v>
          </cell>
          <cell r="F2970">
            <v>0.56000000000000005</v>
          </cell>
          <cell r="G2970">
            <v>643390017</v>
          </cell>
          <cell r="I2970">
            <v>0</v>
          </cell>
        </row>
        <row r="2971">
          <cell r="A2971">
            <v>20456</v>
          </cell>
          <cell r="C2971" t="str">
            <v>Transporte de Geotextil</v>
          </cell>
          <cell r="E2971" t="str">
            <v>m2.</v>
          </cell>
          <cell r="F2971">
            <v>0.1</v>
          </cell>
          <cell r="G2971">
            <v>643390017</v>
          </cell>
          <cell r="I2971">
            <v>0</v>
          </cell>
        </row>
        <row r="2972">
          <cell r="A2972">
            <v>20457</v>
          </cell>
          <cell r="C2972" t="str">
            <v xml:space="preserve">Transporte de Tuberia Ho. S. D = 12 " </v>
          </cell>
          <cell r="E2972" t="str">
            <v>ml.</v>
          </cell>
          <cell r="F2972">
            <v>0.9</v>
          </cell>
          <cell r="G2972">
            <v>643390017</v>
          </cell>
          <cell r="I2972">
            <v>0</v>
          </cell>
        </row>
        <row r="2973">
          <cell r="A2973">
            <v>20458</v>
          </cell>
          <cell r="C2973" t="str">
            <v xml:space="preserve">Transporte de Tuberia Ho. S. D = 16 " </v>
          </cell>
          <cell r="E2973" t="str">
            <v>ml.</v>
          </cell>
          <cell r="F2973">
            <v>1.6</v>
          </cell>
          <cell r="G2973">
            <v>643390017</v>
          </cell>
          <cell r="I2973">
            <v>0</v>
          </cell>
        </row>
        <row r="2974">
          <cell r="A2974">
            <v>20459</v>
          </cell>
          <cell r="C2974" t="str">
            <v xml:space="preserve">Transporte de Tuberia Ho. S./A  D = 20 " </v>
          </cell>
          <cell r="E2974" t="str">
            <v>ml.</v>
          </cell>
          <cell r="F2974">
            <v>2.73</v>
          </cell>
          <cell r="G2974">
            <v>643390017</v>
          </cell>
          <cell r="I2974">
            <v>0</v>
          </cell>
        </row>
        <row r="2975">
          <cell r="A2975">
            <v>20460</v>
          </cell>
          <cell r="C2975" t="str">
            <v xml:space="preserve">Transporte de Tuberia Ho. A. D = 24 " </v>
          </cell>
          <cell r="E2975" t="str">
            <v>ml.</v>
          </cell>
          <cell r="F2975">
            <v>3.1</v>
          </cell>
          <cell r="G2975">
            <v>643390017</v>
          </cell>
          <cell r="I2975">
            <v>0</v>
          </cell>
        </row>
        <row r="2976">
          <cell r="A2976">
            <v>204591</v>
          </cell>
          <cell r="C2976" t="str">
            <v xml:space="preserve">Transporte de Tuberia Ho. A. D = 27 " </v>
          </cell>
          <cell r="E2976" t="str">
            <v>ml.</v>
          </cell>
          <cell r="F2976">
            <v>5</v>
          </cell>
          <cell r="G2976">
            <v>643390017</v>
          </cell>
          <cell r="I2976">
            <v>0</v>
          </cell>
        </row>
        <row r="2977">
          <cell r="A2977">
            <v>20461</v>
          </cell>
          <cell r="C2977" t="str">
            <v xml:space="preserve">Transporte de Tuberia Ho. A. D = 30 " </v>
          </cell>
          <cell r="E2977" t="str">
            <v>ml.</v>
          </cell>
          <cell r="F2977">
            <v>5.5</v>
          </cell>
          <cell r="G2977">
            <v>643390017</v>
          </cell>
          <cell r="I2977">
            <v>0</v>
          </cell>
        </row>
        <row r="2978">
          <cell r="A2978">
            <v>20462</v>
          </cell>
          <cell r="C2978" t="str">
            <v xml:space="preserve">Transporte de Tuberia Ho. A. D = 33 " </v>
          </cell>
          <cell r="E2978" t="str">
            <v>ml.</v>
          </cell>
          <cell r="F2978">
            <v>5.9</v>
          </cell>
          <cell r="G2978">
            <v>643390017</v>
          </cell>
          <cell r="I2978">
            <v>0</v>
          </cell>
        </row>
        <row r="2979">
          <cell r="A2979">
            <v>20463</v>
          </cell>
          <cell r="C2979" t="str">
            <v xml:space="preserve">Transporte de Tuberia Ho. A. D = 36 " </v>
          </cell>
          <cell r="E2979" t="str">
            <v>ml.</v>
          </cell>
          <cell r="F2979">
            <v>6.5</v>
          </cell>
          <cell r="G2979">
            <v>643390017</v>
          </cell>
          <cell r="I2979">
            <v>0</v>
          </cell>
        </row>
        <row r="2980">
          <cell r="A2980">
            <v>20464</v>
          </cell>
          <cell r="C2980" t="str">
            <v xml:space="preserve">Transporte de Tuberia Ho. A. D = 40 " </v>
          </cell>
          <cell r="E2980" t="str">
            <v>ml.</v>
          </cell>
          <cell r="F2980">
            <v>7.2</v>
          </cell>
          <cell r="G2980">
            <v>643390017</v>
          </cell>
          <cell r="I2980">
            <v>0</v>
          </cell>
        </row>
        <row r="2981">
          <cell r="A2981">
            <v>20465</v>
          </cell>
          <cell r="C2981" t="str">
            <v xml:space="preserve">Transporte de Tuberia Ho. A. D = 42 " </v>
          </cell>
          <cell r="E2981" t="str">
            <v>ml.</v>
          </cell>
          <cell r="F2981">
            <v>8.1</v>
          </cell>
          <cell r="G2981">
            <v>643390017</v>
          </cell>
          <cell r="I2981">
            <v>0</v>
          </cell>
        </row>
        <row r="2982">
          <cell r="A2982">
            <v>20466</v>
          </cell>
          <cell r="C2982" t="str">
            <v xml:space="preserve">Transporte de Tuberia Ho. A. D = 44 " </v>
          </cell>
          <cell r="E2982" t="str">
            <v>ml.</v>
          </cell>
          <cell r="F2982">
            <v>8.1</v>
          </cell>
          <cell r="G2982">
            <v>643390017</v>
          </cell>
          <cell r="I2982">
            <v>0</v>
          </cell>
        </row>
        <row r="2983">
          <cell r="A2983">
            <v>20467</v>
          </cell>
          <cell r="C2983" t="str">
            <v xml:space="preserve">Transporte de Tuberia Ho. A. D = 48 " </v>
          </cell>
          <cell r="E2983" t="str">
            <v>ml.</v>
          </cell>
          <cell r="F2983">
            <v>9.25</v>
          </cell>
          <cell r="G2983">
            <v>643390017</v>
          </cell>
          <cell r="I2983">
            <v>0</v>
          </cell>
        </row>
        <row r="2984">
          <cell r="A2984">
            <v>20468</v>
          </cell>
          <cell r="C2984" t="str">
            <v xml:space="preserve">Transporte de Tuberia Ho. A. D = 54 " </v>
          </cell>
          <cell r="E2984" t="str">
            <v>ml.</v>
          </cell>
          <cell r="F2984">
            <v>11</v>
          </cell>
          <cell r="G2984">
            <v>643390017</v>
          </cell>
          <cell r="I2984">
            <v>0</v>
          </cell>
        </row>
        <row r="2985">
          <cell r="A2985">
            <v>20469</v>
          </cell>
          <cell r="C2985" t="str">
            <v xml:space="preserve">Transporte de Tuberia Ho. A. D = 60 " </v>
          </cell>
          <cell r="E2985" t="str">
            <v>ml.</v>
          </cell>
          <cell r="F2985">
            <v>13</v>
          </cell>
          <cell r="G2985">
            <v>643390017</v>
          </cell>
          <cell r="I2985">
            <v>0</v>
          </cell>
        </row>
        <row r="2986">
          <cell r="A2986">
            <v>204691</v>
          </cell>
          <cell r="C2986" t="str">
            <v xml:space="preserve">Transporte de Tuberia Ho. A. D = 72 " </v>
          </cell>
          <cell r="E2986" t="str">
            <v>ml.</v>
          </cell>
          <cell r="F2986">
            <v>14.5</v>
          </cell>
          <cell r="G2986">
            <v>643390017</v>
          </cell>
          <cell r="I2986">
            <v>0</v>
          </cell>
        </row>
        <row r="2987">
          <cell r="A2987">
            <v>20470</v>
          </cell>
          <cell r="C2987" t="str">
            <v>Transporte de Tuberia PVC 50mm/75 mm</v>
          </cell>
          <cell r="E2987" t="str">
            <v>ml.</v>
          </cell>
          <cell r="F2987">
            <v>0.05</v>
          </cell>
          <cell r="G2987">
            <v>643390017</v>
          </cell>
          <cell r="I2987">
            <v>0</v>
          </cell>
        </row>
        <row r="2988">
          <cell r="A2988">
            <v>20471</v>
          </cell>
          <cell r="C2988" t="str">
            <v>Transporte de Tub. Galv 3 " x 2mm</v>
          </cell>
          <cell r="E2988" t="str">
            <v>ml.</v>
          </cell>
          <cell r="F2988">
            <v>0.5</v>
          </cell>
          <cell r="G2988">
            <v>643390017</v>
          </cell>
          <cell r="I2988">
            <v>0</v>
          </cell>
        </row>
        <row r="2989">
          <cell r="A2989">
            <v>20472</v>
          </cell>
          <cell r="C2989" t="str">
            <v>Transporte Rehubicación Cerrajeria</v>
          </cell>
          <cell r="E2989" t="str">
            <v>ml.</v>
          </cell>
          <cell r="F2989">
            <v>1</v>
          </cell>
          <cell r="G2989">
            <v>643390017</v>
          </cell>
          <cell r="I2989">
            <v>0</v>
          </cell>
        </row>
        <row r="2990">
          <cell r="A2990">
            <v>20473</v>
          </cell>
          <cell r="C2990" t="str">
            <v>Transporte de Tub. PVC 110 mm Desague</v>
          </cell>
          <cell r="E2990" t="str">
            <v>ml.</v>
          </cell>
          <cell r="F2990">
            <v>0.01</v>
          </cell>
          <cell r="G2990">
            <v>643390111</v>
          </cell>
          <cell r="I2990">
            <v>0</v>
          </cell>
        </row>
        <row r="2991">
          <cell r="A2991">
            <v>20474</v>
          </cell>
          <cell r="C2991" t="str">
            <v>Transporte de Elev/Bajada caja Domiciliaria</v>
          </cell>
          <cell r="E2991" t="str">
            <v>u</v>
          </cell>
          <cell r="F2991">
            <v>0.75</v>
          </cell>
          <cell r="G2991">
            <v>643390017</v>
          </cell>
          <cell r="I2991">
            <v>0</v>
          </cell>
        </row>
        <row r="2992">
          <cell r="A2992">
            <v>20475</v>
          </cell>
          <cell r="C2992" t="str">
            <v>Transporte  p/Monitoreo particulado</v>
          </cell>
          <cell r="E2992" t="str">
            <v>u</v>
          </cell>
          <cell r="F2992">
            <v>25</v>
          </cell>
          <cell r="G2992">
            <v>643390017</v>
          </cell>
          <cell r="I2992">
            <v>0</v>
          </cell>
        </row>
        <row r="2993">
          <cell r="A2993">
            <v>20476</v>
          </cell>
          <cell r="C2993" t="str">
            <v>Transporte  p/Monitoreo Ruido</v>
          </cell>
          <cell r="E2993" t="str">
            <v>u</v>
          </cell>
          <cell r="F2993">
            <v>5</v>
          </cell>
          <cell r="G2993">
            <v>643390017</v>
          </cell>
          <cell r="I2993">
            <v>0</v>
          </cell>
        </row>
        <row r="2994">
          <cell r="A2994">
            <v>20477</v>
          </cell>
          <cell r="C2994" t="str">
            <v>Transporte  p/Mat.Hor. Rehib. Poste</v>
          </cell>
          <cell r="E2994" t="str">
            <v>u</v>
          </cell>
          <cell r="F2994">
            <v>1.65</v>
          </cell>
          <cell r="G2994">
            <v>643390017</v>
          </cell>
          <cell r="I2994">
            <v>0</v>
          </cell>
        </row>
        <row r="2995">
          <cell r="A2995">
            <v>20478</v>
          </cell>
          <cell r="C2995" t="str">
            <v>Transporte  Saco cemento</v>
          </cell>
          <cell r="E2995" t="str">
            <v>saco</v>
          </cell>
          <cell r="F2995">
            <v>0.1</v>
          </cell>
          <cell r="G2995">
            <v>643390017</v>
          </cell>
          <cell r="I2995">
            <v>0</v>
          </cell>
        </row>
        <row r="2996">
          <cell r="A2996">
            <v>20479</v>
          </cell>
          <cell r="C2996" t="str">
            <v>Transporte  p/Monitoreo Gases</v>
          </cell>
          <cell r="E2996" t="str">
            <v>u</v>
          </cell>
          <cell r="F2996">
            <v>30</v>
          </cell>
          <cell r="G2996">
            <v>643390017</v>
          </cell>
          <cell r="I2996">
            <v>0</v>
          </cell>
        </row>
        <row r="2997">
          <cell r="A2997">
            <v>20480</v>
          </cell>
          <cell r="C2997" t="str">
            <v>Transporte  p/Pste Luz</v>
          </cell>
          <cell r="E2997" t="str">
            <v>u</v>
          </cell>
          <cell r="F2997">
            <v>7.5</v>
          </cell>
          <cell r="G2997">
            <v>643390017</v>
          </cell>
          <cell r="I2997">
            <v>0</v>
          </cell>
        </row>
        <row r="2998">
          <cell r="A2998">
            <v>20481</v>
          </cell>
          <cell r="C2998" t="str">
            <v>Transporte de Tuberia</v>
          </cell>
          <cell r="E2998" t="str">
            <v>m/km</v>
          </cell>
          <cell r="F2998">
            <v>0.04</v>
          </cell>
          <cell r="G2998">
            <v>643390111</v>
          </cell>
          <cell r="I2998">
            <v>0</v>
          </cell>
        </row>
        <row r="3006">
          <cell r="C3006" t="str">
            <v>DESALOJOS DE MATERIALES</v>
          </cell>
          <cell r="G3006">
            <v>0</v>
          </cell>
          <cell r="I3006">
            <v>0</v>
          </cell>
        </row>
        <row r="3007">
          <cell r="A3007">
            <v>20120</v>
          </cell>
          <cell r="C3007" t="str">
            <v>Desalojo de Materiales (Horm. Cem. Port.)</v>
          </cell>
          <cell r="E3007" t="str">
            <v>m3-km.</v>
          </cell>
          <cell r="F3007">
            <v>0.25</v>
          </cell>
          <cell r="G3007">
            <v>643390017</v>
          </cell>
          <cell r="I3007">
            <v>0</v>
          </cell>
        </row>
        <row r="3008">
          <cell r="A3008">
            <v>20130</v>
          </cell>
          <cell r="C3008" t="str">
            <v xml:space="preserve">Desalojo de Materiales </v>
          </cell>
          <cell r="E3008" t="str">
            <v>m3-km.</v>
          </cell>
          <cell r="F3008">
            <v>0.25</v>
          </cell>
          <cell r="G3008">
            <v>643390017</v>
          </cell>
          <cell r="I3008">
            <v>0</v>
          </cell>
        </row>
        <row r="3009">
          <cell r="A3009">
            <v>20260</v>
          </cell>
          <cell r="C3009" t="str">
            <v>Desalojo de Adoquin</v>
          </cell>
          <cell r="E3009" t="str">
            <v>m2-km.</v>
          </cell>
          <cell r="F3009">
            <v>2.5000000000000001E-2</v>
          </cell>
          <cell r="G3009">
            <v>643390017</v>
          </cell>
          <cell r="I3009">
            <v>0</v>
          </cell>
        </row>
        <row r="3010">
          <cell r="A3010">
            <v>20383</v>
          </cell>
          <cell r="C3010" t="str">
            <v>Desalojo de material (Excav. Sin clasificar)</v>
          </cell>
          <cell r="E3010" t="str">
            <v>m3-km.</v>
          </cell>
          <cell r="F3010">
            <v>0.25</v>
          </cell>
          <cell r="G3010">
            <v>643390017</v>
          </cell>
          <cell r="I3010">
            <v>0</v>
          </cell>
        </row>
        <row r="3011">
          <cell r="A3011">
            <v>20387</v>
          </cell>
          <cell r="C3011" t="str">
            <v>Desalojo de materiales de transito en postes electricos</v>
          </cell>
          <cell r="E3011" t="str">
            <v>un.</v>
          </cell>
          <cell r="F3011">
            <v>2</v>
          </cell>
          <cell r="G3011">
            <v>0</v>
          </cell>
          <cell r="I3011">
            <v>0</v>
          </cell>
        </row>
        <row r="3012">
          <cell r="A3012">
            <v>20388</v>
          </cell>
          <cell r="C3012" t="str">
            <v>Desalojo de materiales de señal vertical inc postes</v>
          </cell>
          <cell r="E3012" t="str">
            <v>un.</v>
          </cell>
          <cell r="F3012">
            <v>10</v>
          </cell>
          <cell r="G3012">
            <v>0</v>
          </cell>
          <cell r="I3012">
            <v>0</v>
          </cell>
        </row>
        <row r="3013">
          <cell r="A3013">
            <v>20393</v>
          </cell>
          <cell r="C3013" t="str">
            <v>Desalojo de materiales Postes Electricos Transito</v>
          </cell>
          <cell r="E3013" t="str">
            <v>un.</v>
          </cell>
          <cell r="F3013">
            <v>5</v>
          </cell>
          <cell r="G3013">
            <v>0</v>
          </cell>
          <cell r="I3013">
            <v>0</v>
          </cell>
        </row>
        <row r="3014">
          <cell r="A3014">
            <v>20398</v>
          </cell>
          <cell r="C3014" t="str">
            <v xml:space="preserve">Desalojo de materiales </v>
          </cell>
          <cell r="E3014" t="str">
            <v>m3-km.</v>
          </cell>
          <cell r="F3014">
            <v>0.25</v>
          </cell>
          <cell r="G3014">
            <v>643390017</v>
          </cell>
          <cell r="I3014">
            <v>0</v>
          </cell>
        </row>
        <row r="3015">
          <cell r="G3015">
            <v>0</v>
          </cell>
          <cell r="I3015">
            <v>0</v>
          </cell>
        </row>
        <row r="3016">
          <cell r="G3016">
            <v>0</v>
          </cell>
          <cell r="I3016">
            <v>0</v>
          </cell>
        </row>
        <row r="3017">
          <cell r="G3017">
            <v>0</v>
          </cell>
          <cell r="I3017">
            <v>0</v>
          </cell>
        </row>
        <row r="3018">
          <cell r="G3018">
            <v>0</v>
          </cell>
          <cell r="I3018">
            <v>0</v>
          </cell>
        </row>
        <row r="3019">
          <cell r="G3019">
            <v>0</v>
          </cell>
          <cell r="I3019">
            <v>0</v>
          </cell>
        </row>
        <row r="3020">
          <cell r="G3020">
            <v>0</v>
          </cell>
          <cell r="I3020">
            <v>0</v>
          </cell>
        </row>
        <row r="3021">
          <cell r="G3021">
            <v>0</v>
          </cell>
          <cell r="I3021">
            <v>0</v>
          </cell>
        </row>
        <row r="3022">
          <cell r="G3022">
            <v>0</v>
          </cell>
          <cell r="I3022">
            <v>0</v>
          </cell>
        </row>
        <row r="3023">
          <cell r="G3023">
            <v>0</v>
          </cell>
          <cell r="I3023">
            <v>0</v>
          </cell>
        </row>
        <row r="3024">
          <cell r="G3024">
            <v>0</v>
          </cell>
          <cell r="I3024">
            <v>0</v>
          </cell>
        </row>
        <row r="3025">
          <cell r="G3025">
            <v>0</v>
          </cell>
          <cell r="I3025">
            <v>0</v>
          </cell>
        </row>
        <row r="3026">
          <cell r="G3026">
            <v>0</v>
          </cell>
          <cell r="I3026">
            <v>0</v>
          </cell>
        </row>
        <row r="3027">
          <cell r="G3027">
            <v>0</v>
          </cell>
          <cell r="I3027">
            <v>0</v>
          </cell>
        </row>
        <row r="3028">
          <cell r="G3028">
            <v>0</v>
          </cell>
          <cell r="I3028">
            <v>0</v>
          </cell>
        </row>
        <row r="3029">
          <cell r="G3029">
            <v>0</v>
          </cell>
          <cell r="I3029">
            <v>0</v>
          </cell>
        </row>
        <row r="3030">
          <cell r="G3030">
            <v>0</v>
          </cell>
          <cell r="I3030">
            <v>0</v>
          </cell>
        </row>
        <row r="3031">
          <cell r="G3031">
            <v>0</v>
          </cell>
          <cell r="I3031">
            <v>0</v>
          </cell>
        </row>
        <row r="3032">
          <cell r="G3032">
            <v>0</v>
          </cell>
          <cell r="I3032">
            <v>0</v>
          </cell>
        </row>
        <row r="3033">
          <cell r="G3033">
            <v>0</v>
          </cell>
          <cell r="I3033">
            <v>0</v>
          </cell>
        </row>
        <row r="3034">
          <cell r="G3034">
            <v>0</v>
          </cell>
          <cell r="I3034">
            <v>0</v>
          </cell>
        </row>
        <row r="3035">
          <cell r="G3035">
            <v>0</v>
          </cell>
          <cell r="I3035">
            <v>0</v>
          </cell>
        </row>
        <row r="3036">
          <cell r="G3036">
            <v>0</v>
          </cell>
          <cell r="I3036">
            <v>0</v>
          </cell>
        </row>
        <row r="3037">
          <cell r="G3037">
            <v>0</v>
          </cell>
          <cell r="I3037">
            <v>0</v>
          </cell>
        </row>
        <row r="3038">
          <cell r="G3038">
            <v>0</v>
          </cell>
          <cell r="I3038">
            <v>0</v>
          </cell>
        </row>
        <row r="3039">
          <cell r="G3039">
            <v>0</v>
          </cell>
          <cell r="I3039">
            <v>0</v>
          </cell>
        </row>
        <row r="3040">
          <cell r="G3040">
            <v>0</v>
          </cell>
          <cell r="I3040">
            <v>0</v>
          </cell>
        </row>
        <row r="3041">
          <cell r="G3041">
            <v>0</v>
          </cell>
          <cell r="I3041">
            <v>0</v>
          </cell>
        </row>
        <row r="3042">
          <cell r="G3042">
            <v>0</v>
          </cell>
          <cell r="I3042">
            <v>0</v>
          </cell>
        </row>
        <row r="3043">
          <cell r="G3043">
            <v>0</v>
          </cell>
          <cell r="I3043">
            <v>0</v>
          </cell>
        </row>
        <row r="3044">
          <cell r="G3044">
            <v>0</v>
          </cell>
          <cell r="I3044">
            <v>0</v>
          </cell>
        </row>
        <row r="3045">
          <cell r="G3045">
            <v>0</v>
          </cell>
          <cell r="I3045">
            <v>0</v>
          </cell>
        </row>
        <row r="3046">
          <cell r="G3046">
            <v>0</v>
          </cell>
          <cell r="I3046">
            <v>0</v>
          </cell>
        </row>
        <row r="3047">
          <cell r="G3047">
            <v>0</v>
          </cell>
          <cell r="I3047">
            <v>0</v>
          </cell>
        </row>
        <row r="3048">
          <cell r="G3048">
            <v>0</v>
          </cell>
          <cell r="I3048">
            <v>0</v>
          </cell>
        </row>
        <row r="3049">
          <cell r="G3049">
            <v>0</v>
          </cell>
          <cell r="I3049">
            <v>0</v>
          </cell>
        </row>
        <row r="3050">
          <cell r="G3050">
            <v>0</v>
          </cell>
          <cell r="I3050">
            <v>0</v>
          </cell>
        </row>
        <row r="3051">
          <cell r="G3051">
            <v>0</v>
          </cell>
          <cell r="I3051">
            <v>0</v>
          </cell>
        </row>
        <row r="3052">
          <cell r="G3052">
            <v>0</v>
          </cell>
          <cell r="I3052">
            <v>0</v>
          </cell>
        </row>
        <row r="3053">
          <cell r="G3053">
            <v>0</v>
          </cell>
          <cell r="I3053">
            <v>0</v>
          </cell>
        </row>
        <row r="3054">
          <cell r="G3054">
            <v>0</v>
          </cell>
          <cell r="I3054">
            <v>0</v>
          </cell>
        </row>
        <row r="3055">
          <cell r="G3055">
            <v>0</v>
          </cell>
          <cell r="I3055">
            <v>0</v>
          </cell>
        </row>
        <row r="3056">
          <cell r="G3056">
            <v>0</v>
          </cell>
          <cell r="I3056">
            <v>0</v>
          </cell>
        </row>
        <row r="3057">
          <cell r="G3057">
            <v>0</v>
          </cell>
          <cell r="I3057">
            <v>0</v>
          </cell>
        </row>
        <row r="3058">
          <cell r="G3058">
            <v>0</v>
          </cell>
          <cell r="I3058">
            <v>0</v>
          </cell>
        </row>
        <row r="3059">
          <cell r="G3059">
            <v>0</v>
          </cell>
          <cell r="I3059">
            <v>0</v>
          </cell>
        </row>
        <row r="3060">
          <cell r="G3060">
            <v>0</v>
          </cell>
          <cell r="I3060">
            <v>0</v>
          </cell>
        </row>
        <row r="3061">
          <cell r="G3061">
            <v>0</v>
          </cell>
          <cell r="I3061">
            <v>1</v>
          </cell>
        </row>
        <row r="3062">
          <cell r="G3062">
            <v>0</v>
          </cell>
          <cell r="I3062">
            <v>1</v>
          </cell>
        </row>
        <row r="3063">
          <cell r="G3063">
            <v>0</v>
          </cell>
          <cell r="I3063">
            <v>1</v>
          </cell>
        </row>
        <row r="3064">
          <cell r="G3064">
            <v>0</v>
          </cell>
          <cell r="I3064">
            <v>1</v>
          </cell>
        </row>
        <row r="3065">
          <cell r="G3065">
            <v>0</v>
          </cell>
          <cell r="I3065">
            <v>1</v>
          </cell>
        </row>
        <row r="3066">
          <cell r="G3066">
            <v>0</v>
          </cell>
          <cell r="I3066">
            <v>1</v>
          </cell>
        </row>
        <row r="3067">
          <cell r="G3067">
            <v>0</v>
          </cell>
          <cell r="I3067">
            <v>1</v>
          </cell>
        </row>
        <row r="3068">
          <cell r="G3068">
            <v>0</v>
          </cell>
          <cell r="I3068">
            <v>1</v>
          </cell>
        </row>
        <row r="3069">
          <cell r="G3069">
            <v>0</v>
          </cell>
          <cell r="I3069">
            <v>1</v>
          </cell>
        </row>
        <row r="3070">
          <cell r="G3070">
            <v>0</v>
          </cell>
          <cell r="I3070">
            <v>1</v>
          </cell>
        </row>
        <row r="3071">
          <cell r="G3071">
            <v>0</v>
          </cell>
          <cell r="I3071">
            <v>1</v>
          </cell>
        </row>
        <row r="3072">
          <cell r="G3072">
            <v>0</v>
          </cell>
          <cell r="I3072">
            <v>1</v>
          </cell>
        </row>
        <row r="3073">
          <cell r="G3073">
            <v>0</v>
          </cell>
          <cell r="I3073">
            <v>1</v>
          </cell>
        </row>
        <row r="3074">
          <cell r="G3074">
            <v>0</v>
          </cell>
          <cell r="I3074">
            <v>1</v>
          </cell>
        </row>
        <row r="3075">
          <cell r="G3075">
            <v>0</v>
          </cell>
          <cell r="I3075">
            <v>1</v>
          </cell>
        </row>
        <row r="3076">
          <cell r="G3076">
            <v>0</v>
          </cell>
          <cell r="I3076">
            <v>1</v>
          </cell>
        </row>
        <row r="3077">
          <cell r="G3077">
            <v>0</v>
          </cell>
          <cell r="I3077">
            <v>1</v>
          </cell>
        </row>
        <row r="3078">
          <cell r="G3078">
            <v>0</v>
          </cell>
          <cell r="I3078">
            <v>1</v>
          </cell>
        </row>
        <row r="3079">
          <cell r="G3079">
            <v>0</v>
          </cell>
          <cell r="I3079">
            <v>1</v>
          </cell>
        </row>
        <row r="3080">
          <cell r="G3080">
            <v>0</v>
          </cell>
          <cell r="I3080">
            <v>1</v>
          </cell>
        </row>
        <row r="3081">
          <cell r="G3081">
            <v>0</v>
          </cell>
          <cell r="I3081">
            <v>1</v>
          </cell>
        </row>
        <row r="3082">
          <cell r="G3082">
            <v>0</v>
          </cell>
          <cell r="I3082">
            <v>1</v>
          </cell>
        </row>
        <row r="3083">
          <cell r="G3083">
            <v>0</v>
          </cell>
          <cell r="I3083">
            <v>1</v>
          </cell>
        </row>
        <row r="3084">
          <cell r="G3084">
            <v>0</v>
          </cell>
          <cell r="I3084">
            <v>1</v>
          </cell>
        </row>
        <row r="3085">
          <cell r="G3085">
            <v>0</v>
          </cell>
          <cell r="I3085">
            <v>1</v>
          </cell>
        </row>
        <row r="3086">
          <cell r="G3086">
            <v>0</v>
          </cell>
          <cell r="I3086">
            <v>1</v>
          </cell>
        </row>
        <row r="3087">
          <cell r="G3087">
            <v>0</v>
          </cell>
          <cell r="I3087">
            <v>1</v>
          </cell>
        </row>
        <row r="3088">
          <cell r="G3088">
            <v>0</v>
          </cell>
          <cell r="I3088">
            <v>1</v>
          </cell>
        </row>
        <row r="3089">
          <cell r="G3089">
            <v>0</v>
          </cell>
          <cell r="I3089">
            <v>1</v>
          </cell>
        </row>
        <row r="3090">
          <cell r="G3090">
            <v>0</v>
          </cell>
          <cell r="I3090">
            <v>1</v>
          </cell>
        </row>
        <row r="3091">
          <cell r="G3091">
            <v>0</v>
          </cell>
          <cell r="I3091">
            <v>1</v>
          </cell>
        </row>
        <row r="3092">
          <cell r="G3092">
            <v>0</v>
          </cell>
          <cell r="I3092">
            <v>1</v>
          </cell>
        </row>
        <row r="3093">
          <cell r="G3093">
            <v>0</v>
          </cell>
          <cell r="I3093">
            <v>1</v>
          </cell>
        </row>
        <row r="3094">
          <cell r="G3094">
            <v>0</v>
          </cell>
          <cell r="I3094">
            <v>1</v>
          </cell>
        </row>
        <row r="3095">
          <cell r="G3095">
            <v>0</v>
          </cell>
          <cell r="I3095">
            <v>1</v>
          </cell>
        </row>
        <row r="3096">
          <cell r="G3096">
            <v>0</v>
          </cell>
          <cell r="I3096">
            <v>1</v>
          </cell>
        </row>
        <row r="3097">
          <cell r="G3097">
            <v>0</v>
          </cell>
          <cell r="I3097">
            <v>1</v>
          </cell>
        </row>
        <row r="3098">
          <cell r="G3098">
            <v>0</v>
          </cell>
          <cell r="I3098">
            <v>1</v>
          </cell>
        </row>
        <row r="3099">
          <cell r="G3099">
            <v>0</v>
          </cell>
          <cell r="I3099">
            <v>1</v>
          </cell>
        </row>
        <row r="3100">
          <cell r="G3100">
            <v>0</v>
          </cell>
          <cell r="I3100">
            <v>1</v>
          </cell>
        </row>
        <row r="3101">
          <cell r="G3101">
            <v>0</v>
          </cell>
          <cell r="I3101">
            <v>1</v>
          </cell>
        </row>
        <row r="3102">
          <cell r="G3102">
            <v>0</v>
          </cell>
          <cell r="I3102">
            <v>1</v>
          </cell>
        </row>
        <row r="3103">
          <cell r="G3103">
            <v>0</v>
          </cell>
          <cell r="I3103">
            <v>1</v>
          </cell>
        </row>
        <row r="3104">
          <cell r="G3104">
            <v>0</v>
          </cell>
          <cell r="I3104">
            <v>1</v>
          </cell>
        </row>
        <row r="3105">
          <cell r="G3105">
            <v>0</v>
          </cell>
          <cell r="I3105">
            <v>1</v>
          </cell>
        </row>
        <row r="3106">
          <cell r="G3106">
            <v>0</v>
          </cell>
          <cell r="I3106">
            <v>1</v>
          </cell>
        </row>
        <row r="3107">
          <cell r="G3107">
            <v>0</v>
          </cell>
          <cell r="I3107">
            <v>1</v>
          </cell>
        </row>
        <row r="3108">
          <cell r="G3108">
            <v>0</v>
          </cell>
          <cell r="I3108">
            <v>1</v>
          </cell>
        </row>
        <row r="3109">
          <cell r="G3109">
            <v>0</v>
          </cell>
          <cell r="I3109">
            <v>1</v>
          </cell>
        </row>
        <row r="3110">
          <cell r="C3110" t="str">
            <v>EQUIPO DE CONSTRUCCION</v>
          </cell>
          <cell r="G3110">
            <v>0</v>
          </cell>
          <cell r="I3110">
            <v>1</v>
          </cell>
        </row>
        <row r="3111">
          <cell r="A3111">
            <v>18010</v>
          </cell>
          <cell r="C3111" t="str">
            <v>Bomba de agua de 2"</v>
          </cell>
          <cell r="E3111" t="str">
            <v>c/h</v>
          </cell>
          <cell r="F3111">
            <v>1.25</v>
          </cell>
          <cell r="G3111">
            <v>0</v>
          </cell>
          <cell r="I3111">
            <v>1</v>
          </cell>
        </row>
        <row r="3112">
          <cell r="A3112">
            <v>18020</v>
          </cell>
          <cell r="C3112" t="str">
            <v>Bomba de agua de 3"</v>
          </cell>
          <cell r="E3112" t="str">
            <v>c/h</v>
          </cell>
          <cell r="F3112">
            <v>1.25</v>
          </cell>
          <cell r="G3112">
            <v>0</v>
          </cell>
          <cell r="I3112">
            <v>1</v>
          </cell>
        </row>
        <row r="3113">
          <cell r="A3113">
            <v>18030</v>
          </cell>
          <cell r="C3113" t="str">
            <v>Bomba de agua de 4"</v>
          </cell>
          <cell r="E3113" t="str">
            <v>c/h</v>
          </cell>
          <cell r="F3113">
            <v>1.5</v>
          </cell>
          <cell r="G3113">
            <v>0</v>
          </cell>
          <cell r="I3113">
            <v>1</v>
          </cell>
        </row>
        <row r="3114">
          <cell r="A3114">
            <v>18031</v>
          </cell>
          <cell r="C3114" t="str">
            <v>Excavadora 79 HP/0,6 m3.</v>
          </cell>
          <cell r="E3114" t="str">
            <v>c/h</v>
          </cell>
          <cell r="F3114">
            <v>28</v>
          </cell>
          <cell r="G3114">
            <v>0</v>
          </cell>
          <cell r="I3114">
            <v>1</v>
          </cell>
        </row>
        <row r="3115">
          <cell r="A3115">
            <v>18032</v>
          </cell>
          <cell r="C3115" t="str">
            <v>Excavadora 85 HP/0,5 m3.</v>
          </cell>
          <cell r="E3115" t="str">
            <v>c/h</v>
          </cell>
          <cell r="F3115">
            <v>29</v>
          </cell>
          <cell r="G3115">
            <v>0</v>
          </cell>
          <cell r="I3115">
            <v>1</v>
          </cell>
        </row>
        <row r="3116">
          <cell r="A3116">
            <v>18033</v>
          </cell>
          <cell r="C3116" t="str">
            <v>Excavadora 128 HP/1,0 m3</v>
          </cell>
          <cell r="E3116" t="str">
            <v>c/h</v>
          </cell>
          <cell r="F3116">
            <v>38</v>
          </cell>
          <cell r="G3116">
            <v>0</v>
          </cell>
          <cell r="I3116">
            <v>1</v>
          </cell>
        </row>
        <row r="3117">
          <cell r="A3117">
            <v>18034</v>
          </cell>
          <cell r="C3117" t="str">
            <v>Excavadora 130 HP/1,0 m3</v>
          </cell>
          <cell r="E3117" t="str">
            <v>c/h</v>
          </cell>
          <cell r="F3117">
            <v>44</v>
          </cell>
          <cell r="G3117">
            <v>0</v>
          </cell>
          <cell r="I3117">
            <v>1</v>
          </cell>
        </row>
        <row r="3118">
          <cell r="A3118">
            <v>18035</v>
          </cell>
          <cell r="C3118" t="str">
            <v>Excavadora 153 HP/1,5 m3</v>
          </cell>
          <cell r="E3118" t="str">
            <v>c/h</v>
          </cell>
          <cell r="F3118">
            <v>45</v>
          </cell>
          <cell r="G3118">
            <v>0</v>
          </cell>
          <cell r="I3118">
            <v>1</v>
          </cell>
        </row>
        <row r="3119">
          <cell r="A3119">
            <v>18036</v>
          </cell>
          <cell r="C3119" t="str">
            <v>Excavadora 155 HP/1,5 m3</v>
          </cell>
          <cell r="E3119" t="str">
            <v>c/h</v>
          </cell>
          <cell r="F3119">
            <v>50</v>
          </cell>
          <cell r="G3119">
            <v>0</v>
          </cell>
          <cell r="I3119">
            <v>1</v>
          </cell>
        </row>
        <row r="3120">
          <cell r="A3120">
            <v>18037</v>
          </cell>
          <cell r="C3120" t="str">
            <v>Excavadora 168 HP/1,6 m3</v>
          </cell>
          <cell r="E3120" t="str">
            <v>c/h</v>
          </cell>
          <cell r="F3120">
            <v>52</v>
          </cell>
          <cell r="G3120">
            <v>0</v>
          </cell>
          <cell r="I3120">
            <v>1</v>
          </cell>
        </row>
        <row r="3121">
          <cell r="A3121">
            <v>18038</v>
          </cell>
          <cell r="C3121" t="str">
            <v>Excavadora 222 HP/2,1 m3</v>
          </cell>
          <cell r="E3121" t="str">
            <v>c/h</v>
          </cell>
          <cell r="F3121">
            <v>60</v>
          </cell>
          <cell r="G3121">
            <v>0</v>
          </cell>
          <cell r="I3121">
            <v>1</v>
          </cell>
        </row>
        <row r="3122">
          <cell r="A3122">
            <v>18040</v>
          </cell>
          <cell r="C3122" t="str">
            <v>Concretera de 1 Saco</v>
          </cell>
          <cell r="E3122" t="str">
            <v>c/h</v>
          </cell>
          <cell r="F3122">
            <v>1.5</v>
          </cell>
          <cell r="G3122">
            <v>0</v>
          </cell>
          <cell r="I3122">
            <v>1</v>
          </cell>
        </row>
        <row r="3123">
          <cell r="A3123">
            <v>18050</v>
          </cell>
          <cell r="C3123" t="str">
            <v>Compactador semipesado manual</v>
          </cell>
          <cell r="E3123" t="str">
            <v>c/h</v>
          </cell>
          <cell r="F3123">
            <v>1.25</v>
          </cell>
          <cell r="G3123">
            <v>0</v>
          </cell>
          <cell r="I3123">
            <v>1</v>
          </cell>
        </row>
        <row r="3124">
          <cell r="A3124">
            <v>18060</v>
          </cell>
          <cell r="C3124" t="str">
            <v>Compactador mediano manual</v>
          </cell>
          <cell r="E3124" t="str">
            <v>c/h</v>
          </cell>
          <cell r="F3124">
            <v>1.25</v>
          </cell>
          <cell r="G3124">
            <v>0</v>
          </cell>
          <cell r="I3124">
            <v>1</v>
          </cell>
        </row>
        <row r="3125">
          <cell r="A3125">
            <v>18070</v>
          </cell>
          <cell r="C3125" t="str">
            <v>Compactador pequeno manual</v>
          </cell>
          <cell r="E3125" t="str">
            <v>c/h</v>
          </cell>
          <cell r="F3125">
            <v>1.25</v>
          </cell>
          <cell r="G3125">
            <v>0</v>
          </cell>
          <cell r="I3125">
            <v>1</v>
          </cell>
        </row>
        <row r="3126">
          <cell r="A3126">
            <v>18094</v>
          </cell>
          <cell r="C3126" t="str">
            <v>Tractor 130 HP</v>
          </cell>
          <cell r="E3126" t="str">
            <v>c/h</v>
          </cell>
          <cell r="F3126">
            <v>41</v>
          </cell>
          <cell r="G3126">
            <v>0</v>
          </cell>
          <cell r="I3126">
            <v>1</v>
          </cell>
        </row>
        <row r="3127">
          <cell r="A3127">
            <v>18096</v>
          </cell>
          <cell r="C3127" t="str">
            <v>Tractor 140 HP</v>
          </cell>
          <cell r="E3127" t="str">
            <v>c/h</v>
          </cell>
          <cell r="F3127">
            <v>52</v>
          </cell>
          <cell r="G3127">
            <v>0</v>
          </cell>
          <cell r="I3127">
            <v>1</v>
          </cell>
        </row>
        <row r="3128">
          <cell r="A3128">
            <v>18098</v>
          </cell>
          <cell r="C3128" t="str">
            <v>Tractor 165 HP</v>
          </cell>
          <cell r="E3128" t="str">
            <v>c/h</v>
          </cell>
          <cell r="F3128">
            <v>62</v>
          </cell>
          <cell r="G3128">
            <v>0</v>
          </cell>
          <cell r="I3128">
            <v>1</v>
          </cell>
        </row>
        <row r="3129">
          <cell r="A3129">
            <v>18094</v>
          </cell>
          <cell r="C3129" t="str">
            <v>Tractor 130 HP</v>
          </cell>
          <cell r="E3129" t="str">
            <v>c/h</v>
          </cell>
          <cell r="F3129">
            <v>41</v>
          </cell>
          <cell r="G3129">
            <v>0</v>
          </cell>
          <cell r="I3129">
            <v>1</v>
          </cell>
        </row>
        <row r="3130">
          <cell r="A3130">
            <v>18096</v>
          </cell>
          <cell r="C3130" t="str">
            <v>Tractor 140 HP</v>
          </cell>
          <cell r="E3130" t="str">
            <v>c/h</v>
          </cell>
          <cell r="F3130">
            <v>52</v>
          </cell>
          <cell r="G3130">
            <v>0</v>
          </cell>
          <cell r="I3130">
            <v>1</v>
          </cell>
        </row>
        <row r="3131">
          <cell r="A3131">
            <v>18098</v>
          </cell>
          <cell r="C3131" t="str">
            <v>Tractor 165 HP</v>
          </cell>
          <cell r="E3131" t="str">
            <v>c/h</v>
          </cell>
          <cell r="F3131">
            <v>62</v>
          </cell>
          <cell r="G3131">
            <v>0</v>
          </cell>
          <cell r="I3131">
            <v>1</v>
          </cell>
        </row>
        <row r="3132">
          <cell r="A3132">
            <v>18100</v>
          </cell>
          <cell r="C3132" t="str">
            <v>Tractor 170 HP</v>
          </cell>
          <cell r="E3132" t="str">
            <v>c/h</v>
          </cell>
          <cell r="F3132">
            <v>55</v>
          </cell>
          <cell r="G3132">
            <v>0</v>
          </cell>
          <cell r="I3132">
            <v>1</v>
          </cell>
        </row>
        <row r="3133">
          <cell r="A3133">
            <v>18105</v>
          </cell>
          <cell r="C3133" t="str">
            <v>Tractor 285 HP</v>
          </cell>
          <cell r="E3133" t="str">
            <v>c/h</v>
          </cell>
          <cell r="F3133">
            <v>80</v>
          </cell>
          <cell r="G3133">
            <v>0</v>
          </cell>
          <cell r="I3133">
            <v>1</v>
          </cell>
        </row>
        <row r="3134">
          <cell r="A3134">
            <v>18008</v>
          </cell>
          <cell r="C3134" t="str">
            <v>Tractor 6X4 410 HP</v>
          </cell>
          <cell r="E3134" t="str">
            <v>c/h</v>
          </cell>
          <cell r="F3134">
            <v>37</v>
          </cell>
          <cell r="G3134">
            <v>0</v>
          </cell>
          <cell r="I3134">
            <v>1</v>
          </cell>
        </row>
        <row r="3135">
          <cell r="A3135">
            <v>18110</v>
          </cell>
          <cell r="C3135" t="str">
            <v>Pulida de piso a plomo grano de roca</v>
          </cell>
          <cell r="E3135" t="str">
            <v>m2</v>
          </cell>
          <cell r="F3135">
            <v>1</v>
          </cell>
          <cell r="G3135">
            <v>0</v>
          </cell>
          <cell r="I3135">
            <v>1</v>
          </cell>
        </row>
        <row r="3136">
          <cell r="A3136">
            <v>18120</v>
          </cell>
          <cell r="C3136" t="str">
            <v>Pulida de piso de mármol a plomo</v>
          </cell>
          <cell r="E3136" t="str">
            <v>m2</v>
          </cell>
          <cell r="F3136">
            <v>1.8</v>
          </cell>
          <cell r="G3136">
            <v>0</v>
          </cell>
          <cell r="I3136">
            <v>1</v>
          </cell>
        </row>
        <row r="3137">
          <cell r="A3137">
            <v>18130</v>
          </cell>
          <cell r="C3137" t="str">
            <v>Cargadora 95 HP/1,5 m3</v>
          </cell>
          <cell r="E3137" t="str">
            <v>c/h</v>
          </cell>
          <cell r="F3137">
            <v>31</v>
          </cell>
          <cell r="G3137">
            <v>0</v>
          </cell>
          <cell r="I3137">
            <v>1</v>
          </cell>
        </row>
        <row r="3138">
          <cell r="A3138">
            <v>18131</v>
          </cell>
          <cell r="C3138" t="str">
            <v>Cargadora 115 HP/2,0 m3</v>
          </cell>
          <cell r="E3138" t="str">
            <v>c/h</v>
          </cell>
          <cell r="F3138">
            <v>36</v>
          </cell>
          <cell r="G3138">
            <v>0</v>
          </cell>
          <cell r="I3138">
            <v>1</v>
          </cell>
        </row>
        <row r="3139">
          <cell r="A3139">
            <v>18132</v>
          </cell>
          <cell r="C3139" t="str">
            <v>Cargadora 145 HP/2,5 m3</v>
          </cell>
          <cell r="E3139" t="str">
            <v>c/h</v>
          </cell>
          <cell r="F3139">
            <v>43</v>
          </cell>
          <cell r="G3139">
            <v>0</v>
          </cell>
          <cell r="I3139">
            <v>1</v>
          </cell>
        </row>
        <row r="3140">
          <cell r="A3140">
            <v>18133</v>
          </cell>
          <cell r="C3140" t="str">
            <v>Cargadora 170 HP/3,0 m3</v>
          </cell>
          <cell r="E3140" t="str">
            <v>c/h</v>
          </cell>
          <cell r="F3140">
            <v>53</v>
          </cell>
          <cell r="G3140">
            <v>0</v>
          </cell>
          <cell r="I3140">
            <v>1</v>
          </cell>
        </row>
        <row r="3141">
          <cell r="A3141">
            <v>18140</v>
          </cell>
          <cell r="C3141" t="str">
            <v>Cargadora 220 HP/3,7 m3</v>
          </cell>
          <cell r="E3141" t="str">
            <v>c/h</v>
          </cell>
          <cell r="F3141">
            <v>62</v>
          </cell>
          <cell r="G3141">
            <v>0</v>
          </cell>
          <cell r="I3141">
            <v>1</v>
          </cell>
        </row>
        <row r="3142">
          <cell r="A3142">
            <v>18145</v>
          </cell>
          <cell r="C3142" t="str">
            <v>Cargadora 250 HP/3,7 m3</v>
          </cell>
          <cell r="E3142" t="str">
            <v>c/h</v>
          </cell>
          <cell r="F3142">
            <v>67</v>
          </cell>
          <cell r="G3142">
            <v>0</v>
          </cell>
          <cell r="I3142">
            <v>1</v>
          </cell>
        </row>
        <row r="3143">
          <cell r="A3143">
            <v>18148</v>
          </cell>
          <cell r="C3143" t="str">
            <v>Cargadora 275 HP/5,3 m3</v>
          </cell>
          <cell r="E3143" t="str">
            <v>c/h</v>
          </cell>
          <cell r="F3143">
            <v>67</v>
          </cell>
          <cell r="G3143">
            <v>0</v>
          </cell>
          <cell r="I3143">
            <v>1</v>
          </cell>
        </row>
        <row r="3144">
          <cell r="A3144">
            <v>18150</v>
          </cell>
          <cell r="C3144" t="str">
            <v>Retroexcavadora 75 HP</v>
          </cell>
          <cell r="E3144" t="str">
            <v xml:space="preserve">c/h       </v>
          </cell>
          <cell r="F3144">
            <v>19</v>
          </cell>
          <cell r="G3144">
            <v>0</v>
          </cell>
          <cell r="I3144">
            <v>1</v>
          </cell>
        </row>
        <row r="3145">
          <cell r="A3145">
            <v>18151</v>
          </cell>
          <cell r="C3145" t="str">
            <v>Retroexcavadora 79 HP</v>
          </cell>
          <cell r="E3145" t="str">
            <v xml:space="preserve">c/h       </v>
          </cell>
          <cell r="F3145">
            <v>22</v>
          </cell>
          <cell r="G3145">
            <v>0</v>
          </cell>
          <cell r="I3145">
            <v>1</v>
          </cell>
        </row>
        <row r="3146">
          <cell r="A3146">
            <v>18152</v>
          </cell>
          <cell r="C3146" t="str">
            <v>Retroexcavadora 85 HP</v>
          </cell>
          <cell r="E3146" t="str">
            <v xml:space="preserve">c/h       </v>
          </cell>
          <cell r="F3146">
            <v>23</v>
          </cell>
          <cell r="G3146">
            <v>0</v>
          </cell>
          <cell r="I3146">
            <v>1</v>
          </cell>
        </row>
        <row r="3147">
          <cell r="A3147">
            <v>18153</v>
          </cell>
          <cell r="C3147" t="str">
            <v>Retroexcavadora 95 HP</v>
          </cell>
          <cell r="E3147" t="str">
            <v xml:space="preserve">c/h       </v>
          </cell>
          <cell r="F3147">
            <v>27</v>
          </cell>
          <cell r="G3147">
            <v>0</v>
          </cell>
          <cell r="I3147">
            <v>1</v>
          </cell>
        </row>
        <row r="3148">
          <cell r="A3148">
            <v>18154</v>
          </cell>
          <cell r="C3148" t="str">
            <v>Retroexcavadora 125 HP</v>
          </cell>
          <cell r="E3148" t="str">
            <v xml:space="preserve">c/h       </v>
          </cell>
          <cell r="F3148">
            <v>40</v>
          </cell>
          <cell r="G3148">
            <v>0</v>
          </cell>
          <cell r="I3148">
            <v>1</v>
          </cell>
        </row>
        <row r="3149">
          <cell r="A3149">
            <v>18155</v>
          </cell>
          <cell r="C3149" t="str">
            <v>Retroexcavadora 135 HP</v>
          </cell>
          <cell r="E3149" t="str">
            <v xml:space="preserve">c/h       </v>
          </cell>
          <cell r="F3149">
            <v>42</v>
          </cell>
          <cell r="G3149">
            <v>0</v>
          </cell>
          <cell r="I3149">
            <v>1</v>
          </cell>
        </row>
        <row r="3150">
          <cell r="A3150">
            <v>18156</v>
          </cell>
          <cell r="C3150" t="str">
            <v>Retroexcavadora 150 HP</v>
          </cell>
          <cell r="E3150" t="str">
            <v xml:space="preserve">c/h       </v>
          </cell>
          <cell r="F3150">
            <v>50</v>
          </cell>
          <cell r="G3150">
            <v>0</v>
          </cell>
          <cell r="I3150">
            <v>1</v>
          </cell>
        </row>
        <row r="3151">
          <cell r="A3151">
            <v>18157</v>
          </cell>
          <cell r="C3151" t="str">
            <v>Retroexcavadora 200 HP</v>
          </cell>
          <cell r="E3151" t="str">
            <v xml:space="preserve">c/h       </v>
          </cell>
          <cell r="F3151">
            <v>80</v>
          </cell>
          <cell r="G3151">
            <v>0</v>
          </cell>
          <cell r="I3151">
            <v>1</v>
          </cell>
        </row>
        <row r="3152">
          <cell r="A3152">
            <v>18160</v>
          </cell>
          <cell r="C3152" t="str">
            <v>Rodillo vibratorio Bomag BM210</v>
          </cell>
          <cell r="E3152" t="str">
            <v>c/h</v>
          </cell>
          <cell r="F3152">
            <v>24</v>
          </cell>
          <cell r="G3152">
            <v>0</v>
          </cell>
          <cell r="I3152">
            <v>1</v>
          </cell>
        </row>
        <row r="3153">
          <cell r="A3153">
            <v>18170</v>
          </cell>
          <cell r="C3153" t="str">
            <v>Rodillo Raygo 4000-A,130HP</v>
          </cell>
          <cell r="E3153" t="str">
            <v>c/h</v>
          </cell>
          <cell r="F3153">
            <v>27</v>
          </cell>
          <cell r="G3153">
            <v>0</v>
          </cell>
          <cell r="I3153">
            <v>1</v>
          </cell>
        </row>
        <row r="3154">
          <cell r="A3154">
            <v>18180</v>
          </cell>
          <cell r="C3154" t="str">
            <v>Rodillo pata de cabra 80 HP 7,3 Ton.</v>
          </cell>
          <cell r="E3154" t="str">
            <v>c/h</v>
          </cell>
          <cell r="F3154">
            <v>23</v>
          </cell>
          <cell r="G3154">
            <v>0</v>
          </cell>
          <cell r="I3154">
            <v>1</v>
          </cell>
        </row>
        <row r="3155">
          <cell r="A3155">
            <v>18182</v>
          </cell>
          <cell r="C3155" t="str">
            <v>Rodillo pata de cabra 125 HP 10,9 Ton.</v>
          </cell>
          <cell r="E3155" t="str">
            <v>c/h</v>
          </cell>
          <cell r="F3155">
            <v>29</v>
          </cell>
          <cell r="G3155">
            <v>0</v>
          </cell>
          <cell r="I3155">
            <v>1</v>
          </cell>
        </row>
        <row r="3156">
          <cell r="A3156">
            <v>18184</v>
          </cell>
          <cell r="C3156" t="str">
            <v>Rodillo pata de cabra 150 HP 10,9 Ton.</v>
          </cell>
          <cell r="E3156" t="str">
            <v>c/h</v>
          </cell>
          <cell r="F3156">
            <v>33</v>
          </cell>
          <cell r="G3156">
            <v>0</v>
          </cell>
          <cell r="I3156">
            <v>1</v>
          </cell>
        </row>
        <row r="3157">
          <cell r="A3157">
            <v>18186</v>
          </cell>
          <cell r="C3157" t="str">
            <v>Rodillo Liso 80 HP 6,6 Ton.</v>
          </cell>
          <cell r="E3157" t="str">
            <v>c/h</v>
          </cell>
          <cell r="F3157">
            <v>21</v>
          </cell>
          <cell r="G3157">
            <v>0</v>
          </cell>
          <cell r="I3157">
            <v>1</v>
          </cell>
        </row>
        <row r="3158">
          <cell r="A3158">
            <v>18188</v>
          </cell>
          <cell r="C3158" t="str">
            <v>Rodillo Liso 125 HP 9,7 Ton.</v>
          </cell>
          <cell r="E3158" t="str">
            <v>c/h</v>
          </cell>
          <cell r="F3158">
            <v>27</v>
          </cell>
          <cell r="G3158">
            <v>0</v>
          </cell>
          <cell r="I3158">
            <v>1</v>
          </cell>
        </row>
        <row r="3159">
          <cell r="A3159">
            <v>18190</v>
          </cell>
          <cell r="C3159" t="str">
            <v>Rodillo Liso 150 HP 10,00 Ton.</v>
          </cell>
          <cell r="E3159" t="str">
            <v>c/h</v>
          </cell>
          <cell r="F3159">
            <v>30</v>
          </cell>
          <cell r="G3159">
            <v>0</v>
          </cell>
          <cell r="I3159">
            <v>1</v>
          </cell>
        </row>
        <row r="3160">
          <cell r="A3160">
            <v>18192</v>
          </cell>
          <cell r="C3160" t="str">
            <v>Rodillo Asfáltico 80 HP 7,2 Ton.</v>
          </cell>
          <cell r="E3160" t="str">
            <v>c/h</v>
          </cell>
          <cell r="F3160">
            <v>23</v>
          </cell>
          <cell r="G3160">
            <v>0</v>
          </cell>
          <cell r="I3160">
            <v>1</v>
          </cell>
        </row>
        <row r="3161">
          <cell r="A3161">
            <v>18080</v>
          </cell>
          <cell r="C3161" t="str">
            <v>Tractor 80 HP</v>
          </cell>
          <cell r="E3161" t="str">
            <v>c/h</v>
          </cell>
          <cell r="F3161">
            <v>10.7</v>
          </cell>
          <cell r="G3161">
            <v>0</v>
          </cell>
          <cell r="I3161">
            <v>1</v>
          </cell>
        </row>
        <row r="3162">
          <cell r="A3162">
            <v>18090</v>
          </cell>
          <cell r="C3162" t="str">
            <v>Tractor 90 HP</v>
          </cell>
          <cell r="E3162" t="str">
            <v>c/h</v>
          </cell>
          <cell r="F3162">
            <v>30</v>
          </cell>
          <cell r="G3162">
            <v>0</v>
          </cell>
          <cell r="I3162">
            <v>1</v>
          </cell>
        </row>
        <row r="3163">
          <cell r="A3163">
            <v>18092</v>
          </cell>
          <cell r="C3163" t="str">
            <v>Tractor 120 HP</v>
          </cell>
          <cell r="E3163" t="str">
            <v>c/h</v>
          </cell>
          <cell r="F3163">
            <v>37</v>
          </cell>
          <cell r="G3163">
            <v>0</v>
          </cell>
          <cell r="I3163">
            <v>1</v>
          </cell>
        </row>
        <row r="3164">
          <cell r="A3164">
            <v>18193</v>
          </cell>
          <cell r="C3164" t="str">
            <v>Rodillo Asfáltico 150 HP 10,2 Ton.</v>
          </cell>
          <cell r="E3164" t="str">
            <v>c/h</v>
          </cell>
          <cell r="F3164">
            <v>33</v>
          </cell>
          <cell r="G3164">
            <v>0</v>
          </cell>
          <cell r="I3164">
            <v>1</v>
          </cell>
        </row>
        <row r="3165">
          <cell r="A3165">
            <v>18195</v>
          </cell>
          <cell r="C3165" t="str">
            <v>Rodillo Mixto 45 HP 4,6 Ton.</v>
          </cell>
          <cell r="E3165" t="str">
            <v>c/h</v>
          </cell>
          <cell r="F3165">
            <v>24</v>
          </cell>
          <cell r="G3165">
            <v>0</v>
          </cell>
          <cell r="I3165">
            <v>1</v>
          </cell>
        </row>
        <row r="3166">
          <cell r="A3166">
            <v>18180</v>
          </cell>
          <cell r="C3166" t="str">
            <v>Rodillo pata de cabra 80 HP 7,3 Ton.</v>
          </cell>
          <cell r="E3166" t="str">
            <v>c/h</v>
          </cell>
          <cell r="F3166">
            <v>23</v>
          </cell>
          <cell r="G3166">
            <v>0</v>
          </cell>
          <cell r="I3166">
            <v>1</v>
          </cell>
        </row>
        <row r="3167">
          <cell r="A3167">
            <v>18182</v>
          </cell>
          <cell r="C3167" t="str">
            <v>Rodillo pata de cabra 125 HP 10,9 Ton.</v>
          </cell>
          <cell r="E3167" t="str">
            <v>c/h</v>
          </cell>
          <cell r="F3167">
            <v>29</v>
          </cell>
          <cell r="G3167">
            <v>0</v>
          </cell>
          <cell r="I3167">
            <v>1</v>
          </cell>
        </row>
        <row r="3168">
          <cell r="A3168">
            <v>18184</v>
          </cell>
          <cell r="C3168" t="str">
            <v>Rodillo pata de cabra 150 HP 10,9 Ton.</v>
          </cell>
          <cell r="E3168" t="str">
            <v>c/h</v>
          </cell>
          <cell r="F3168">
            <v>33</v>
          </cell>
          <cell r="G3168">
            <v>0</v>
          </cell>
          <cell r="I3168">
            <v>1</v>
          </cell>
        </row>
        <row r="3169">
          <cell r="A3169">
            <v>18186</v>
          </cell>
          <cell r="C3169" t="str">
            <v>Rodillo Liso 80 HP 6,6 Ton.</v>
          </cell>
          <cell r="E3169" t="str">
            <v>c/h</v>
          </cell>
          <cell r="F3169">
            <v>21</v>
          </cell>
          <cell r="G3169">
            <v>0</v>
          </cell>
          <cell r="I3169">
            <v>1</v>
          </cell>
        </row>
        <row r="3170">
          <cell r="A3170">
            <v>18188</v>
          </cell>
          <cell r="C3170" t="str">
            <v>Rodillo Liso 125 HP 9,7 Ton.</v>
          </cell>
          <cell r="E3170" t="str">
            <v>c/h</v>
          </cell>
          <cell r="F3170">
            <v>27</v>
          </cell>
          <cell r="G3170">
            <v>0</v>
          </cell>
          <cell r="I3170">
            <v>1</v>
          </cell>
        </row>
        <row r="3171">
          <cell r="A3171">
            <v>18190</v>
          </cell>
          <cell r="C3171" t="str">
            <v>Rodillo Liso 150 HP 10,00 Ton.</v>
          </cell>
          <cell r="E3171" t="str">
            <v>c/h</v>
          </cell>
          <cell r="F3171">
            <v>30</v>
          </cell>
          <cell r="G3171">
            <v>0</v>
          </cell>
          <cell r="I3171">
            <v>1</v>
          </cell>
        </row>
        <row r="3172">
          <cell r="A3172">
            <v>18192</v>
          </cell>
          <cell r="C3172" t="str">
            <v>Rodillo Asfáltico 80 HP 7,2 Ton.</v>
          </cell>
          <cell r="E3172" t="str">
            <v>c/h</v>
          </cell>
          <cell r="F3172">
            <v>23</v>
          </cell>
          <cell r="G3172">
            <v>0</v>
          </cell>
          <cell r="I3172">
            <v>1</v>
          </cell>
        </row>
        <row r="3173">
          <cell r="A3173">
            <v>18193</v>
          </cell>
          <cell r="C3173" t="str">
            <v>Rodillo Asfáltico 150 HP 10,2 Ton.</v>
          </cell>
          <cell r="E3173" t="str">
            <v>c/h</v>
          </cell>
          <cell r="F3173">
            <v>33</v>
          </cell>
          <cell r="G3173">
            <v>0</v>
          </cell>
          <cell r="I3173">
            <v>1</v>
          </cell>
        </row>
        <row r="3174">
          <cell r="A3174">
            <v>18193</v>
          </cell>
          <cell r="C3174" t="str">
            <v>Rodillo Asfáltico 150 HP 10,2 Ton.</v>
          </cell>
          <cell r="E3174" t="str">
            <v>c/h</v>
          </cell>
          <cell r="F3174">
            <v>33</v>
          </cell>
          <cell r="G3174">
            <v>0</v>
          </cell>
          <cell r="I3174">
            <v>1</v>
          </cell>
        </row>
        <row r="3175">
          <cell r="A3175">
            <v>18195</v>
          </cell>
          <cell r="C3175" t="str">
            <v>Rodillo Mixto 45 HP 4,6 Ton.</v>
          </cell>
          <cell r="E3175" t="str">
            <v>c/h</v>
          </cell>
          <cell r="F3175">
            <v>24</v>
          </cell>
          <cell r="G3175">
            <v>0</v>
          </cell>
          <cell r="I3175">
            <v>1</v>
          </cell>
        </row>
        <row r="3176">
          <cell r="A3176">
            <v>18196</v>
          </cell>
          <cell r="C3176" t="str">
            <v>Rodillo Sanitario 215 HP 22,5 Ton.</v>
          </cell>
          <cell r="E3176" t="str">
            <v>c/h</v>
          </cell>
          <cell r="F3176">
            <v>76</v>
          </cell>
          <cell r="G3176">
            <v>0</v>
          </cell>
          <cell r="I3176">
            <v>1</v>
          </cell>
        </row>
        <row r="3177">
          <cell r="A3177">
            <v>18197</v>
          </cell>
          <cell r="C3177" t="str">
            <v>Soldadora</v>
          </cell>
          <cell r="E3177" t="str">
            <v>c/h</v>
          </cell>
          <cell r="F3177">
            <v>1.5</v>
          </cell>
          <cell r="G3177">
            <v>0</v>
          </cell>
          <cell r="I3177">
            <v>1</v>
          </cell>
        </row>
        <row r="3178">
          <cell r="A3178">
            <v>18270</v>
          </cell>
          <cell r="C3178" t="str">
            <v>Volqueta 8 M3 195 HP</v>
          </cell>
          <cell r="E3178" t="str">
            <v>c/h</v>
          </cell>
          <cell r="F3178">
            <v>20</v>
          </cell>
          <cell r="G3178">
            <v>0</v>
          </cell>
          <cell r="I3178">
            <v>1</v>
          </cell>
        </row>
        <row r="3179">
          <cell r="A3179">
            <v>18280</v>
          </cell>
          <cell r="C3179" t="str">
            <v>Volqueta 14 M3 6X4 310 HP</v>
          </cell>
          <cell r="E3179" t="str">
            <v>c/h</v>
          </cell>
          <cell r="F3179">
            <v>30</v>
          </cell>
          <cell r="G3179">
            <v>0</v>
          </cell>
          <cell r="I3179">
            <v>1</v>
          </cell>
        </row>
        <row r="3180">
          <cell r="A3180">
            <v>18285</v>
          </cell>
          <cell r="C3180" t="str">
            <v>Motoniveladora 90 HP</v>
          </cell>
          <cell r="E3180" t="str">
            <v xml:space="preserve">c/h       </v>
          </cell>
          <cell r="F3180">
            <v>44</v>
          </cell>
          <cell r="G3180">
            <v>0</v>
          </cell>
          <cell r="I3180">
            <v>1</v>
          </cell>
        </row>
        <row r="3181">
          <cell r="A3181">
            <v>18285</v>
          </cell>
          <cell r="C3181" t="str">
            <v>Motoniveladora 135 HP</v>
          </cell>
          <cell r="E3181" t="str">
            <v xml:space="preserve">c/h       </v>
          </cell>
          <cell r="F3181">
            <v>54</v>
          </cell>
          <cell r="G3181">
            <v>0</v>
          </cell>
          <cell r="I3181">
            <v>1</v>
          </cell>
        </row>
        <row r="3182">
          <cell r="A3182">
            <v>18285</v>
          </cell>
          <cell r="C3182" t="str">
            <v>Motoniveladora 155 HP</v>
          </cell>
          <cell r="E3182" t="str">
            <v xml:space="preserve">c/h       </v>
          </cell>
          <cell r="F3182">
            <v>57</v>
          </cell>
          <cell r="G3182">
            <v>0</v>
          </cell>
          <cell r="I3182">
            <v>1</v>
          </cell>
        </row>
        <row r="3183">
          <cell r="A3183">
            <v>18290</v>
          </cell>
          <cell r="C3183" t="str">
            <v>Mototrailla de 10 Mts., 225 H.P.</v>
          </cell>
          <cell r="E3183" t="str">
            <v xml:space="preserve">c/h       </v>
          </cell>
          <cell r="F3183">
            <v>20</v>
          </cell>
          <cell r="G3183">
            <v>0</v>
          </cell>
          <cell r="I3183">
            <v>1</v>
          </cell>
        </row>
        <row r="3184">
          <cell r="A3184">
            <v>18292</v>
          </cell>
          <cell r="C3184" t="str">
            <v>Mototrailla 14 Mts.,300 HP</v>
          </cell>
          <cell r="E3184" t="str">
            <v xml:space="preserve">c/h       </v>
          </cell>
          <cell r="F3184">
            <v>30</v>
          </cell>
          <cell r="G3184">
            <v>0</v>
          </cell>
          <cell r="I3184">
            <v>1</v>
          </cell>
        </row>
        <row r="3185">
          <cell r="A3185">
            <v>18300</v>
          </cell>
          <cell r="C3185" t="str">
            <v>Vibrador de Manguera</v>
          </cell>
          <cell r="E3185" t="str">
            <v>c/h</v>
          </cell>
          <cell r="F3185">
            <v>8</v>
          </cell>
          <cell r="G3185">
            <v>0</v>
          </cell>
          <cell r="I3185">
            <v>1</v>
          </cell>
        </row>
        <row r="3186">
          <cell r="A3186">
            <v>18310</v>
          </cell>
          <cell r="C3186" t="str">
            <v>Winche</v>
          </cell>
          <cell r="E3186" t="str">
            <v>c/h</v>
          </cell>
          <cell r="F3186">
            <v>15</v>
          </cell>
          <cell r="G3186">
            <v>0</v>
          </cell>
          <cell r="I3186">
            <v>1</v>
          </cell>
        </row>
        <row r="3187">
          <cell r="A3187">
            <v>18340</v>
          </cell>
          <cell r="C3187" t="str">
            <v>Grúa pequeña 20 Ton.</v>
          </cell>
          <cell r="E3187" t="str">
            <v xml:space="preserve">c/h       </v>
          </cell>
          <cell r="F3187">
            <v>18</v>
          </cell>
          <cell r="G3187">
            <v>0</v>
          </cell>
          <cell r="I3187">
            <v>1</v>
          </cell>
        </row>
        <row r="3188">
          <cell r="A3188">
            <v>18370</v>
          </cell>
          <cell r="C3188" t="str">
            <v>Camión Distribuidor (asfalto)</v>
          </cell>
          <cell r="E3188" t="str">
            <v>c/h</v>
          </cell>
          <cell r="F3188">
            <v>25</v>
          </cell>
          <cell r="G3188">
            <v>0</v>
          </cell>
          <cell r="I3188">
            <v>1</v>
          </cell>
        </row>
        <row r="3189">
          <cell r="A3189">
            <v>18372</v>
          </cell>
          <cell r="C3189" t="str">
            <v>Escoba Mecánica autopropulsada</v>
          </cell>
          <cell r="E3189" t="str">
            <v>c/h</v>
          </cell>
          <cell r="F3189">
            <v>14</v>
          </cell>
          <cell r="G3189">
            <v>0</v>
          </cell>
          <cell r="I3189">
            <v>1</v>
          </cell>
        </row>
        <row r="3190">
          <cell r="A3190">
            <v>18380</v>
          </cell>
          <cell r="C3190" t="str">
            <v>Finisher</v>
          </cell>
          <cell r="E3190" t="str">
            <v>c/h</v>
          </cell>
          <cell r="F3190">
            <v>15</v>
          </cell>
          <cell r="G3190">
            <v>0</v>
          </cell>
          <cell r="I3190">
            <v>1</v>
          </cell>
        </row>
        <row r="3191">
          <cell r="A3191">
            <v>18390</v>
          </cell>
          <cell r="C3191" t="str">
            <v>Camión Imprimador</v>
          </cell>
          <cell r="E3191" t="str">
            <v>c/h</v>
          </cell>
          <cell r="F3191">
            <v>25</v>
          </cell>
          <cell r="G3191">
            <v>0</v>
          </cell>
          <cell r="I3191">
            <v>1</v>
          </cell>
        </row>
        <row r="3192">
          <cell r="A3192">
            <v>18502</v>
          </cell>
          <cell r="C3192" t="str">
            <v>Compresor ch P neumatic</v>
          </cell>
          <cell r="E3192" t="str">
            <v>c/h</v>
          </cell>
          <cell r="F3192">
            <v>10</v>
          </cell>
          <cell r="G3192">
            <v>0</v>
          </cell>
          <cell r="I3192">
            <v>1</v>
          </cell>
        </row>
        <row r="3193">
          <cell r="A3193">
            <v>18506</v>
          </cell>
          <cell r="C3193" t="str">
            <v>Martillo neumático</v>
          </cell>
          <cell r="E3193" t="str">
            <v>c/h</v>
          </cell>
          <cell r="F3193">
            <v>10</v>
          </cell>
          <cell r="G3193">
            <v>0</v>
          </cell>
          <cell r="I3193">
            <v>1</v>
          </cell>
        </row>
        <row r="3194">
          <cell r="A3194">
            <v>18506</v>
          </cell>
          <cell r="C3194" t="str">
            <v>Martillo neumático 115 HP 21,0 Ton.</v>
          </cell>
          <cell r="E3194" t="str">
            <v>c/h</v>
          </cell>
          <cell r="F3194">
            <v>28</v>
          </cell>
          <cell r="G3194">
            <v>0</v>
          </cell>
          <cell r="I3194">
            <v>1</v>
          </cell>
        </row>
        <row r="3195">
          <cell r="A3195">
            <v>18506</v>
          </cell>
          <cell r="C3195" t="str">
            <v>Martillo neumático 125 HP 27,0 Ton.</v>
          </cell>
          <cell r="E3195" t="str">
            <v>c/h</v>
          </cell>
          <cell r="F3195">
            <v>33</v>
          </cell>
          <cell r="G3195">
            <v>0</v>
          </cell>
          <cell r="I3195">
            <v>1</v>
          </cell>
        </row>
        <row r="3196">
          <cell r="G3196">
            <v>0</v>
          </cell>
          <cell r="I3196">
            <v>1</v>
          </cell>
        </row>
        <row r="3197">
          <cell r="G3197">
            <v>0</v>
          </cell>
          <cell r="I3197">
            <v>1</v>
          </cell>
        </row>
        <row r="3198">
          <cell r="D3198" t="str">
            <v>NOTA:  Precios incluidos el 12 % IVA</v>
          </cell>
          <cell r="G3198">
            <v>0</v>
          </cell>
          <cell r="I3198">
            <v>1</v>
          </cell>
        </row>
        <row r="3199">
          <cell r="D3199" t="str">
            <v>* Materiales descontinuados o verificandose para actualización</v>
          </cell>
          <cell r="G3199">
            <v>0</v>
          </cell>
          <cell r="I3199">
            <v>1</v>
          </cell>
        </row>
        <row r="3200">
          <cell r="D3200" t="str">
            <v>Los datos presentados en este  Boletín  fueron tomados  hasta  el  29 de Diciembre 2000</v>
          </cell>
          <cell r="G3200">
            <v>0</v>
          </cell>
          <cell r="I3200">
            <v>1</v>
          </cell>
        </row>
        <row r="3201">
          <cell r="G3201">
            <v>0</v>
          </cell>
          <cell r="I3201">
            <v>1</v>
          </cell>
        </row>
        <row r="3202">
          <cell r="G3202">
            <v>0</v>
          </cell>
          <cell r="I3202">
            <v>1</v>
          </cell>
        </row>
        <row r="3203">
          <cell r="G3203">
            <v>0</v>
          </cell>
          <cell r="I3203">
            <v>1</v>
          </cell>
        </row>
        <row r="3204">
          <cell r="G3204">
            <v>0</v>
          </cell>
          <cell r="I3204">
            <v>1</v>
          </cell>
        </row>
        <row r="3205">
          <cell r="G3205">
            <v>0</v>
          </cell>
          <cell r="I3205">
            <v>1</v>
          </cell>
        </row>
        <row r="3206">
          <cell r="G3206">
            <v>0</v>
          </cell>
          <cell r="I3206">
            <v>1</v>
          </cell>
        </row>
        <row r="3207">
          <cell r="C3207" t="str">
            <v>ELECTRICIDAD INESA</v>
          </cell>
          <cell r="G3207">
            <v>0</v>
          </cell>
          <cell r="I3207">
            <v>1</v>
          </cell>
        </row>
        <row r="3208">
          <cell r="G3208">
            <v>0</v>
          </cell>
          <cell r="I3208">
            <v>1</v>
          </cell>
        </row>
        <row r="3209">
          <cell r="C3209" t="str">
            <v>Descripcion</v>
          </cell>
          <cell r="E3209" t="str">
            <v>Cantidad</v>
          </cell>
          <cell r="F3209" t="str">
            <v>Punitar</v>
          </cell>
          <cell r="G3209">
            <v>0</v>
          </cell>
          <cell r="I3209">
            <v>1</v>
          </cell>
        </row>
        <row r="3210">
          <cell r="C3210" t="str">
            <v>Descripcion</v>
          </cell>
          <cell r="E3210" t="str">
            <v>Unidad</v>
          </cell>
          <cell r="F3210" t="str">
            <v>Punitar</v>
          </cell>
          <cell r="G3210">
            <v>0</v>
          </cell>
          <cell r="I3210">
            <v>1</v>
          </cell>
        </row>
        <row r="3211">
          <cell r="A3211" t="str">
            <v>198000</v>
          </cell>
          <cell r="C3211" t="str">
            <v>ABRAZADERA DOBLE GALV. 5 1/2" P</v>
          </cell>
          <cell r="E3211" t="str">
            <v>un.</v>
          </cell>
          <cell r="F3211">
            <v>6.468</v>
          </cell>
          <cell r="G3211">
            <v>0</v>
          </cell>
          <cell r="I3211">
            <v>1</v>
          </cell>
        </row>
        <row r="3212">
          <cell r="A3212" t="str">
            <v>198001</v>
          </cell>
          <cell r="C3212" t="str">
            <v>AISLADOR SUSPENSION PORC. ANSI 52-1 IM</v>
          </cell>
          <cell r="E3212" t="str">
            <v>un.</v>
          </cell>
          <cell r="F3212">
            <v>6.3419999999999996</v>
          </cell>
          <cell r="G3212">
            <v>0</v>
          </cell>
          <cell r="I3212">
            <v>1</v>
          </cell>
        </row>
        <row r="3213">
          <cell r="A3213" t="str">
            <v>198002</v>
          </cell>
          <cell r="C3213" t="str">
            <v>CRUCETA MULTIUSO GALV. 2 1/2 x 1/4" x 2,4m P</v>
          </cell>
          <cell r="E3213" t="str">
            <v>un.</v>
          </cell>
          <cell r="F3213">
            <v>46.13</v>
          </cell>
          <cell r="G3213">
            <v>0</v>
          </cell>
          <cell r="I3213">
            <v>1</v>
          </cell>
        </row>
        <row r="3214">
          <cell r="A3214" t="str">
            <v>198003</v>
          </cell>
          <cell r="C3214" t="str">
            <v>GRAPA PISTOLA Al 6-3/0AWG</v>
          </cell>
          <cell r="E3214" t="str">
            <v>un.</v>
          </cell>
          <cell r="F3214">
            <v>8.847999999999999</v>
          </cell>
          <cell r="G3214">
            <v>0</v>
          </cell>
          <cell r="I3214">
            <v>1</v>
          </cell>
        </row>
        <row r="3215">
          <cell r="A3215" t="str">
            <v>198004</v>
          </cell>
          <cell r="C3215" t="str">
            <v>PERNO MAQUINA GALV. 1/2 x 1 1/2"</v>
          </cell>
          <cell r="E3215" t="str">
            <v>un.</v>
          </cell>
          <cell r="F3215">
            <v>0.92399999999999993</v>
          </cell>
          <cell r="G3215">
            <v>0</v>
          </cell>
          <cell r="I3215">
            <v>1</v>
          </cell>
        </row>
        <row r="3216">
          <cell r="A3216" t="str">
            <v>198005</v>
          </cell>
          <cell r="C3216" t="str">
            <v>PERNO DE OJO C/ARA/TUERCA GALV. 5/8 x 16" P</v>
          </cell>
          <cell r="E3216" t="str">
            <v>un.</v>
          </cell>
          <cell r="F3216">
            <v>4.8159999999999998</v>
          </cell>
          <cell r="G3216">
            <v>0</v>
          </cell>
          <cell r="I3216">
            <v>1</v>
          </cell>
        </row>
        <row r="3217">
          <cell r="A3217" t="str">
            <v>198006</v>
          </cell>
          <cell r="C3217" t="str">
            <v>PERNO R.CORRIDA C/4 ARA/TUERCA GALV. 5/8 x 12"</v>
          </cell>
          <cell r="E3217" t="str">
            <v>un.</v>
          </cell>
          <cell r="F3217">
            <v>3.0379999999999998</v>
          </cell>
          <cell r="G3217">
            <v>0</v>
          </cell>
          <cell r="I3217">
            <v>1</v>
          </cell>
        </row>
        <row r="3218">
          <cell r="A3218" t="str">
            <v>198007</v>
          </cell>
          <cell r="C3218" t="str">
            <v>PIE DE AMIGO GALV. 28" P/CRUCETA MULTIUSO P</v>
          </cell>
          <cell r="E3218" t="str">
            <v>un.</v>
          </cell>
          <cell r="F3218">
            <v>2.968</v>
          </cell>
          <cell r="G3218">
            <v>0</v>
          </cell>
          <cell r="I3218">
            <v>1</v>
          </cell>
        </row>
        <row r="3219">
          <cell r="A3219" t="str">
            <v>198008</v>
          </cell>
          <cell r="G3219">
            <v>0</v>
          </cell>
          <cell r="I3219">
            <v>1</v>
          </cell>
        </row>
        <row r="3220">
          <cell r="A3220" t="str">
            <v>198009</v>
          </cell>
          <cell r="C3220" t="str">
            <v>ABRAZADERA SIMPLE GALV. 5 1/2" P</v>
          </cell>
          <cell r="E3220" t="str">
            <v>un.</v>
          </cell>
          <cell r="F3220">
            <v>4.8159999999999998</v>
          </cell>
          <cell r="G3220">
            <v>0</v>
          </cell>
          <cell r="I3220">
            <v>1</v>
          </cell>
        </row>
        <row r="3221">
          <cell r="A3221" t="str">
            <v>198010</v>
          </cell>
          <cell r="C3221" t="str">
            <v>AISLADOR PIN PORC. ANSI 55-5 IM</v>
          </cell>
          <cell r="E3221" t="str">
            <v>un.</v>
          </cell>
          <cell r="F3221">
            <v>4.1580000000000004</v>
          </cell>
          <cell r="G3221">
            <v>0</v>
          </cell>
          <cell r="I3221">
            <v>1</v>
          </cell>
        </row>
        <row r="3222">
          <cell r="A3222" t="str">
            <v>198011</v>
          </cell>
          <cell r="C3222" t="str">
            <v>CRUCETA CENTRADA GALV. 2 1/2 x 1/4" x 2,4m</v>
          </cell>
          <cell r="E3222" t="str">
            <v>un.</v>
          </cell>
          <cell r="F3222">
            <v>41.552</v>
          </cell>
          <cell r="G3222">
            <v>0</v>
          </cell>
          <cell r="I3222">
            <v>1</v>
          </cell>
        </row>
        <row r="3223">
          <cell r="A3223" t="str">
            <v>198012</v>
          </cell>
          <cell r="C3223" t="str">
            <v>PERNO MAQUINA GALV. 1/2 x 1 1/2"</v>
          </cell>
          <cell r="E3223" t="str">
            <v>un.</v>
          </cell>
          <cell r="F3223">
            <v>0.92399999999999993</v>
          </cell>
          <cell r="G3223">
            <v>0</v>
          </cell>
          <cell r="I3223">
            <v>1</v>
          </cell>
        </row>
        <row r="3224">
          <cell r="A3224" t="str">
            <v>198013</v>
          </cell>
          <cell r="C3224" t="str">
            <v>PIN GALV.P/CRUCETA MET. 55-1 P</v>
          </cell>
          <cell r="E3224" t="str">
            <v>un.</v>
          </cell>
          <cell r="F3224">
            <v>1.8479999999999999</v>
          </cell>
          <cell r="G3224">
            <v>0</v>
          </cell>
          <cell r="I3224">
            <v>1</v>
          </cell>
        </row>
        <row r="3225">
          <cell r="A3225" t="str">
            <v>198014</v>
          </cell>
          <cell r="C3225" t="str">
            <v>PERNO U GALV.P/CRUCETA MET. 5/8 x 6"</v>
          </cell>
          <cell r="E3225" t="str">
            <v>un.</v>
          </cell>
          <cell r="F3225">
            <v>4.2839999999999998</v>
          </cell>
          <cell r="G3225">
            <v>0</v>
          </cell>
          <cell r="I3225">
            <v>1</v>
          </cell>
        </row>
        <row r="3226">
          <cell r="A3226" t="str">
            <v>198015</v>
          </cell>
          <cell r="C3226" t="str">
            <v>PIE DE AMIGO GALV. 28" P/CRUCETA MULTIUSO P</v>
          </cell>
          <cell r="E3226" t="str">
            <v>un.</v>
          </cell>
          <cell r="F3226">
            <v>2.968</v>
          </cell>
          <cell r="G3226">
            <v>0</v>
          </cell>
          <cell r="I3226">
            <v>1</v>
          </cell>
        </row>
        <row r="3227">
          <cell r="A3227" t="str">
            <v>198016</v>
          </cell>
          <cell r="G3227">
            <v>0</v>
          </cell>
          <cell r="I3227">
            <v>1</v>
          </cell>
        </row>
        <row r="3228">
          <cell r="A3228" t="str">
            <v>198017</v>
          </cell>
          <cell r="C3228" t="str">
            <v>ABRAZADERA SIMPLE GALV. 5 1/2" P</v>
          </cell>
          <cell r="E3228" t="str">
            <v>un.</v>
          </cell>
          <cell r="F3228">
            <v>4.8159999999999998</v>
          </cell>
          <cell r="G3228">
            <v>0</v>
          </cell>
          <cell r="I3228">
            <v>1</v>
          </cell>
        </row>
        <row r="3229">
          <cell r="A3229" t="str">
            <v>198018</v>
          </cell>
          <cell r="C3229" t="str">
            <v>AISLADOR SUSPENSION PORC. ANSI 52-1 IM</v>
          </cell>
          <cell r="E3229" t="str">
            <v>un.</v>
          </cell>
          <cell r="F3229">
            <v>6.3419999999999996</v>
          </cell>
          <cell r="G3229">
            <v>0</v>
          </cell>
          <cell r="I3229">
            <v>1</v>
          </cell>
        </row>
        <row r="3230">
          <cell r="A3230" t="str">
            <v>198019</v>
          </cell>
          <cell r="C3230" t="str">
            <v>CRUCETA CENTRADA GALV. 2 1/2 x 1/4" x 2,4m</v>
          </cell>
          <cell r="E3230" t="str">
            <v>un.</v>
          </cell>
          <cell r="F3230">
            <v>41.552</v>
          </cell>
          <cell r="G3230">
            <v>0</v>
          </cell>
          <cell r="I3230">
            <v>1</v>
          </cell>
        </row>
        <row r="3231">
          <cell r="A3231" t="str">
            <v>198020</v>
          </cell>
          <cell r="C3231" t="str">
            <v>GRAPA PISTOLA Al 6-3/0AWG</v>
          </cell>
          <cell r="E3231" t="str">
            <v>un.</v>
          </cell>
          <cell r="F3231">
            <v>8.847999999999999</v>
          </cell>
          <cell r="G3231">
            <v>0</v>
          </cell>
          <cell r="I3231">
            <v>1</v>
          </cell>
        </row>
        <row r="3232">
          <cell r="A3232" t="str">
            <v>198021</v>
          </cell>
          <cell r="C3232" t="str">
            <v>PERNO MAQUINA GALV. 1/2 x 1 1/2"</v>
          </cell>
          <cell r="E3232" t="str">
            <v>un.</v>
          </cell>
          <cell r="F3232">
            <v>0.92399999999999993</v>
          </cell>
          <cell r="G3232">
            <v>0</v>
          </cell>
          <cell r="I3232">
            <v>1</v>
          </cell>
        </row>
        <row r="3233">
          <cell r="A3233" t="str">
            <v>198022</v>
          </cell>
          <cell r="C3233" t="str">
            <v>PERNO DE OJO C/ARA/TUERCA GALV. 5/8 x 16" P</v>
          </cell>
          <cell r="E3233" t="str">
            <v>un.</v>
          </cell>
          <cell r="F3233">
            <v>4.8159999999999998</v>
          </cell>
          <cell r="G3233">
            <v>0</v>
          </cell>
          <cell r="I3233">
            <v>1</v>
          </cell>
        </row>
        <row r="3234">
          <cell r="A3234" t="str">
            <v>198023</v>
          </cell>
          <cell r="C3234" t="str">
            <v>PERNO R.CORRIDA C/4 ARA/TUERCA GALV. 5/8 x 12"</v>
          </cell>
          <cell r="E3234" t="str">
            <v>un.</v>
          </cell>
          <cell r="F3234">
            <v>3.0379999999999998</v>
          </cell>
          <cell r="G3234">
            <v>0</v>
          </cell>
          <cell r="I3234">
            <v>1</v>
          </cell>
        </row>
        <row r="3235">
          <cell r="A3235" t="str">
            <v>198024</v>
          </cell>
          <cell r="C3235" t="str">
            <v>PIE DE AMIGO GALV. 28" P/CRUCETA MULTIUSO P</v>
          </cell>
          <cell r="E3235" t="str">
            <v>un.</v>
          </cell>
          <cell r="F3235">
            <v>2.968</v>
          </cell>
          <cell r="G3235">
            <v>0</v>
          </cell>
          <cell r="I3235">
            <v>1</v>
          </cell>
        </row>
        <row r="3236">
          <cell r="A3236" t="str">
            <v>198025</v>
          </cell>
          <cell r="G3236">
            <v>0</v>
          </cell>
          <cell r="I3236">
            <v>1</v>
          </cell>
        </row>
        <row r="3237">
          <cell r="A3237" t="str">
            <v>198026</v>
          </cell>
          <cell r="C3237" t="str">
            <v>ABRAZADERA SIMPLE GALV. 5 1/2" P</v>
          </cell>
          <cell r="E3237" t="str">
            <v>un.</v>
          </cell>
          <cell r="F3237">
            <v>4.8159999999999998</v>
          </cell>
          <cell r="G3237">
            <v>0</v>
          </cell>
          <cell r="I3237">
            <v>1</v>
          </cell>
        </row>
        <row r="3238">
          <cell r="A3238" t="str">
            <v>198027</v>
          </cell>
          <cell r="C3238" t="str">
            <v>AISLADOR PIN PORC. ANSI 55-4 IM</v>
          </cell>
          <cell r="E3238" t="str">
            <v>un.</v>
          </cell>
          <cell r="F3238">
            <v>3.1360000000000001</v>
          </cell>
          <cell r="G3238">
            <v>0</v>
          </cell>
          <cell r="I3238">
            <v>1</v>
          </cell>
        </row>
        <row r="3239">
          <cell r="A3239" t="str">
            <v>198028</v>
          </cell>
          <cell r="C3239" t="str">
            <v>CRUCETA CENTRADA GALV. 2 x 1/4" x 2m</v>
          </cell>
          <cell r="E3239" t="str">
            <v>un.</v>
          </cell>
          <cell r="F3239">
            <v>21.111999999999998</v>
          </cell>
          <cell r="G3239">
            <v>0</v>
          </cell>
          <cell r="I3239">
            <v>1</v>
          </cell>
        </row>
        <row r="3240">
          <cell r="A3240" t="str">
            <v>198029</v>
          </cell>
          <cell r="C3240" t="str">
            <v>PERNO MAQUINA GALV. 1/2 x 1 1/2"</v>
          </cell>
          <cell r="E3240" t="str">
            <v>un.</v>
          </cell>
          <cell r="F3240">
            <v>0.92399999999999993</v>
          </cell>
          <cell r="G3240">
            <v>0</v>
          </cell>
          <cell r="I3240">
            <v>1</v>
          </cell>
        </row>
        <row r="3241">
          <cell r="A3241" t="str">
            <v>198030</v>
          </cell>
          <cell r="C3241" t="str">
            <v>PIN GALV.P/CRUCETA MET. 55-1 P</v>
          </cell>
          <cell r="E3241" t="str">
            <v>un.</v>
          </cell>
          <cell r="F3241">
            <v>1.8479999999999999</v>
          </cell>
          <cell r="G3241">
            <v>0</v>
          </cell>
          <cell r="I3241">
            <v>1</v>
          </cell>
        </row>
        <row r="3242">
          <cell r="A3242" t="str">
            <v>198031</v>
          </cell>
          <cell r="C3242" t="str">
            <v>PERNO U GALV.P/CRUCETA MET. 5/8 x 6"</v>
          </cell>
          <cell r="E3242" t="str">
            <v>un.</v>
          </cell>
          <cell r="F3242">
            <v>4.2839999999999998</v>
          </cell>
          <cell r="G3242">
            <v>0</v>
          </cell>
          <cell r="I3242">
            <v>1</v>
          </cell>
        </row>
        <row r="3243">
          <cell r="A3243" t="str">
            <v>198032</v>
          </cell>
          <cell r="C3243" t="str">
            <v>PIE DE AMIGO GALV. 28" P/CRUCETA MULTIUSO P</v>
          </cell>
          <cell r="E3243" t="str">
            <v>un.</v>
          </cell>
          <cell r="F3243">
            <v>2.968</v>
          </cell>
          <cell r="G3243">
            <v>0</v>
          </cell>
          <cell r="I3243">
            <v>1</v>
          </cell>
        </row>
        <row r="3244">
          <cell r="A3244" t="str">
            <v>198033</v>
          </cell>
          <cell r="G3244">
            <v>0</v>
          </cell>
          <cell r="I3244">
            <v>1</v>
          </cell>
        </row>
        <row r="3245">
          <cell r="A3245" t="str">
            <v>198034</v>
          </cell>
          <cell r="C3245" t="str">
            <v>ABRAZADERA SIMPLE GALV. 5 1/2" P</v>
          </cell>
          <cell r="E3245" t="str">
            <v>un.</v>
          </cell>
          <cell r="F3245">
            <v>4.8159999999999998</v>
          </cell>
          <cell r="G3245">
            <v>0</v>
          </cell>
          <cell r="I3245">
            <v>1</v>
          </cell>
        </row>
        <row r="3246">
          <cell r="A3246" t="str">
            <v>198035</v>
          </cell>
          <cell r="C3246" t="str">
            <v>AISLADOR SUSPENSION PORC. ANSI 52-1 IM</v>
          </cell>
          <cell r="E3246" t="str">
            <v>un.</v>
          </cell>
          <cell r="F3246">
            <v>6.3419999999999996</v>
          </cell>
          <cell r="G3246">
            <v>0</v>
          </cell>
          <cell r="I3246">
            <v>1</v>
          </cell>
        </row>
        <row r="3247">
          <cell r="A3247" t="str">
            <v>198036</v>
          </cell>
          <cell r="C3247" t="str">
            <v>GRAPA PISTOLA Al 6-3/0AWG NLL1 IM</v>
          </cell>
          <cell r="E3247" t="str">
            <v>un.</v>
          </cell>
          <cell r="F3247">
            <v>5.7959999999999994</v>
          </cell>
          <cell r="G3247">
            <v>0</v>
          </cell>
          <cell r="I3247">
            <v>1</v>
          </cell>
        </row>
        <row r="3248">
          <cell r="A3248" t="str">
            <v>198037</v>
          </cell>
          <cell r="C3248" t="str">
            <v>TUERCA OJO GALV. 5/8"</v>
          </cell>
          <cell r="E3248" t="str">
            <v>un.</v>
          </cell>
          <cell r="F3248">
            <v>1.7639999999999998</v>
          </cell>
          <cell r="G3248">
            <v>0</v>
          </cell>
          <cell r="I3248">
            <v>1</v>
          </cell>
        </row>
        <row r="3249">
          <cell r="A3249" t="str">
            <v>198038</v>
          </cell>
          <cell r="C3249" t="str">
            <v>CINTA AISLANTE COLORES 3/4" x 20 YARDAS 3M</v>
          </cell>
          <cell r="E3249" t="str">
            <v>un.</v>
          </cell>
          <cell r="F3249">
            <v>0.65799999999999992</v>
          </cell>
          <cell r="G3249">
            <v>0</v>
          </cell>
          <cell r="I3249">
            <v>1</v>
          </cell>
        </row>
        <row r="3250">
          <cell r="A3250" t="str">
            <v>198039</v>
          </cell>
          <cell r="C3250" t="str">
            <v>Descripcion</v>
          </cell>
          <cell r="E3250" t="str">
            <v>un.</v>
          </cell>
          <cell r="G3250">
            <v>0</v>
          </cell>
          <cell r="I3250">
            <v>1</v>
          </cell>
        </row>
        <row r="3251">
          <cell r="A3251" t="str">
            <v>198040</v>
          </cell>
          <cell r="C3251" t="str">
            <v>AISLADOR PIN PORC. ANSI 55-4 IM</v>
          </cell>
          <cell r="E3251" t="str">
            <v>un.</v>
          </cell>
          <cell r="F3251">
            <v>3.1360000000000001</v>
          </cell>
          <cell r="G3251">
            <v>0</v>
          </cell>
          <cell r="I3251">
            <v>1</v>
          </cell>
        </row>
        <row r="3252">
          <cell r="A3252" t="str">
            <v>198041</v>
          </cell>
          <cell r="C3252" t="str">
            <v>PIN D.PUNTA POSTE GALV. 55-1 P</v>
          </cell>
          <cell r="E3252" t="str">
            <v>un.</v>
          </cell>
          <cell r="F3252">
            <v>10.27</v>
          </cell>
          <cell r="G3252">
            <v>0</v>
          </cell>
          <cell r="I3252">
            <v>1</v>
          </cell>
        </row>
        <row r="3253">
          <cell r="A3253" t="str">
            <v>198042</v>
          </cell>
          <cell r="G3253">
            <v>0</v>
          </cell>
          <cell r="I3253">
            <v>1</v>
          </cell>
        </row>
        <row r="3254">
          <cell r="A3254" t="str">
            <v>198043</v>
          </cell>
          <cell r="C3254" t="str">
            <v>CRUCETA MULTIUSO GALV. 3 x 1/4" x 2,4m P</v>
          </cell>
          <cell r="E3254" t="str">
            <v>un.</v>
          </cell>
          <cell r="F3254">
            <v>52.29</v>
          </cell>
          <cell r="G3254">
            <v>0</v>
          </cell>
          <cell r="I3254">
            <v>1</v>
          </cell>
        </row>
        <row r="3255">
          <cell r="A3255" t="str">
            <v>198044</v>
          </cell>
          <cell r="C3255" t="str">
            <v>PIE DE AMIGO GALV. 1 1/2 x 1/4" x 2m P</v>
          </cell>
          <cell r="E3255" t="str">
            <v>un.</v>
          </cell>
          <cell r="F3255">
            <v>18.353999999999999</v>
          </cell>
          <cell r="G3255">
            <v>0</v>
          </cell>
          <cell r="I3255">
            <v>1</v>
          </cell>
        </row>
        <row r="3256">
          <cell r="A3256" t="str">
            <v>198045</v>
          </cell>
          <cell r="C3256" t="str">
            <v>ABRAZADERA DOBLE GALV. 5 1/2" P</v>
          </cell>
          <cell r="E3256" t="str">
            <v>un.</v>
          </cell>
          <cell r="F3256">
            <v>6.468</v>
          </cell>
          <cell r="G3256">
            <v>0</v>
          </cell>
          <cell r="I3256">
            <v>1</v>
          </cell>
        </row>
        <row r="3257">
          <cell r="A3257" t="str">
            <v>198046</v>
          </cell>
          <cell r="C3257" t="str">
            <v>PERNO R.CORRIDA C/4 ARA/TUERCA GALV. 5/8 x 12"</v>
          </cell>
          <cell r="E3257" t="str">
            <v>un.</v>
          </cell>
          <cell r="F3257">
            <v>3.0379999999999998</v>
          </cell>
          <cell r="G3257">
            <v>0</v>
          </cell>
          <cell r="I3257">
            <v>1</v>
          </cell>
        </row>
        <row r="3258">
          <cell r="A3258" t="str">
            <v>198047</v>
          </cell>
          <cell r="C3258" t="str">
            <v>AMARRAS CABLES NEGRAS PVC 35cm T14</v>
          </cell>
          <cell r="E3258" t="str">
            <v>100 un.</v>
          </cell>
          <cell r="F3258">
            <v>5.5439999999999996</v>
          </cell>
          <cell r="G3258">
            <v>0</v>
          </cell>
          <cell r="I3258">
            <v>1</v>
          </cell>
        </row>
        <row r="3259">
          <cell r="A3259" t="str">
            <v>198048</v>
          </cell>
          <cell r="C3259" t="str">
            <v>CAJA FUS.PORC. 15kV 100A E IM</v>
          </cell>
          <cell r="E3259" t="str">
            <v>un.</v>
          </cell>
          <cell r="F3259">
            <v>56</v>
          </cell>
          <cell r="G3259">
            <v>0</v>
          </cell>
          <cell r="I3259">
            <v>1</v>
          </cell>
        </row>
        <row r="3260">
          <cell r="A3260" t="str">
            <v>198049</v>
          </cell>
          <cell r="C3260" t="str">
            <v>TIRAFUSIBLE K 10A ZRE IM</v>
          </cell>
          <cell r="E3260" t="str">
            <v>un.</v>
          </cell>
          <cell r="F3260">
            <v>0.89599999999999991</v>
          </cell>
          <cell r="G3260">
            <v>0</v>
          </cell>
          <cell r="I3260">
            <v>1</v>
          </cell>
        </row>
        <row r="3261">
          <cell r="A3261" t="str">
            <v>198050</v>
          </cell>
          <cell r="G3261">
            <v>0</v>
          </cell>
          <cell r="I3261">
            <v>1</v>
          </cell>
        </row>
        <row r="3262">
          <cell r="A3262" t="str">
            <v>198051</v>
          </cell>
          <cell r="C3262" t="str">
            <v>TR. 3F 150kVA 13.2 220/127V INEN 2115:04 M</v>
          </cell>
          <cell r="E3262" t="str">
            <v>un.</v>
          </cell>
          <cell r="F3262">
            <v>7354.2419999999993</v>
          </cell>
          <cell r="G3262">
            <v>0</v>
          </cell>
          <cell r="I3262">
            <v>1</v>
          </cell>
        </row>
        <row r="3263">
          <cell r="A3263" t="str">
            <v>198052</v>
          </cell>
          <cell r="C3263" t="str">
            <v>VARILLA COPPERWELD P/T 5/8" x 6' O</v>
          </cell>
          <cell r="E3263" t="str">
            <v>un.</v>
          </cell>
          <cell r="F3263">
            <v>19.585999999999999</v>
          </cell>
          <cell r="G3263">
            <v>0</v>
          </cell>
          <cell r="I3263">
            <v>1</v>
          </cell>
        </row>
        <row r="3264">
          <cell r="A3264" t="str">
            <v>198053</v>
          </cell>
          <cell r="C3264" t="str">
            <v>SOLDADURA MET.EN POLVO No. 250 T IM</v>
          </cell>
          <cell r="E3264" t="str">
            <v>un.</v>
          </cell>
          <cell r="F3264">
            <v>7.4059999999999997</v>
          </cell>
          <cell r="G3264">
            <v>0</v>
          </cell>
          <cell r="I3264">
            <v>1</v>
          </cell>
        </row>
        <row r="3265">
          <cell r="A3265" t="str">
            <v>198054</v>
          </cell>
          <cell r="C3265" t="str">
            <v>C. DESNUDO Cu 1/0AWG 19H E</v>
          </cell>
          <cell r="E3265" t="str">
            <v>m.</v>
          </cell>
          <cell r="F3265">
            <v>5.5860000000000003</v>
          </cell>
          <cell r="G3265">
            <v>0</v>
          </cell>
          <cell r="I3265">
            <v>1</v>
          </cell>
        </row>
        <row r="3266">
          <cell r="A3266" t="str">
            <v>198055</v>
          </cell>
          <cell r="G3266">
            <v>0</v>
          </cell>
          <cell r="I3266">
            <v>1</v>
          </cell>
        </row>
        <row r="3267">
          <cell r="A3267" t="str">
            <v>198056</v>
          </cell>
          <cell r="C3267" t="str">
            <v>TR.A. 25kVA 1B 13.2/7.6 120/240V INEN 2114 M</v>
          </cell>
          <cell r="E3267" t="str">
            <v>un.</v>
          </cell>
          <cell r="F3267">
            <v>2051</v>
          </cell>
          <cell r="G3267">
            <v>0</v>
          </cell>
          <cell r="I3267">
            <v>1</v>
          </cell>
        </row>
        <row r="3268">
          <cell r="A3268" t="str">
            <v>198057</v>
          </cell>
          <cell r="G3268">
            <v>0</v>
          </cell>
          <cell r="I3268">
            <v>1</v>
          </cell>
        </row>
        <row r="3269">
          <cell r="A3269" t="str">
            <v>198058</v>
          </cell>
          <cell r="C3269" t="str">
            <v>AISLADOR RETENIDA PORC. ANSI 54-2 IM</v>
          </cell>
          <cell r="E3269" t="str">
            <v>un.</v>
          </cell>
          <cell r="F3269">
            <v>1.3439999999999999</v>
          </cell>
          <cell r="G3269">
            <v>0</v>
          </cell>
          <cell r="I3269">
            <v>1</v>
          </cell>
        </row>
        <row r="3270">
          <cell r="A3270" t="str">
            <v>198059</v>
          </cell>
          <cell r="C3270" t="str">
            <v>Descripcion</v>
          </cell>
          <cell r="E3270" t="str">
            <v>un.</v>
          </cell>
          <cell r="G3270">
            <v>0</v>
          </cell>
          <cell r="I3270">
            <v>1</v>
          </cell>
        </row>
        <row r="3271">
          <cell r="A3271" t="str">
            <v>198060</v>
          </cell>
          <cell r="C3271" t="str">
            <v>AISLADOR RETENIDA PORC. ANSI 54-2 IM</v>
          </cell>
          <cell r="E3271" t="str">
            <v>un.</v>
          </cell>
          <cell r="F3271">
            <v>1.3439999999999999</v>
          </cell>
          <cell r="G3271">
            <v>0</v>
          </cell>
          <cell r="I3271">
            <v>1</v>
          </cell>
        </row>
        <row r="3272">
          <cell r="A3272" t="str">
            <v>198061</v>
          </cell>
          <cell r="C3272" t="str">
            <v>ANCLA CONICA HOR. 22cm D</v>
          </cell>
          <cell r="E3272" t="str">
            <v>un.</v>
          </cell>
          <cell r="F3272">
            <v>1.7919999999999998</v>
          </cell>
          <cell r="G3272">
            <v>0</v>
          </cell>
          <cell r="I3272">
            <v>1</v>
          </cell>
        </row>
        <row r="3273">
          <cell r="A3273" t="str">
            <v>198062</v>
          </cell>
          <cell r="C3273" t="str">
            <v>C. TENSOR GALV. 3/8" E</v>
          </cell>
          <cell r="E3273" t="str">
            <v>m.</v>
          </cell>
          <cell r="F3273">
            <v>0.81199999999999994</v>
          </cell>
          <cell r="G3273">
            <v>0</v>
          </cell>
          <cell r="I3273">
            <v>1</v>
          </cell>
        </row>
        <row r="3274">
          <cell r="A3274" t="str">
            <v>198063</v>
          </cell>
          <cell r="C3274" t="str">
            <v>GRAPA MORDAZA GALV. 3P 1/2" P</v>
          </cell>
          <cell r="E3274" t="str">
            <v>un.</v>
          </cell>
          <cell r="F3274">
            <v>2.702</v>
          </cell>
          <cell r="G3274">
            <v>0</v>
          </cell>
          <cell r="I3274">
            <v>1</v>
          </cell>
        </row>
        <row r="3275">
          <cell r="A3275" t="str">
            <v>198064</v>
          </cell>
          <cell r="C3275" t="str">
            <v>TUBO EMT GALV. 1/2" x 3m</v>
          </cell>
          <cell r="E3275" t="str">
            <v>un.</v>
          </cell>
          <cell r="F3275">
            <v>2.5760000000000001</v>
          </cell>
          <cell r="G3275">
            <v>0</v>
          </cell>
          <cell r="I3275">
            <v>1</v>
          </cell>
        </row>
        <row r="3276">
          <cell r="A3276" t="str">
            <v>198065</v>
          </cell>
          <cell r="C3276" t="str">
            <v>VARILLA ANCLAJE GALV. 5/8" x 6┤ P</v>
          </cell>
          <cell r="E3276" t="str">
            <v>un.</v>
          </cell>
          <cell r="F3276">
            <v>10.093999999999999</v>
          </cell>
          <cell r="G3276">
            <v>0</v>
          </cell>
          <cell r="I3276">
            <v>1</v>
          </cell>
        </row>
        <row r="3277">
          <cell r="A3277" t="str">
            <v>198066</v>
          </cell>
          <cell r="G3277">
            <v>0</v>
          </cell>
          <cell r="I3277">
            <v>1</v>
          </cell>
        </row>
        <row r="3278">
          <cell r="A3278" t="str">
            <v>198067</v>
          </cell>
          <cell r="C3278" t="str">
            <v>AISLADOR RETENIDA PORC. ANSI 54-2 IM</v>
          </cell>
          <cell r="E3278" t="str">
            <v>un.</v>
          </cell>
          <cell r="F3278">
            <v>1.3439999999999999</v>
          </cell>
          <cell r="G3278">
            <v>0</v>
          </cell>
          <cell r="I3278">
            <v>1</v>
          </cell>
        </row>
        <row r="3279">
          <cell r="A3279" t="str">
            <v>198068</v>
          </cell>
          <cell r="C3279" t="str">
            <v>AISLADOR RETENIDA PORC. ANSI 54-2 IM</v>
          </cell>
          <cell r="E3279" t="str">
            <v>un.</v>
          </cell>
          <cell r="F3279">
            <v>1.3439999999999999</v>
          </cell>
          <cell r="G3279">
            <v>0</v>
          </cell>
          <cell r="I3279">
            <v>1</v>
          </cell>
        </row>
        <row r="3280">
          <cell r="A3280" t="str">
            <v>198069</v>
          </cell>
          <cell r="C3280" t="str">
            <v>ANCLA CONICA HOR. 22cm D</v>
          </cell>
          <cell r="E3280" t="str">
            <v>un.</v>
          </cell>
          <cell r="F3280">
            <v>1.7919999999999998</v>
          </cell>
          <cell r="G3280">
            <v>0</v>
          </cell>
          <cell r="I3280">
            <v>1</v>
          </cell>
        </row>
        <row r="3281">
          <cell r="A3281" t="str">
            <v>198071</v>
          </cell>
          <cell r="C3281" t="str">
            <v>C. TENSOR GALV. 3/8" E</v>
          </cell>
          <cell r="E3281" t="str">
            <v>m.</v>
          </cell>
          <cell r="F3281">
            <v>0.81199999999999994</v>
          </cell>
          <cell r="G3281">
            <v>0</v>
          </cell>
          <cell r="I3281">
            <v>1</v>
          </cell>
        </row>
        <row r="3282">
          <cell r="A3282" t="str">
            <v>198073</v>
          </cell>
          <cell r="C3282" t="str">
            <v>GRAPA MORDAZA GALV. 3P 1/2" P</v>
          </cell>
          <cell r="E3282" t="str">
            <v>un.</v>
          </cell>
          <cell r="F3282">
            <v>2.702</v>
          </cell>
          <cell r="G3282">
            <v>0</v>
          </cell>
          <cell r="I3282">
            <v>1</v>
          </cell>
        </row>
        <row r="3283">
          <cell r="A3283" t="str">
            <v>198075</v>
          </cell>
          <cell r="C3283" t="str">
            <v>TUBO EMT GALV. 1/2" x 3m</v>
          </cell>
          <cell r="E3283" t="str">
            <v>un.</v>
          </cell>
          <cell r="F3283">
            <v>2.5760000000000001</v>
          </cell>
          <cell r="G3283">
            <v>0</v>
          </cell>
          <cell r="I3283">
            <v>1</v>
          </cell>
        </row>
        <row r="3284">
          <cell r="A3284" t="str">
            <v>198077</v>
          </cell>
          <cell r="C3284" t="str">
            <v>VARILLA ANCLAJE GALV. 5/8" x 6┤ P</v>
          </cell>
          <cell r="E3284" t="str">
            <v>un.</v>
          </cell>
          <cell r="F3284">
            <v>10.093999999999999</v>
          </cell>
          <cell r="G3284">
            <v>0</v>
          </cell>
          <cell r="I3284">
            <v>1</v>
          </cell>
        </row>
        <row r="3285">
          <cell r="A3285" t="str">
            <v>198079</v>
          </cell>
          <cell r="C3285" t="str">
            <v>BRAZO FAROL GALV.P/TENSOR 2" x 1,2m P</v>
          </cell>
          <cell r="E3285" t="str">
            <v>un.</v>
          </cell>
          <cell r="F3285">
            <v>17.765999999999998</v>
          </cell>
          <cell r="G3285">
            <v>0</v>
          </cell>
          <cell r="I3285">
            <v>1</v>
          </cell>
        </row>
        <row r="3286">
          <cell r="A3286" t="str">
            <v>198081</v>
          </cell>
          <cell r="G3286">
            <v>0</v>
          </cell>
          <cell r="I3286">
            <v>1</v>
          </cell>
        </row>
        <row r="3287">
          <cell r="A3287" t="str">
            <v>198083</v>
          </cell>
          <cell r="C3287" t="str">
            <v>AISLADOR RETENIDA PORC. ANSI 54-2 IM</v>
          </cell>
          <cell r="E3287" t="str">
            <v>un.</v>
          </cell>
          <cell r="F3287">
            <v>1.3439999999999999</v>
          </cell>
          <cell r="G3287">
            <v>0</v>
          </cell>
          <cell r="I3287">
            <v>1</v>
          </cell>
        </row>
        <row r="3288">
          <cell r="A3288" t="str">
            <v>198085</v>
          </cell>
          <cell r="C3288" t="str">
            <v>C. TENSOR GALV. 3/8" E</v>
          </cell>
          <cell r="E3288" t="str">
            <v>m.</v>
          </cell>
          <cell r="F3288">
            <v>0.81199999999999994</v>
          </cell>
          <cell r="G3288">
            <v>0</v>
          </cell>
          <cell r="I3288">
            <v>1</v>
          </cell>
        </row>
        <row r="3289">
          <cell r="A3289" t="str">
            <v>198087</v>
          </cell>
          <cell r="C3289" t="str">
            <v>GRAPA MORDAZA GALV. 3P 1/2" P</v>
          </cell>
          <cell r="E3289" t="str">
            <v>un.</v>
          </cell>
          <cell r="F3289">
            <v>2.702</v>
          </cell>
          <cell r="G3289">
            <v>0</v>
          </cell>
          <cell r="I3289">
            <v>1</v>
          </cell>
        </row>
        <row r="3290">
          <cell r="A3290" t="str">
            <v>198089</v>
          </cell>
          <cell r="C3290" t="str">
            <v>Descripcion</v>
          </cell>
          <cell r="G3290">
            <v>0</v>
          </cell>
          <cell r="I3290">
            <v>1</v>
          </cell>
        </row>
        <row r="3291">
          <cell r="A3291" t="str">
            <v>198091</v>
          </cell>
          <cell r="G3291">
            <v>0</v>
          </cell>
          <cell r="I3291">
            <v>1</v>
          </cell>
        </row>
        <row r="3292">
          <cell r="A3292" t="str">
            <v>198093</v>
          </cell>
          <cell r="C3292" t="str">
            <v>CONECTOR COMP.Al 1-2/0, 6-2 DB202 H IM</v>
          </cell>
          <cell r="E3292" t="str">
            <v>un.</v>
          </cell>
          <cell r="F3292">
            <v>0.96599999999999986</v>
          </cell>
          <cell r="G3292">
            <v>0</v>
          </cell>
          <cell r="I3292">
            <v>1</v>
          </cell>
        </row>
        <row r="3293">
          <cell r="A3293" t="str">
            <v>198095</v>
          </cell>
          <cell r="C3293" t="str">
            <v>C. ACSR Al 2AWG 7H I</v>
          </cell>
          <cell r="E3293" t="str">
            <v>m.</v>
          </cell>
          <cell r="F3293">
            <v>0.61599999999999999</v>
          </cell>
          <cell r="G3293">
            <v>0</v>
          </cell>
          <cell r="I3293">
            <v>1</v>
          </cell>
        </row>
        <row r="3294">
          <cell r="A3294" t="str">
            <v>198097</v>
          </cell>
          <cell r="G3294">
            <v>0</v>
          </cell>
          <cell r="I3294">
            <v>1</v>
          </cell>
        </row>
        <row r="3295">
          <cell r="A3295" t="str">
            <v>198099</v>
          </cell>
          <cell r="C3295" t="str">
            <v>CAJA FUS.PORC. 15/27kV 200A RTF51527200 E IM</v>
          </cell>
          <cell r="E3295" t="str">
            <v>un.</v>
          </cell>
          <cell r="F3295">
            <v>62.999999999999993</v>
          </cell>
          <cell r="G3295">
            <v>0</v>
          </cell>
          <cell r="I3295">
            <v>1</v>
          </cell>
        </row>
        <row r="3296">
          <cell r="A3296" t="str">
            <v>198101</v>
          </cell>
          <cell r="C3296" t="str">
            <v>TIRAFUSIBLE K 8A Z IM</v>
          </cell>
          <cell r="E3296" t="str">
            <v>un.</v>
          </cell>
          <cell r="F3296">
            <v>0.8819999999999999</v>
          </cell>
          <cell r="G3296">
            <v>0</v>
          </cell>
          <cell r="I3296">
            <v>1</v>
          </cell>
        </row>
        <row r="3297">
          <cell r="A3297" t="str">
            <v>198103</v>
          </cell>
          <cell r="C3297" t="str">
            <v>Descripcion</v>
          </cell>
          <cell r="D3297" t="str">
            <v>Unidad</v>
          </cell>
          <cell r="G3297">
            <v>0</v>
          </cell>
          <cell r="I3297">
            <v>1</v>
          </cell>
        </row>
        <row r="3298">
          <cell r="A3298" t="str">
            <v>198105</v>
          </cell>
          <cell r="C3298" t="str">
            <v>CAJA FUS.PORC. 15kV 100A C710112PB H IM</v>
          </cell>
          <cell r="E3298" t="str">
            <v>un.</v>
          </cell>
          <cell r="F3298">
            <v>71.063999999999993</v>
          </cell>
          <cell r="G3298">
            <v>0</v>
          </cell>
          <cell r="I3298">
            <v>1</v>
          </cell>
        </row>
        <row r="3299">
          <cell r="A3299" t="str">
            <v>198107</v>
          </cell>
          <cell r="C3299" t="str">
            <v>TIRAFUSIBLE K 8A Z IM</v>
          </cell>
          <cell r="E3299" t="str">
            <v>un.</v>
          </cell>
          <cell r="F3299">
            <v>0.8819999999999999</v>
          </cell>
          <cell r="G3299">
            <v>0</v>
          </cell>
          <cell r="I3299">
            <v>1</v>
          </cell>
        </row>
        <row r="3300">
          <cell r="A3300" t="str">
            <v>198109</v>
          </cell>
          <cell r="C3300" t="str">
            <v>Descripcion</v>
          </cell>
          <cell r="D3300" t="str">
            <v>Unidad</v>
          </cell>
          <cell r="G3300">
            <v>0</v>
          </cell>
          <cell r="I3300">
            <v>1</v>
          </cell>
        </row>
        <row r="3301">
          <cell r="A3301" t="str">
            <v>198111</v>
          </cell>
          <cell r="C3301" t="str">
            <v>C. ACSR Al 2AWG 7H I</v>
          </cell>
          <cell r="E3301" t="str">
            <v>m.</v>
          </cell>
          <cell r="F3301">
            <v>0.61599999999999999</v>
          </cell>
          <cell r="G3301">
            <v>0</v>
          </cell>
          <cell r="I3301">
            <v>1</v>
          </cell>
        </row>
        <row r="3302">
          <cell r="A3302" t="str">
            <v>198113</v>
          </cell>
          <cell r="G3302">
            <v>0</v>
          </cell>
          <cell r="I3302">
            <v>1</v>
          </cell>
        </row>
        <row r="3303">
          <cell r="A3303" t="str">
            <v>198115</v>
          </cell>
          <cell r="C3303" t="str">
            <v>C. ACSR Al 4AWG 7H C IM</v>
          </cell>
          <cell r="E3303" t="str">
            <v>m.</v>
          </cell>
          <cell r="F3303">
            <v>0.40599999999999997</v>
          </cell>
          <cell r="G3303">
            <v>0</v>
          </cell>
          <cell r="I3303">
            <v>1</v>
          </cell>
        </row>
        <row r="3304">
          <cell r="A3304" t="str">
            <v>198117</v>
          </cell>
          <cell r="G3304">
            <v>0</v>
          </cell>
          <cell r="I3304">
            <v>1</v>
          </cell>
        </row>
        <row r="3305">
          <cell r="A3305" t="str">
            <v>198119</v>
          </cell>
          <cell r="C3305" t="str">
            <v>C. ACSR Al 3/0AWG 7H E</v>
          </cell>
          <cell r="E3305" t="str">
            <v>m.</v>
          </cell>
          <cell r="F3305">
            <v>1.3439999999999999</v>
          </cell>
          <cell r="G3305">
            <v>0</v>
          </cell>
          <cell r="I3305">
            <v>1</v>
          </cell>
        </row>
        <row r="3306">
          <cell r="A3306" t="str">
            <v>198121</v>
          </cell>
          <cell r="G3306">
            <v>0</v>
          </cell>
          <cell r="I3306">
            <v>1</v>
          </cell>
        </row>
        <row r="3307">
          <cell r="A3307" t="str">
            <v>198123</v>
          </cell>
          <cell r="C3307" t="str">
            <v>C. ACSR Al 1/0AWG 7H I</v>
          </cell>
          <cell r="E3307" t="str">
            <v>m.</v>
          </cell>
          <cell r="F3307">
            <v>0.86799999999999999</v>
          </cell>
          <cell r="G3307">
            <v>0</v>
          </cell>
          <cell r="I3307">
            <v>1</v>
          </cell>
        </row>
        <row r="3308">
          <cell r="A3308" t="str">
            <v>198125</v>
          </cell>
          <cell r="C3308" t="str">
            <v>C. ACSR Al 4/0AWG 7H E</v>
          </cell>
          <cell r="E3308" t="str">
            <v>m.</v>
          </cell>
          <cell r="F3308">
            <v>1.708</v>
          </cell>
          <cell r="G3308">
            <v>0</v>
          </cell>
          <cell r="I3308">
            <v>1</v>
          </cell>
        </row>
        <row r="3309">
          <cell r="A3309" t="str">
            <v>198127</v>
          </cell>
          <cell r="C3309" t="str">
            <v>C. ACSR Al 4/0AWG 7H E</v>
          </cell>
          <cell r="E3309" t="str">
            <v>m.</v>
          </cell>
          <cell r="F3309">
            <v>1.708</v>
          </cell>
          <cell r="G3309">
            <v>0</v>
          </cell>
          <cell r="I3309">
            <v>1</v>
          </cell>
        </row>
        <row r="3310">
          <cell r="A3310" t="str">
            <v>198129</v>
          </cell>
          <cell r="C3310" t="str">
            <v>POSTE CIRC. 11m x 500kg C/H INEN 1965:93 D</v>
          </cell>
          <cell r="E3310" t="str">
            <v>un.</v>
          </cell>
          <cell r="F3310">
            <v>198.17000000000002</v>
          </cell>
          <cell r="G3310">
            <v>0</v>
          </cell>
          <cell r="I3310">
            <v>1</v>
          </cell>
        </row>
        <row r="3311">
          <cell r="A3311" t="str">
            <v>198131</v>
          </cell>
          <cell r="C3311" t="str">
            <v>ABRAZADERA SIMPLE GALV. 6 1/2" P</v>
          </cell>
          <cell r="E3311" t="str">
            <v>un.</v>
          </cell>
          <cell r="F3311">
            <v>4.9279999999999999</v>
          </cell>
          <cell r="G3311">
            <v>0</v>
          </cell>
          <cell r="I3311">
            <v>1</v>
          </cell>
        </row>
        <row r="3312">
          <cell r="A3312" t="str">
            <v>198133</v>
          </cell>
          <cell r="C3312" t="str">
            <v>AISLADOR ROLLO PORC. ANSI 53-2 IM</v>
          </cell>
          <cell r="E3312" t="str">
            <v>un.</v>
          </cell>
          <cell r="F3312">
            <v>0.504</v>
          </cell>
          <cell r="G3312">
            <v>0</v>
          </cell>
          <cell r="I3312">
            <v>1</v>
          </cell>
        </row>
        <row r="3313">
          <cell r="A3313" t="str">
            <v>198135</v>
          </cell>
          <cell r="C3313" t="str">
            <v>RACK GALV. 1 VIA P</v>
          </cell>
          <cell r="E3313" t="str">
            <v>un.</v>
          </cell>
          <cell r="F3313">
            <v>2.3659999999999997</v>
          </cell>
          <cell r="G3313">
            <v>0</v>
          </cell>
          <cell r="I3313">
            <v>1</v>
          </cell>
        </row>
        <row r="3314">
          <cell r="A3314" t="str">
            <v>198137</v>
          </cell>
          <cell r="C3314" t="str">
            <v>CONECTOR COMP.Al 1-2/0, 6-2 DB202 H IM</v>
          </cell>
          <cell r="E3314" t="str">
            <v>un.</v>
          </cell>
          <cell r="F3314">
            <v>0.96599999999999986</v>
          </cell>
          <cell r="G3314">
            <v>0</v>
          </cell>
          <cell r="I3314">
            <v>1</v>
          </cell>
        </row>
        <row r="3315">
          <cell r="A3315" t="str">
            <v>198139</v>
          </cell>
          <cell r="C3315" t="str">
            <v>C. ACSR Al 2AWG 7H I</v>
          </cell>
          <cell r="E3315" t="str">
            <v>m.</v>
          </cell>
          <cell r="F3315">
            <v>0.61599999999999999</v>
          </cell>
          <cell r="G3315">
            <v>0</v>
          </cell>
          <cell r="I3315">
            <v>1</v>
          </cell>
        </row>
        <row r="3316">
          <cell r="A3316" t="str">
            <v>198141</v>
          </cell>
          <cell r="C3316" t="str">
            <v>TUBO NOVAFORT C/C 160mm x 6m INEN 1869:99 P</v>
          </cell>
          <cell r="E3316" t="str">
            <v>un.</v>
          </cell>
          <cell r="F3316">
            <v>41.216000000000001</v>
          </cell>
          <cell r="G3316">
            <v>0</v>
          </cell>
          <cell r="I3316">
            <v>1</v>
          </cell>
        </row>
        <row r="3317">
          <cell r="A3317" t="str">
            <v>198143</v>
          </cell>
          <cell r="C3317" t="str">
            <v>SOLDITUBO PEGATUBO 1 litro</v>
          </cell>
          <cell r="E3317" t="str">
            <v>un.</v>
          </cell>
          <cell r="F3317">
            <v>5.04</v>
          </cell>
          <cell r="G3317">
            <v>0</v>
          </cell>
          <cell r="I3317">
            <v>1</v>
          </cell>
        </row>
        <row r="3318">
          <cell r="A3318" t="str">
            <v>198145</v>
          </cell>
          <cell r="C3318" t="str">
            <v>ARENA G.</v>
          </cell>
          <cell r="E3318" t="str">
            <v>m3.</v>
          </cell>
          <cell r="F3318">
            <v>7</v>
          </cell>
          <cell r="G3318">
            <v>0</v>
          </cell>
          <cell r="I3318">
            <v>1</v>
          </cell>
        </row>
        <row r="3319">
          <cell r="A3319" t="str">
            <v>198147</v>
          </cell>
          <cell r="C3319" t="str">
            <v>Caja de Registro 80x150x80 cm</v>
          </cell>
          <cell r="E3319" t="str">
            <v>un.</v>
          </cell>
          <cell r="F3319">
            <v>320</v>
          </cell>
          <cell r="G3319">
            <v>0</v>
          </cell>
          <cell r="I3319">
            <v>1</v>
          </cell>
        </row>
        <row r="3320">
          <cell r="A3320" t="str">
            <v>198149</v>
          </cell>
          <cell r="C3320" t="str">
            <v>C. Cu 15kV T/S 2/0AWG C</v>
          </cell>
          <cell r="E3320" t="str">
            <v>m.</v>
          </cell>
          <cell r="F3320">
            <v>14.238</v>
          </cell>
          <cell r="G3320">
            <v>0</v>
          </cell>
          <cell r="I3320">
            <v>1</v>
          </cell>
        </row>
        <row r="3321">
          <cell r="A3321" t="str">
            <v>198151</v>
          </cell>
          <cell r="C3321" t="str">
            <v>PUNTA EXT.GOMA 15kV 2-4/0AWG 3U 7692S4 3M</v>
          </cell>
          <cell r="E3321" t="str">
            <v>un.</v>
          </cell>
          <cell r="F3321">
            <v>264.59999999999997</v>
          </cell>
          <cell r="G3321">
            <v>0</v>
          </cell>
          <cell r="I3321">
            <v>1</v>
          </cell>
        </row>
        <row r="3322">
          <cell r="A3322" t="str">
            <v>198153</v>
          </cell>
          <cell r="C3322" t="str">
            <v>CINTA AISLANTE AT 19mm x 20,1m SUPER 33+ 3M</v>
          </cell>
          <cell r="E3322" t="str">
            <v>un.</v>
          </cell>
          <cell r="F3322">
            <v>3.444</v>
          </cell>
          <cell r="G3322">
            <v>0</v>
          </cell>
          <cell r="I3322">
            <v>1</v>
          </cell>
        </row>
        <row r="3323">
          <cell r="A3323" t="str">
            <v>198155</v>
          </cell>
          <cell r="C3323" t="str">
            <v>ALAMBRE GALV. 14 013010140 I</v>
          </cell>
          <cell r="E3323" t="str">
            <v>kg.</v>
          </cell>
          <cell r="F3323">
            <v>2.1139999999999999</v>
          </cell>
          <cell r="G3323">
            <v>0</v>
          </cell>
          <cell r="I3323">
            <v>1</v>
          </cell>
        </row>
        <row r="3324">
          <cell r="A3324" t="str">
            <v>198157</v>
          </cell>
          <cell r="C3324" t="str">
            <v>C. DESNUDO Cu 1/0AWG 19H E</v>
          </cell>
          <cell r="E3324" t="str">
            <v>un.</v>
          </cell>
          <cell r="F3324">
            <v>5.5860000000000003</v>
          </cell>
          <cell r="G3324">
            <v>0</v>
          </cell>
          <cell r="I3324">
            <v>1</v>
          </cell>
        </row>
        <row r="3325">
          <cell r="A3325" t="str">
            <v>198159</v>
          </cell>
          <cell r="C3325" t="str">
            <v>TUBO RIGIDO C/U GALV. 4" x 3m P</v>
          </cell>
          <cell r="E3325" t="str">
            <v>un.</v>
          </cell>
          <cell r="F3325">
            <v>81.298000000000002</v>
          </cell>
          <cell r="G3325">
            <v>0</v>
          </cell>
          <cell r="I3325">
            <v>1</v>
          </cell>
        </row>
        <row r="3326">
          <cell r="A3326" t="str">
            <v>198161</v>
          </cell>
          <cell r="C3326" t="str">
            <v>CODO RIGIDO GALV. 4" x 90║</v>
          </cell>
          <cell r="E3326" t="str">
            <v>un.</v>
          </cell>
          <cell r="F3326">
            <v>76.215999999999994</v>
          </cell>
          <cell r="G3326">
            <v>0</v>
          </cell>
          <cell r="I3326">
            <v>1</v>
          </cell>
        </row>
        <row r="3327">
          <cell r="A3327" t="str">
            <v>198163</v>
          </cell>
          <cell r="C3327" t="str">
            <v>CORONA RIGIDA MET. 4"</v>
          </cell>
          <cell r="E3327" t="str">
            <v>un.</v>
          </cell>
          <cell r="F3327">
            <v>4.4659999999999993</v>
          </cell>
          <cell r="G3327">
            <v>0</v>
          </cell>
          <cell r="I3327">
            <v>1</v>
          </cell>
        </row>
        <row r="3328">
          <cell r="A3328" t="str">
            <v>198165</v>
          </cell>
          <cell r="C3328" t="str">
            <v>AMARRAS CABLES NEGRAS PVC 30cm T12 IM</v>
          </cell>
          <cell r="E3328" t="str">
            <v>100 un.</v>
          </cell>
          <cell r="F3328">
            <v>3.0379999999999998</v>
          </cell>
          <cell r="G3328">
            <v>0</v>
          </cell>
          <cell r="I3328">
            <v>1</v>
          </cell>
        </row>
        <row r="3329">
          <cell r="A3329" t="str">
            <v>198167</v>
          </cell>
          <cell r="C3329" t="str">
            <v>PIE DE AMIGO GALV. 15 x 20 P</v>
          </cell>
          <cell r="E3329" t="str">
            <v>un.</v>
          </cell>
          <cell r="F3329">
            <v>4.6339999999999995</v>
          </cell>
          <cell r="G3329">
            <v>0</v>
          </cell>
          <cell r="I3329">
            <v>1</v>
          </cell>
        </row>
        <row r="3330">
          <cell r="A3330" t="str">
            <v>198169</v>
          </cell>
          <cell r="C3330" t="str">
            <v>CRUCETA MULTIUSO GALV. 2 1/2 x 1/4" x 2,4m P</v>
          </cell>
          <cell r="E3330" t="str">
            <v>un.</v>
          </cell>
          <cell r="F3330">
            <v>46.13</v>
          </cell>
          <cell r="G3330">
            <v>0</v>
          </cell>
          <cell r="I3330">
            <v>1</v>
          </cell>
        </row>
        <row r="3331">
          <cell r="A3331" t="str">
            <v>198171</v>
          </cell>
          <cell r="C3331" t="str">
            <v>C. Cu 15kV T/S 4/0AWG IM</v>
          </cell>
          <cell r="E3331" t="str">
            <v>m.</v>
          </cell>
          <cell r="F3331">
            <v>22.4</v>
          </cell>
          <cell r="G3331">
            <v>0</v>
          </cell>
          <cell r="I3331">
            <v>1</v>
          </cell>
        </row>
        <row r="3332">
          <cell r="A3332" t="str">
            <v>198173</v>
          </cell>
          <cell r="C3332" t="str">
            <v>C. DESNUDO Cu 2AWG 7H E</v>
          </cell>
          <cell r="E3332" t="str">
            <v>m.</v>
          </cell>
          <cell r="F3332">
            <v>4.2559999999999993</v>
          </cell>
          <cell r="G3332">
            <v>0</v>
          </cell>
          <cell r="I3332">
            <v>1</v>
          </cell>
        </row>
        <row r="3333">
          <cell r="A3333" t="str">
            <v>198175</v>
          </cell>
          <cell r="C3333" t="str">
            <v>TERMINAL C.S.Cu 4/0AWG 98031 OEC IM</v>
          </cell>
          <cell r="E3333" t="str">
            <v>un.</v>
          </cell>
          <cell r="F3333">
            <v>1.5959999999999999</v>
          </cell>
          <cell r="G3333">
            <v>0</v>
          </cell>
          <cell r="I3333">
            <v>1</v>
          </cell>
        </row>
        <row r="3334">
          <cell r="A3334" t="str">
            <v>198177</v>
          </cell>
          <cell r="C3334" t="str">
            <v>PERNO C/ARA/TUERCA CADMIADO 1/4 x 1 1/4"</v>
          </cell>
          <cell r="E3334" t="str">
            <v>un.</v>
          </cell>
          <cell r="F3334">
            <v>0.13999999999999999</v>
          </cell>
          <cell r="G3334">
            <v>0</v>
          </cell>
          <cell r="I3334">
            <v>1</v>
          </cell>
        </row>
        <row r="3335">
          <cell r="A3335" t="str">
            <v>198179</v>
          </cell>
          <cell r="G3335">
            <v>0</v>
          </cell>
          <cell r="I3335">
            <v>1</v>
          </cell>
        </row>
        <row r="3336">
          <cell r="A3336" t="str">
            <v>198181</v>
          </cell>
          <cell r="C3336" t="str">
            <v>ABRAZADERA DOBLE GALV. 5 1/2" P</v>
          </cell>
          <cell r="E3336" t="str">
            <v>un.</v>
          </cell>
          <cell r="F3336">
            <v>6.468</v>
          </cell>
          <cell r="G3336">
            <v>0</v>
          </cell>
          <cell r="I3336">
            <v>1</v>
          </cell>
        </row>
        <row r="3337">
          <cell r="A3337" t="str">
            <v>198183</v>
          </cell>
          <cell r="C3337" t="str">
            <v>AISLADOR SUSPENSION PORC. ANSI 52-1 IM</v>
          </cell>
          <cell r="E3337" t="str">
            <v>un.</v>
          </cell>
          <cell r="F3337">
            <v>6.3419999999999996</v>
          </cell>
          <cell r="G3337">
            <v>0</v>
          </cell>
          <cell r="I3337">
            <v>1</v>
          </cell>
        </row>
        <row r="3338">
          <cell r="A3338" t="str">
            <v>198185</v>
          </cell>
          <cell r="C3338" t="str">
            <v>CRUCETA MULTIUSO GALV. 2 1/2 x 1/4" x 2,4m P</v>
          </cell>
          <cell r="E3338" t="str">
            <v>un.</v>
          </cell>
          <cell r="F3338">
            <v>46.13</v>
          </cell>
          <cell r="G3338">
            <v>0</v>
          </cell>
          <cell r="I3338">
            <v>1</v>
          </cell>
        </row>
        <row r="3339">
          <cell r="A3339" t="str">
            <v>198187</v>
          </cell>
          <cell r="C3339" t="str">
            <v>GRAPA PISTOLA Al 1/0-397,5MCM DA22N MP IM</v>
          </cell>
          <cell r="E3339" t="str">
            <v>un.</v>
          </cell>
          <cell r="F3339">
            <v>25.073999999999998</v>
          </cell>
          <cell r="G3339">
            <v>0</v>
          </cell>
          <cell r="I3339">
            <v>1</v>
          </cell>
        </row>
        <row r="3340">
          <cell r="A3340" t="str">
            <v>198189</v>
          </cell>
          <cell r="C3340" t="str">
            <v>PERNO MAQUINA GALV. 1/2 x 1 1/2"</v>
          </cell>
          <cell r="E3340" t="str">
            <v>un.</v>
          </cell>
          <cell r="F3340">
            <v>0.92399999999999993</v>
          </cell>
          <cell r="G3340">
            <v>0</v>
          </cell>
          <cell r="I3340">
            <v>1</v>
          </cell>
        </row>
        <row r="3341">
          <cell r="A3341" t="str">
            <v>198191</v>
          </cell>
          <cell r="C3341" t="str">
            <v>PERNO DE OJO C/ARA/TUERCA GALV. 5/8 x 16" P</v>
          </cell>
          <cell r="E3341" t="str">
            <v>un.</v>
          </cell>
          <cell r="F3341">
            <v>4.8159999999999998</v>
          </cell>
          <cell r="G3341">
            <v>0</v>
          </cell>
          <cell r="I3341">
            <v>1</v>
          </cell>
        </row>
        <row r="3342">
          <cell r="A3342" t="str">
            <v>198193</v>
          </cell>
          <cell r="C3342" t="str">
            <v>PERNO R.CORRIDA C/4 ARA/TUERCA GALV. 5/8 x 12"</v>
          </cell>
          <cell r="E3342" t="str">
            <v>un.</v>
          </cell>
          <cell r="F3342">
            <v>3.0379999999999998</v>
          </cell>
          <cell r="G3342">
            <v>0</v>
          </cell>
          <cell r="I3342">
            <v>1</v>
          </cell>
        </row>
        <row r="3343">
          <cell r="A3343" t="str">
            <v>198195</v>
          </cell>
          <cell r="C3343" t="str">
            <v>PIE DE AMIGO GALV. 28" P/CRUCETA MULTIUSO P</v>
          </cell>
          <cell r="E3343" t="str">
            <v>un.</v>
          </cell>
          <cell r="F3343">
            <v>2.968</v>
          </cell>
          <cell r="G3343">
            <v>0</v>
          </cell>
          <cell r="I3343">
            <v>1</v>
          </cell>
        </row>
        <row r="3344">
          <cell r="A3344" t="str">
            <v>198197</v>
          </cell>
          <cell r="G3344">
            <v>0</v>
          </cell>
          <cell r="I3344">
            <v>1</v>
          </cell>
        </row>
        <row r="3345">
          <cell r="A3345" t="str">
            <v>198199</v>
          </cell>
          <cell r="C3345" t="str">
            <v>ABRAZADERA SIMPLE GALV. 5 1/2" P</v>
          </cell>
          <cell r="E3345" t="str">
            <v>un.</v>
          </cell>
          <cell r="F3345">
            <v>4.8159999999999998</v>
          </cell>
          <cell r="G3345">
            <v>0</v>
          </cell>
          <cell r="I3345">
            <v>1</v>
          </cell>
        </row>
        <row r="3346">
          <cell r="A3346" t="str">
            <v>198201</v>
          </cell>
          <cell r="C3346" t="str">
            <v>AISLADOR PIN PORC. ANSI 55-5 IM</v>
          </cell>
          <cell r="E3346" t="str">
            <v>un.</v>
          </cell>
          <cell r="F3346">
            <v>4.1580000000000004</v>
          </cell>
          <cell r="G3346">
            <v>0</v>
          </cell>
          <cell r="I3346">
            <v>1</v>
          </cell>
        </row>
        <row r="3347">
          <cell r="A3347" t="str">
            <v>198203</v>
          </cell>
          <cell r="C3347" t="str">
            <v>CRUCETA MULTIUSO GALV. 2 1/2 x 1/4" x 2,4m P</v>
          </cell>
          <cell r="E3347" t="str">
            <v>un.</v>
          </cell>
          <cell r="F3347">
            <v>46.13</v>
          </cell>
          <cell r="G3347">
            <v>0</v>
          </cell>
          <cell r="I3347">
            <v>1</v>
          </cell>
        </row>
        <row r="3348">
          <cell r="A3348" t="str">
            <v>198205</v>
          </cell>
          <cell r="C3348" t="str">
            <v>PERNO MAQUINA GALV. 1/2 x 1 1/2"</v>
          </cell>
          <cell r="E3348" t="str">
            <v>un.</v>
          </cell>
          <cell r="F3348">
            <v>0.92399999999999993</v>
          </cell>
          <cell r="G3348">
            <v>0</v>
          </cell>
          <cell r="I3348">
            <v>1</v>
          </cell>
        </row>
        <row r="3349">
          <cell r="A3349" t="str">
            <v>198207</v>
          </cell>
          <cell r="C3349" t="str">
            <v>PIN GALV.P/CRUCETA MET. 55-1 P</v>
          </cell>
          <cell r="E3349" t="str">
            <v>un.</v>
          </cell>
          <cell r="F3349">
            <v>1.8479999999999999</v>
          </cell>
          <cell r="G3349">
            <v>0</v>
          </cell>
          <cell r="I3349">
            <v>1</v>
          </cell>
        </row>
        <row r="3350">
          <cell r="A3350" t="str">
            <v>198209</v>
          </cell>
          <cell r="C3350" t="str">
            <v>PERNO U GALV.P/CRUCETA MET. 5/8 x 6"</v>
          </cell>
          <cell r="E3350" t="str">
            <v>un.</v>
          </cell>
          <cell r="F3350">
            <v>4.2839999999999998</v>
          </cell>
          <cell r="G3350">
            <v>0</v>
          </cell>
          <cell r="I3350">
            <v>1</v>
          </cell>
        </row>
        <row r="3351">
          <cell r="A3351" t="str">
            <v>198211</v>
          </cell>
          <cell r="C3351" t="str">
            <v>PIE DE AMIGO GALV. 28" P/CRUCETA MULTIUSO P</v>
          </cell>
          <cell r="E3351" t="str">
            <v>un.</v>
          </cell>
          <cell r="F3351">
            <v>2.968</v>
          </cell>
          <cell r="G3351">
            <v>0</v>
          </cell>
          <cell r="I3351">
            <v>1</v>
          </cell>
        </row>
        <row r="3352">
          <cell r="A3352" t="str">
            <v>198213</v>
          </cell>
          <cell r="G3352">
            <v>0</v>
          </cell>
          <cell r="I3352">
            <v>1</v>
          </cell>
        </row>
        <row r="3353">
          <cell r="A3353" t="str">
            <v>198215</v>
          </cell>
          <cell r="C3353" t="str">
            <v>ABRAZADERA SIMPLE GALV. 5 1/2" P</v>
          </cell>
          <cell r="E3353" t="str">
            <v>un.</v>
          </cell>
          <cell r="F3353">
            <v>4.8159999999999998</v>
          </cell>
          <cell r="G3353">
            <v>0</v>
          </cell>
          <cell r="I3353">
            <v>1</v>
          </cell>
        </row>
        <row r="3354">
          <cell r="A3354" t="str">
            <v>198217</v>
          </cell>
          <cell r="C3354" t="str">
            <v>AISLADOR SUSPENSION PORC. ANSI 52-1 IM</v>
          </cell>
          <cell r="E3354" t="str">
            <v>un.</v>
          </cell>
          <cell r="F3354">
            <v>6.3419999999999996</v>
          </cell>
          <cell r="G3354">
            <v>0</v>
          </cell>
          <cell r="I3354">
            <v>1</v>
          </cell>
        </row>
        <row r="3355">
          <cell r="A3355" t="str">
            <v>198219</v>
          </cell>
          <cell r="C3355" t="str">
            <v>CRUCETA MULTIUSO GALV. 2 1/2 x 1/4" x 2,4m P</v>
          </cell>
          <cell r="E3355" t="str">
            <v>un.</v>
          </cell>
          <cell r="F3355">
            <v>46.13</v>
          </cell>
          <cell r="G3355">
            <v>0</v>
          </cell>
          <cell r="I3355">
            <v>1</v>
          </cell>
        </row>
        <row r="3356">
          <cell r="A3356" t="str">
            <v>198221</v>
          </cell>
          <cell r="C3356" t="str">
            <v>GRAPA PISTOLA Al 1/0-397,5MCM DA22N MP IM</v>
          </cell>
          <cell r="E3356" t="str">
            <v>un.</v>
          </cell>
          <cell r="F3356">
            <v>25.073999999999998</v>
          </cell>
          <cell r="G3356">
            <v>0</v>
          </cell>
          <cell r="I3356">
            <v>1</v>
          </cell>
        </row>
        <row r="3357">
          <cell r="A3357" t="str">
            <v>198223</v>
          </cell>
          <cell r="C3357" t="str">
            <v>PERNO MAQUINA GALV. 1/2 x 1 1/2"</v>
          </cell>
          <cell r="E3357" t="str">
            <v>un.</v>
          </cell>
          <cell r="F3357">
            <v>0.92399999999999993</v>
          </cell>
          <cell r="G3357">
            <v>0</v>
          </cell>
          <cell r="I3357">
            <v>1</v>
          </cell>
        </row>
        <row r="3358">
          <cell r="A3358" t="str">
            <v>198225</v>
          </cell>
          <cell r="C3358" t="str">
            <v>PERNO DE OJO C/ARA/TUERCA GALV. 5/8 x 16" P</v>
          </cell>
          <cell r="E3358" t="str">
            <v>un.</v>
          </cell>
          <cell r="F3358">
            <v>4.8159999999999998</v>
          </cell>
          <cell r="G3358">
            <v>0</v>
          </cell>
          <cell r="I3358">
            <v>1</v>
          </cell>
        </row>
        <row r="3359">
          <cell r="A3359" t="str">
            <v>198227</v>
          </cell>
          <cell r="C3359" t="str">
            <v>PERNO R.CORRIDA C/4 ARA/TUERCA GALV. 5/8 x 12"</v>
          </cell>
          <cell r="E3359" t="str">
            <v>un.</v>
          </cell>
          <cell r="F3359">
            <v>3.0379999999999998</v>
          </cell>
          <cell r="G3359">
            <v>0</v>
          </cell>
          <cell r="I3359">
            <v>1</v>
          </cell>
        </row>
        <row r="3360">
          <cell r="A3360" t="str">
            <v>198229</v>
          </cell>
          <cell r="C3360" t="str">
            <v>PIE DE AMIGO GALV. 28" P/CRUCETA MULTIUSO P</v>
          </cell>
          <cell r="E3360" t="str">
            <v>un.</v>
          </cell>
          <cell r="F3360">
            <v>2.968</v>
          </cell>
          <cell r="G3360">
            <v>0</v>
          </cell>
          <cell r="I3360">
            <v>1</v>
          </cell>
        </row>
        <row r="3361">
          <cell r="A3361" t="str">
            <v>198231</v>
          </cell>
          <cell r="C3361" t="str">
            <v>C. ACSR Al 336.4MCM 19H E</v>
          </cell>
          <cell r="E3361" t="str">
            <v>m.</v>
          </cell>
          <cell r="F3361">
            <v>2.6599999999999997</v>
          </cell>
          <cell r="G3361">
            <v>0</v>
          </cell>
          <cell r="I3361">
            <v>1</v>
          </cell>
        </row>
        <row r="3362">
          <cell r="A3362" t="str">
            <v>198233</v>
          </cell>
          <cell r="C3362" t="str">
            <v>Descripcion</v>
          </cell>
          <cell r="G3362">
            <v>0</v>
          </cell>
          <cell r="I3362">
            <v>1</v>
          </cell>
        </row>
        <row r="3363">
          <cell r="A3363" t="str">
            <v>198235</v>
          </cell>
          <cell r="C3363" t="str">
            <v>TR.POT.MED. 8.400/120 70/1 GE/ABB IM</v>
          </cell>
          <cell r="E3363" t="str">
            <v>un.</v>
          </cell>
          <cell r="F3363">
            <v>1260</v>
          </cell>
          <cell r="G3363">
            <v>0</v>
          </cell>
          <cell r="I3363">
            <v>1</v>
          </cell>
          <cell r="L3363">
            <v>3780</v>
          </cell>
        </row>
        <row r="3364">
          <cell r="A3364" t="str">
            <v>198237</v>
          </cell>
          <cell r="C3364" t="str">
            <v>TR.CORR.MED.EXT. 75:5A 15kV 755C152009 GE IM</v>
          </cell>
          <cell r="E3364" t="str">
            <v>un.</v>
          </cell>
          <cell r="F3364">
            <v>1190</v>
          </cell>
          <cell r="G3364">
            <v>0</v>
          </cell>
          <cell r="I3364">
            <v>1</v>
          </cell>
          <cell r="L3364">
            <v>0</v>
          </cell>
        </row>
        <row r="3365">
          <cell r="A3365" t="str">
            <v>198239</v>
          </cell>
          <cell r="C3365" t="str">
            <v>BASE SOCKET 3F 20A 13T UC7237WL M IM</v>
          </cell>
          <cell r="E3365" t="str">
            <v>un.</v>
          </cell>
          <cell r="F3365">
            <v>109.46599999999999</v>
          </cell>
          <cell r="G3365">
            <v>0</v>
          </cell>
          <cell r="I3365">
            <v>1</v>
          </cell>
          <cell r="L3365">
            <v>3570</v>
          </cell>
        </row>
        <row r="3366">
          <cell r="A3366" t="str">
            <v>198241</v>
          </cell>
          <cell r="C3366" t="str">
            <v>MED.SE.CLASE 20 A/D/R/M 9/8S SS452L I IM</v>
          </cell>
          <cell r="E3366" t="str">
            <v>un.</v>
          </cell>
          <cell r="F3366">
            <v>288.274</v>
          </cell>
          <cell r="G3366">
            <v>0</v>
          </cell>
          <cell r="I3366">
            <v>1</v>
          </cell>
          <cell r="L3366">
            <v>0</v>
          </cell>
        </row>
        <row r="3367">
          <cell r="A3367" t="str">
            <v>198243</v>
          </cell>
          <cell r="C3367" t="str">
            <v>ESTRUCTURA METALICA P/TRANSFORMADORES DE CORR</v>
          </cell>
          <cell r="E3367" t="str">
            <v>un.</v>
          </cell>
          <cell r="F3367">
            <v>380</v>
          </cell>
          <cell r="G3367">
            <v>0</v>
          </cell>
          <cell r="I3367">
            <v>1</v>
          </cell>
          <cell r="L3367">
            <v>109.46599999999999</v>
          </cell>
        </row>
        <row r="3368">
          <cell r="A3368" t="str">
            <v>198245</v>
          </cell>
          <cell r="C3368" t="str">
            <v>TUBO RIGIDO IMC C/U GALV. 1 1/4" x 3m I</v>
          </cell>
          <cell r="E3368" t="str">
            <v>un.</v>
          </cell>
          <cell r="F3368">
            <v>16.071999999999999</v>
          </cell>
          <cell r="G3368">
            <v>0</v>
          </cell>
          <cell r="I3368">
            <v>1</v>
          </cell>
          <cell r="L3368">
            <v>0</v>
          </cell>
        </row>
        <row r="3369">
          <cell r="A3369" t="str">
            <v>198247</v>
          </cell>
          <cell r="C3369" t="str">
            <v>CODO RIGIDO GALV. 1" x 90║ P</v>
          </cell>
          <cell r="E3369" t="str">
            <v>un.</v>
          </cell>
          <cell r="F3369">
            <v>2.968</v>
          </cell>
          <cell r="G3369">
            <v>0</v>
          </cell>
          <cell r="I3369">
            <v>1</v>
          </cell>
          <cell r="L3369">
            <v>288.274</v>
          </cell>
        </row>
        <row r="3370">
          <cell r="A3370" t="str">
            <v>198249</v>
          </cell>
          <cell r="C3370" t="str">
            <v>FUNDA SELLADA MET.C/FORRO 1 1/4" E6104 T IM</v>
          </cell>
          <cell r="E3370" t="str">
            <v>m.</v>
          </cell>
          <cell r="F3370">
            <v>3.9199999999999995</v>
          </cell>
          <cell r="G3370">
            <v>0</v>
          </cell>
          <cell r="I3370">
            <v>1</v>
          </cell>
          <cell r="L3370">
            <v>0</v>
          </cell>
        </row>
        <row r="3371">
          <cell r="A3371" t="str">
            <v>198251</v>
          </cell>
          <cell r="C3371" t="str">
            <v>UNION RIGIDO GALV. 1 1/4" E54 T IM</v>
          </cell>
          <cell r="E3371" t="str">
            <v>un.</v>
          </cell>
          <cell r="F3371">
            <v>1.3299999999999998</v>
          </cell>
          <cell r="G3371">
            <v>0</v>
          </cell>
          <cell r="I3371">
            <v>1</v>
          </cell>
          <cell r="L3371">
            <v>380</v>
          </cell>
        </row>
        <row r="3372">
          <cell r="A3372" t="str">
            <v>198253</v>
          </cell>
          <cell r="C3372" t="str">
            <v>CONDULET LB C/T Al 1 1/4"</v>
          </cell>
          <cell r="E3372" t="str">
            <v>un.</v>
          </cell>
          <cell r="F3372">
            <v>6.6079999999999997</v>
          </cell>
          <cell r="G3372">
            <v>0</v>
          </cell>
          <cell r="I3372">
            <v>1</v>
          </cell>
          <cell r="L3372">
            <v>0</v>
          </cell>
        </row>
        <row r="3373">
          <cell r="A3373" t="str">
            <v>198255</v>
          </cell>
          <cell r="C3373" t="str">
            <v>C. THHN UNILAY AMARILLO Cu 12AWG 600V</v>
          </cell>
          <cell r="E3373" t="str">
            <v>100 m.</v>
          </cell>
          <cell r="F3373">
            <v>53.578000000000003</v>
          </cell>
          <cell r="G3373">
            <v>0</v>
          </cell>
          <cell r="I3373">
            <v>1</v>
          </cell>
          <cell r="L3373">
            <v>64.287999999999997</v>
          </cell>
        </row>
        <row r="3374">
          <cell r="A3374" t="str">
            <v>198257</v>
          </cell>
          <cell r="C3374" t="str">
            <v>CONECTOR P/FUNDA SELLADA MET. 1" x 90║</v>
          </cell>
          <cell r="E3374" t="str">
            <v>un.</v>
          </cell>
          <cell r="F3374">
            <v>2.4079999999999999</v>
          </cell>
          <cell r="G3374">
            <v>0</v>
          </cell>
          <cell r="I3374">
            <v>1</v>
          </cell>
          <cell r="L3374">
            <v>0</v>
          </cell>
        </row>
        <row r="3375">
          <cell r="A3375" t="str">
            <v>198259</v>
          </cell>
          <cell r="C3375" t="str">
            <v>PUESTA A TIERRA</v>
          </cell>
          <cell r="E3375" t="str">
            <v>un.</v>
          </cell>
          <cell r="F3375">
            <v>58</v>
          </cell>
          <cell r="G3375">
            <v>0</v>
          </cell>
          <cell r="I3375">
            <v>1</v>
          </cell>
          <cell r="L3375">
            <v>5.9359999999999999</v>
          </cell>
        </row>
        <row r="3376">
          <cell r="A3376" t="str">
            <v>198261</v>
          </cell>
          <cell r="C3376" t="str">
            <v>C. Cu 15kV 2AWG D353NO C IM</v>
          </cell>
          <cell r="E3376" t="str">
            <v>m.</v>
          </cell>
          <cell r="F3376">
            <v>9.1309679999999993</v>
          </cell>
          <cell r="G3376">
            <v>0</v>
          </cell>
          <cell r="I3376">
            <v>1</v>
          </cell>
          <cell r="L3376">
            <v>0</v>
          </cell>
        </row>
        <row r="3377">
          <cell r="A3377" t="str">
            <v>198263</v>
          </cell>
          <cell r="C3377" t="str">
            <v>CAJA FUS.PORC. 15kV 100A E IM</v>
          </cell>
          <cell r="E3377" t="str">
            <v>un.</v>
          </cell>
          <cell r="F3377">
            <v>56</v>
          </cell>
          <cell r="G3377">
            <v>0</v>
          </cell>
          <cell r="I3377">
            <v>1</v>
          </cell>
          <cell r="L3377">
            <v>15.679999999999998</v>
          </cell>
        </row>
        <row r="3378">
          <cell r="A3378" t="str">
            <v>198265</v>
          </cell>
          <cell r="C3378" t="str">
            <v>PARARRAYO D.PORC. 15kV AVS101M015 IM</v>
          </cell>
          <cell r="E3378" t="str">
            <v>un.</v>
          </cell>
          <cell r="F3378">
            <v>83.355999999999995</v>
          </cell>
          <cell r="G3378">
            <v>0</v>
          </cell>
          <cell r="I3378">
            <v>1</v>
          </cell>
          <cell r="L3378">
            <v>0</v>
          </cell>
        </row>
        <row r="3379">
          <cell r="A3379" t="str">
            <v>198267</v>
          </cell>
          <cell r="C3379" t="str">
            <v>IMPREVISTOS</v>
          </cell>
          <cell r="E3379" t="str">
            <v>un.</v>
          </cell>
          <cell r="F3379">
            <v>250</v>
          </cell>
          <cell r="G3379">
            <v>0</v>
          </cell>
          <cell r="I3379">
            <v>1</v>
          </cell>
          <cell r="L3379">
            <v>19.95</v>
          </cell>
        </row>
        <row r="3380">
          <cell r="A3380" t="str">
            <v>198269</v>
          </cell>
          <cell r="C3380" t="str">
            <v>C. PREENSAMBLADO Al 2 x 50 + 1 x 50mm2</v>
          </cell>
          <cell r="E3380" t="str">
            <v>m.</v>
          </cell>
          <cell r="F3380">
            <v>4.6199999999999992</v>
          </cell>
          <cell r="G3380">
            <v>0</v>
          </cell>
          <cell r="I3380">
            <v>1</v>
          </cell>
          <cell r="L3380">
            <v>0</v>
          </cell>
        </row>
        <row r="3381">
          <cell r="A3381" t="str">
            <v>198271</v>
          </cell>
          <cell r="C3381" t="str">
            <v>CINTA AISLANTE COLORES 3/4" x 20 YARDAS 3M</v>
          </cell>
          <cell r="E3381" t="str">
            <v>un.</v>
          </cell>
          <cell r="F3381">
            <v>0.65799999999999992</v>
          </cell>
          <cell r="G3381">
            <v>0</v>
          </cell>
          <cell r="I3381">
            <v>1</v>
          </cell>
          <cell r="L3381">
            <v>13.215999999999999</v>
          </cell>
        </row>
        <row r="3382">
          <cell r="A3382" t="str">
            <v>198273</v>
          </cell>
          <cell r="G3382">
            <v>0</v>
          </cell>
          <cell r="I3382">
            <v>1</v>
          </cell>
          <cell r="L3382">
            <v>0</v>
          </cell>
        </row>
        <row r="3383">
          <cell r="A3383" t="str">
            <v>198274</v>
          </cell>
          <cell r="C3383" t="str">
            <v>KIT DE SUSPENSION CS1500 + 56404S C IM</v>
          </cell>
          <cell r="E3383" t="str">
            <v>un.</v>
          </cell>
          <cell r="F3383">
            <v>8.0920000000000005</v>
          </cell>
          <cell r="G3383">
            <v>0</v>
          </cell>
          <cell r="I3383">
            <v>1</v>
          </cell>
          <cell r="L3383">
            <v>267.89</v>
          </cell>
        </row>
        <row r="3384">
          <cell r="A3384" t="str">
            <v>198275</v>
          </cell>
          <cell r="C3384" t="str">
            <v>ABRAZADERA SIMPLE GALV. 5 1/2" P</v>
          </cell>
          <cell r="E3384" t="str">
            <v>un.</v>
          </cell>
          <cell r="F3384">
            <v>4.8159999999999998</v>
          </cell>
          <cell r="G3384">
            <v>0</v>
          </cell>
          <cell r="I3384">
            <v>1</v>
          </cell>
          <cell r="L3384">
            <v>0</v>
          </cell>
        </row>
        <row r="3385">
          <cell r="A3385" t="str">
            <v>198276</v>
          </cell>
          <cell r="G3385">
            <v>0</v>
          </cell>
          <cell r="I3385">
            <v>1</v>
          </cell>
          <cell r="L3385">
            <v>0</v>
          </cell>
        </row>
        <row r="3386">
          <cell r="A3386" t="str">
            <v>198277</v>
          </cell>
          <cell r="C3386" t="str">
            <v>KIT RETENCION PA1500+CA1500 C IM</v>
          </cell>
          <cell r="E3386" t="str">
            <v>un.</v>
          </cell>
          <cell r="F3386">
            <v>13.72</v>
          </cell>
          <cell r="G3386">
            <v>0</v>
          </cell>
          <cell r="I3386">
            <v>1</v>
          </cell>
          <cell r="L3386">
            <v>0</v>
          </cell>
        </row>
        <row r="3387">
          <cell r="A3387" t="str">
            <v>198278</v>
          </cell>
          <cell r="C3387" t="str">
            <v>ABRAZADERA SIMPLE GALV. 5 1/2" P</v>
          </cell>
          <cell r="E3387" t="str">
            <v>un.</v>
          </cell>
          <cell r="F3387">
            <v>4.8159999999999998</v>
          </cell>
          <cell r="G3387">
            <v>0</v>
          </cell>
          <cell r="I3387">
            <v>1</v>
          </cell>
          <cell r="L3387">
            <v>0</v>
          </cell>
        </row>
        <row r="3388">
          <cell r="A3388" t="str">
            <v>198279</v>
          </cell>
          <cell r="C3388" t="str">
            <v>TENSOR MECANICO 1/2"</v>
          </cell>
          <cell r="E3388" t="str">
            <v>un.</v>
          </cell>
          <cell r="F3388">
            <v>14</v>
          </cell>
          <cell r="G3388">
            <v>0</v>
          </cell>
          <cell r="I3388">
            <v>1</v>
          </cell>
          <cell r="L3388">
            <v>0</v>
          </cell>
        </row>
        <row r="3389">
          <cell r="A3389" t="str">
            <v>198280</v>
          </cell>
          <cell r="C3389" t="str">
            <v>PRECINTO PVC 35cm</v>
          </cell>
          <cell r="E3389" t="str">
            <v>un.</v>
          </cell>
          <cell r="F3389">
            <v>0.16799999999999998</v>
          </cell>
          <cell r="G3389">
            <v>0</v>
          </cell>
          <cell r="I3389">
            <v>1</v>
          </cell>
          <cell r="L3389">
            <v>0</v>
          </cell>
        </row>
        <row r="3390">
          <cell r="A3390" t="str">
            <v>198281</v>
          </cell>
          <cell r="C3390" t="str">
            <v>PROTECTOR PUNTA CABLE 50mm2 PPC50</v>
          </cell>
          <cell r="E3390" t="str">
            <v>un.</v>
          </cell>
          <cell r="F3390">
            <v>0.42</v>
          </cell>
          <cell r="G3390">
            <v>0</v>
          </cell>
          <cell r="I3390">
            <v>1</v>
          </cell>
          <cell r="L3390">
            <v>0</v>
          </cell>
        </row>
        <row r="3391">
          <cell r="A3391" t="str">
            <v>198282</v>
          </cell>
          <cell r="C3391" t="str">
            <v>Descripcion</v>
          </cell>
          <cell r="D3391" t="str">
            <v>Unidad</v>
          </cell>
          <cell r="G3391">
            <v>0</v>
          </cell>
          <cell r="I3391">
            <v>1</v>
          </cell>
          <cell r="L3391">
            <v>7.2240000000000002</v>
          </cell>
        </row>
        <row r="3392">
          <cell r="A3392" t="str">
            <v>198283</v>
          </cell>
          <cell r="C3392" t="str">
            <v>LUM.CALIMA II SODIO 250W 208/220/240V C/F IM</v>
          </cell>
          <cell r="E3392" t="str">
            <v>un.</v>
          </cell>
          <cell r="F3392">
            <v>125.07599999999999</v>
          </cell>
          <cell r="G3392">
            <v>0</v>
          </cell>
          <cell r="I3392">
            <v>1</v>
          </cell>
          <cell r="L3392">
            <v>0</v>
          </cell>
        </row>
        <row r="3393">
          <cell r="A3393" t="str">
            <v>1982831</v>
          </cell>
          <cell r="C3393" t="str">
            <v>LUM.CALIMA II SODIO 400W 208/220/240V C/F IM</v>
          </cell>
          <cell r="E3393" t="str">
            <v>un.</v>
          </cell>
          <cell r="F3393">
            <v>200.1216</v>
          </cell>
          <cell r="G3393">
            <v>0</v>
          </cell>
          <cell r="I3393">
            <v>1</v>
          </cell>
          <cell r="L3393">
            <v>0</v>
          </cell>
        </row>
        <row r="3394">
          <cell r="A3394" t="str">
            <v>198284</v>
          </cell>
          <cell r="C3394" t="str">
            <v>C. CONC.Cu 3 x 12AWG 600V INEN 2214:00 I</v>
          </cell>
          <cell r="E3394" t="str">
            <v>un.</v>
          </cell>
          <cell r="F3394">
            <v>1.9039999999999999</v>
          </cell>
          <cell r="G3394">
            <v>0</v>
          </cell>
          <cell r="I3394">
            <v>1</v>
          </cell>
          <cell r="L3394">
            <v>58</v>
          </cell>
        </row>
        <row r="3395">
          <cell r="A3395" t="str">
            <v>198285</v>
          </cell>
          <cell r="C3395" t="str">
            <v>FOCO SODIO 250W E40 TUBULAR 00171 V IM</v>
          </cell>
          <cell r="E3395" t="str">
            <v>un.</v>
          </cell>
          <cell r="F3395">
            <v>9.4676679999999998</v>
          </cell>
          <cell r="G3395">
            <v>0</v>
          </cell>
          <cell r="I3395">
            <v>1</v>
          </cell>
          <cell r="L3395">
            <v>0</v>
          </cell>
        </row>
        <row r="3396">
          <cell r="A3396" t="str">
            <v>1982851</v>
          </cell>
          <cell r="C3396" t="str">
            <v>FOCO SODIO 400W E40 TUBULAR 00171 V IM</v>
          </cell>
          <cell r="E3396" t="str">
            <v>un.</v>
          </cell>
          <cell r="F3396">
            <v>15.1482688</v>
          </cell>
          <cell r="G3396">
            <v>0</v>
          </cell>
          <cell r="I3396">
            <v>1</v>
          </cell>
          <cell r="L3396">
            <v>0</v>
          </cell>
        </row>
        <row r="3397">
          <cell r="A3397" t="str">
            <v>198286</v>
          </cell>
          <cell r="C3397" t="str">
            <v>CINTA AISLANTE COLORES 3/4" x 20 YARDAS 3M</v>
          </cell>
          <cell r="E3397" t="str">
            <v>un.</v>
          </cell>
          <cell r="F3397">
            <v>0.65799999999999992</v>
          </cell>
          <cell r="G3397">
            <v>0</v>
          </cell>
          <cell r="I3397">
            <v>1</v>
          </cell>
          <cell r="L3397">
            <v>63.916775999999999</v>
          </cell>
        </row>
        <row r="3398">
          <cell r="A3398" t="str">
            <v>198287</v>
          </cell>
          <cell r="C3398" t="str">
            <v>BRAZO GALV.P/LUM. 2" x 1,5m P</v>
          </cell>
          <cell r="E3398" t="str">
            <v>un.</v>
          </cell>
          <cell r="F3398">
            <v>15.148</v>
          </cell>
          <cell r="G3398">
            <v>0</v>
          </cell>
          <cell r="I3398">
            <v>1</v>
          </cell>
          <cell r="L3398">
            <v>0</v>
          </cell>
        </row>
        <row r="3399">
          <cell r="A3399" t="str">
            <v>198288</v>
          </cell>
          <cell r="C3399" t="str">
            <v>FOTOCELULA 1.000W 105/305V FP7790BSSS FP IM</v>
          </cell>
          <cell r="E3399" t="str">
            <v>un.</v>
          </cell>
          <cell r="F3399">
            <v>5.2919999999999998</v>
          </cell>
          <cell r="G3399">
            <v>0</v>
          </cell>
          <cell r="I3399">
            <v>1</v>
          </cell>
          <cell r="L3399">
            <v>168</v>
          </cell>
        </row>
        <row r="3400">
          <cell r="A3400" t="str">
            <v>198289</v>
          </cell>
          <cell r="C3400" t="str">
            <v>CONECTOR DENTADO ESTANCO DCNL-1E C IM</v>
          </cell>
          <cell r="E3400" t="str">
            <v>un.</v>
          </cell>
          <cell r="F3400">
            <v>1.19</v>
          </cell>
          <cell r="G3400">
            <v>0</v>
          </cell>
          <cell r="I3400">
            <v>1</v>
          </cell>
          <cell r="L3400">
            <v>0</v>
          </cell>
        </row>
        <row r="3401">
          <cell r="A3401" t="str">
            <v>198290</v>
          </cell>
          <cell r="C3401" t="str">
            <v>Descripcion</v>
          </cell>
          <cell r="G3401">
            <v>0</v>
          </cell>
          <cell r="I3401">
            <v>1</v>
          </cell>
          <cell r="L3401">
            <v>250.06799999999998</v>
          </cell>
        </row>
        <row r="3402">
          <cell r="A3402" t="str">
            <v>198291</v>
          </cell>
          <cell r="C3402" t="str">
            <v>ABRAZADERA DOBLE GALV. 5 1/2" P</v>
          </cell>
          <cell r="E3402" t="str">
            <v>un.</v>
          </cell>
          <cell r="F3402">
            <v>6.468</v>
          </cell>
          <cell r="G3402">
            <v>0</v>
          </cell>
          <cell r="I3402">
            <v>1</v>
          </cell>
          <cell r="L3402">
            <v>0</v>
          </cell>
        </row>
        <row r="3403">
          <cell r="A3403" t="str">
            <v>198292</v>
          </cell>
          <cell r="C3403" t="str">
            <v>AISLADOR SUSPENSION PORC. ANSI 52-1 IM</v>
          </cell>
          <cell r="E3403" t="str">
            <v>un.</v>
          </cell>
          <cell r="F3403">
            <v>6.3419999999999996</v>
          </cell>
          <cell r="G3403">
            <v>0</v>
          </cell>
          <cell r="I3403">
            <v>1</v>
          </cell>
          <cell r="L3403">
            <v>250</v>
          </cell>
        </row>
        <row r="3404">
          <cell r="A3404" t="str">
            <v>198293</v>
          </cell>
          <cell r="C3404" t="str">
            <v>CRUCETA MULTIUSO GALV. 2 1/2 x 1/4" x 2,4m P</v>
          </cell>
          <cell r="E3404" t="str">
            <v>un.</v>
          </cell>
          <cell r="F3404">
            <v>46.13</v>
          </cell>
          <cell r="G3404">
            <v>0</v>
          </cell>
          <cell r="I3404">
            <v>1</v>
          </cell>
        </row>
        <row r="3405">
          <cell r="A3405" t="str">
            <v>198294</v>
          </cell>
          <cell r="C3405" t="str">
            <v>GRAPA PISTOLA Al 6-3/0AWG</v>
          </cell>
          <cell r="E3405" t="str">
            <v>un.</v>
          </cell>
          <cell r="F3405">
            <v>8.847999999999999</v>
          </cell>
          <cell r="G3405">
            <v>0</v>
          </cell>
          <cell r="I3405">
            <v>1</v>
          </cell>
        </row>
        <row r="3406">
          <cell r="A3406" t="str">
            <v>198295</v>
          </cell>
          <cell r="C3406" t="str">
            <v>PERNO MAQUINA GALV. 1/2 x 1 1/2"</v>
          </cell>
          <cell r="E3406" t="str">
            <v>un.</v>
          </cell>
          <cell r="F3406">
            <v>0.92399999999999993</v>
          </cell>
          <cell r="G3406">
            <v>0</v>
          </cell>
          <cell r="I3406">
            <v>1</v>
          </cell>
        </row>
        <row r="3407">
          <cell r="A3407" t="str">
            <v>198296</v>
          </cell>
          <cell r="C3407" t="str">
            <v>PERNO DE OJO C/ARA/TUERCA GALV. 5/8 x 16" P</v>
          </cell>
          <cell r="E3407" t="str">
            <v>un.</v>
          </cell>
          <cell r="F3407">
            <v>4.8159999999999998</v>
          </cell>
          <cell r="G3407">
            <v>0</v>
          </cell>
          <cell r="I3407">
            <v>1</v>
          </cell>
        </row>
        <row r="3408">
          <cell r="A3408" t="str">
            <v>198297</v>
          </cell>
          <cell r="C3408" t="str">
            <v>PERNO R.CORRIDA C/4 ARA/TUERCA GALV. 5/8 x 12"</v>
          </cell>
          <cell r="E3408" t="str">
            <v>un.</v>
          </cell>
          <cell r="F3408">
            <v>3.0379999999999998</v>
          </cell>
          <cell r="G3408">
            <v>0</v>
          </cell>
          <cell r="I3408">
            <v>1</v>
          </cell>
        </row>
        <row r="3409">
          <cell r="A3409" t="str">
            <v>198298</v>
          </cell>
          <cell r="C3409" t="str">
            <v>PIE DE AMIGO GALV. 28" P/CRUCETA MULTIUSO P</v>
          </cell>
          <cell r="E3409" t="str">
            <v>un.</v>
          </cell>
          <cell r="F3409">
            <v>2.968</v>
          </cell>
          <cell r="G3409">
            <v>0</v>
          </cell>
          <cell r="I3409">
            <v>1</v>
          </cell>
        </row>
        <row r="3410">
          <cell r="A3410" t="str">
            <v>198299</v>
          </cell>
          <cell r="G3410">
            <v>0</v>
          </cell>
          <cell r="I3410">
            <v>1</v>
          </cell>
        </row>
        <row r="3411">
          <cell r="A3411" t="str">
            <v>198300</v>
          </cell>
          <cell r="C3411" t="str">
            <v>Caja de Registro 80x80x80 cm</v>
          </cell>
          <cell r="E3411" t="str">
            <v>un</v>
          </cell>
          <cell r="F3411">
            <v>290</v>
          </cell>
          <cell r="G3411">
            <v>0</v>
          </cell>
          <cell r="I3411">
            <v>1</v>
          </cell>
        </row>
        <row r="3412">
          <cell r="A3412" t="str">
            <v>198301</v>
          </cell>
          <cell r="G3412">
            <v>0</v>
          </cell>
          <cell r="I3412">
            <v>1</v>
          </cell>
        </row>
        <row r="3413">
          <cell r="A3413" t="str">
            <v>198302</v>
          </cell>
          <cell r="C3413" t="str">
            <v>TUBO PRESION 110mm x 6m 91psi INEN 1373:94</v>
          </cell>
          <cell r="E3413" t="str">
            <v>un</v>
          </cell>
          <cell r="F3413">
            <v>18.927999999999997</v>
          </cell>
          <cell r="G3413">
            <v>0</v>
          </cell>
          <cell r="I3413">
            <v>1</v>
          </cell>
        </row>
        <row r="3414">
          <cell r="A3414" t="str">
            <v>198303</v>
          </cell>
          <cell r="C3414" t="str">
            <v>SOLDITUBO PEGATUBO 1 litro</v>
          </cell>
          <cell r="E3414" t="str">
            <v>un</v>
          </cell>
          <cell r="F3414">
            <v>5.04</v>
          </cell>
          <cell r="G3414">
            <v>0</v>
          </cell>
          <cell r="I3414">
            <v>1</v>
          </cell>
        </row>
        <row r="3415">
          <cell r="A3415" t="str">
            <v>198304</v>
          </cell>
          <cell r="C3415" t="str">
            <v>ARENA G.</v>
          </cell>
          <cell r="E3415" t="str">
            <v>m3.</v>
          </cell>
          <cell r="F3415">
            <v>7</v>
          </cell>
          <cell r="G3415">
            <v>0</v>
          </cell>
          <cell r="I3415">
            <v>1</v>
          </cell>
        </row>
        <row r="3416">
          <cell r="A3416" t="str">
            <v>198305</v>
          </cell>
          <cell r="C3416" t="str">
            <v>Tablero de Medicion CL-20 3F</v>
          </cell>
          <cell r="E3416" t="str">
            <v>un</v>
          </cell>
          <cell r="F3416">
            <v>320</v>
          </cell>
          <cell r="G3416">
            <v>0</v>
          </cell>
          <cell r="I3416">
            <v>1</v>
          </cell>
        </row>
        <row r="3417">
          <cell r="A3417" t="str">
            <v>198306</v>
          </cell>
          <cell r="G3417">
            <v>0</v>
          </cell>
          <cell r="I3417">
            <v>1</v>
          </cell>
        </row>
        <row r="3418">
          <cell r="A3418" t="str">
            <v>198307</v>
          </cell>
          <cell r="C3418" t="str">
            <v>C. TTU NEGRO Cu 4/0AWG 19H E</v>
          </cell>
          <cell r="E3418" t="str">
            <v>m.</v>
          </cell>
          <cell r="F3418">
            <v>16.617999999999999</v>
          </cell>
          <cell r="G3418">
            <v>0</v>
          </cell>
          <cell r="I3418">
            <v>1</v>
          </cell>
        </row>
        <row r="3419">
          <cell r="A3419" t="str">
            <v>198308</v>
          </cell>
          <cell r="C3419" t="str">
            <v>C. TTU NEGRO Cu 2/0AWG 19H E</v>
          </cell>
          <cell r="E3419" t="str">
            <v>m.</v>
          </cell>
          <cell r="F3419">
            <v>11.746</v>
          </cell>
          <cell r="G3419">
            <v>0</v>
          </cell>
          <cell r="I3419">
            <v>1</v>
          </cell>
        </row>
        <row r="3420">
          <cell r="A3420" t="str">
            <v>198309</v>
          </cell>
          <cell r="C3420" t="str">
            <v>TERMINAL C.S.Cu 4/0AWG 98031 OEC IM</v>
          </cell>
          <cell r="E3420" t="str">
            <v>un.</v>
          </cell>
          <cell r="F3420">
            <v>1.5959999999999999</v>
          </cell>
          <cell r="G3420">
            <v>0</v>
          </cell>
          <cell r="I3420">
            <v>1</v>
          </cell>
        </row>
        <row r="3421">
          <cell r="A3421" t="str">
            <v>198310</v>
          </cell>
          <cell r="C3421" t="str">
            <v>TERMINAL C.Cu 2/0AWG 98022 OEC IM</v>
          </cell>
          <cell r="E3421" t="str">
            <v>un.</v>
          </cell>
          <cell r="F3421">
            <v>0.89599999999999991</v>
          </cell>
          <cell r="G3421">
            <v>0</v>
          </cell>
          <cell r="I3421">
            <v>1</v>
          </cell>
        </row>
        <row r="3422">
          <cell r="A3422" t="str">
            <v>198311</v>
          </cell>
          <cell r="C3422" t="str">
            <v>AMARRAS CABLES NEGRAS PVC 30cm T12 IM</v>
          </cell>
          <cell r="E3422" t="str">
            <v>100 un.</v>
          </cell>
          <cell r="F3422">
            <v>3.0379999999999998</v>
          </cell>
          <cell r="G3422">
            <v>0</v>
          </cell>
          <cell r="I3422">
            <v>1</v>
          </cell>
        </row>
        <row r="3423">
          <cell r="A3423" t="str">
            <v>198312</v>
          </cell>
          <cell r="C3423" t="str">
            <v>Descripcion</v>
          </cell>
          <cell r="E3423" t="str">
            <v>un.</v>
          </cell>
          <cell r="G3423">
            <v>0</v>
          </cell>
          <cell r="I3423">
            <v>1</v>
          </cell>
        </row>
        <row r="3424">
          <cell r="A3424" t="str">
            <v>198313</v>
          </cell>
          <cell r="G3424">
            <v>0</v>
          </cell>
          <cell r="I3424">
            <v>1</v>
          </cell>
        </row>
        <row r="3425">
          <cell r="A3425" t="str">
            <v>198314</v>
          </cell>
          <cell r="C3425" t="str">
            <v>C. THHN Cu 8AWG 7H 600V I</v>
          </cell>
          <cell r="E3425" t="str">
            <v>un.</v>
          </cell>
          <cell r="F3425">
            <v>1.3719999999999999</v>
          </cell>
          <cell r="G3425">
            <v>0</v>
          </cell>
          <cell r="I3425">
            <v>1</v>
          </cell>
        </row>
        <row r="3426">
          <cell r="A3426" t="str">
            <v>198315</v>
          </cell>
          <cell r="C3426" t="str">
            <v>C. THHN UNILAY NEGRO Cu 10AWG 600V C</v>
          </cell>
          <cell r="E3426" t="str">
            <v>100 un.</v>
          </cell>
          <cell r="F3426">
            <v>86.561999999999998</v>
          </cell>
          <cell r="G3426">
            <v>0</v>
          </cell>
          <cell r="I3426">
            <v>1</v>
          </cell>
        </row>
        <row r="3427">
          <cell r="A3427" t="str">
            <v>198316</v>
          </cell>
          <cell r="C3427" t="str">
            <v>AMARRAS CABLES NEGRAS PVC 30cm T12 IM</v>
          </cell>
          <cell r="E3427" t="str">
            <v>100 un.</v>
          </cell>
          <cell r="F3427">
            <v>3.0379999999999998</v>
          </cell>
          <cell r="G3427">
            <v>0</v>
          </cell>
          <cell r="I3427">
            <v>1</v>
          </cell>
        </row>
        <row r="3428">
          <cell r="A3428" t="str">
            <v>198317</v>
          </cell>
          <cell r="C3428" t="str">
            <v>Descripcion</v>
          </cell>
          <cell r="D3428" t="str">
            <v>Unidad</v>
          </cell>
          <cell r="G3428">
            <v>0</v>
          </cell>
          <cell r="I3428">
            <v>1</v>
          </cell>
        </row>
        <row r="3429">
          <cell r="A3429" t="str">
            <v>198318</v>
          </cell>
          <cell r="C3429" t="str">
            <v>CENTRO DE CARGA 1F 4/8C 125A TL412C GE</v>
          </cell>
          <cell r="E3429" t="str">
            <v>un.</v>
          </cell>
          <cell r="F3429">
            <v>20.02</v>
          </cell>
          <cell r="G3429">
            <v>0</v>
          </cell>
          <cell r="I3429">
            <v>1</v>
          </cell>
        </row>
        <row r="3430">
          <cell r="A3430" t="str">
            <v>198319</v>
          </cell>
          <cell r="C3430" t="str">
            <v>BR.SOB.TQC2420 20A 2P 120/240V GE</v>
          </cell>
          <cell r="E3430" t="str">
            <v>un.</v>
          </cell>
          <cell r="F3430">
            <v>11.465999999999999</v>
          </cell>
          <cell r="G3430">
            <v>0</v>
          </cell>
          <cell r="I3430">
            <v>1</v>
          </cell>
        </row>
        <row r="3431">
          <cell r="A3431" t="str">
            <v>198320</v>
          </cell>
          <cell r="G3431">
            <v>0</v>
          </cell>
          <cell r="I3431">
            <v>1</v>
          </cell>
        </row>
        <row r="3432">
          <cell r="A3432" t="str">
            <v>198321</v>
          </cell>
          <cell r="C3432" t="str">
            <v>LUM.HERMETICA FL 2 x 32W ZALUX</v>
          </cell>
          <cell r="E3432" t="str">
            <v>un.</v>
          </cell>
          <cell r="F3432">
            <v>59.849999999999994</v>
          </cell>
          <cell r="G3432">
            <v>0</v>
          </cell>
          <cell r="I3432">
            <v>1</v>
          </cell>
        </row>
        <row r="3433">
          <cell r="A3433" t="str">
            <v>198322</v>
          </cell>
          <cell r="C3433" t="str">
            <v>FLUORESCENTE COMPACTO T. 32W WW 4P S</v>
          </cell>
          <cell r="E3433" t="str">
            <v>un.</v>
          </cell>
          <cell r="F3433">
            <v>4.3259999999999996</v>
          </cell>
          <cell r="G3433">
            <v>0</v>
          </cell>
          <cell r="I3433">
            <v>1</v>
          </cell>
        </row>
        <row r="3434">
          <cell r="A3434" t="str">
            <v>198323</v>
          </cell>
          <cell r="C3434" t="str">
            <v>CINTA AISLANTE COLORES 3/4" x 20 YARDAS 3M</v>
          </cell>
          <cell r="E3434" t="str">
            <v>un.</v>
          </cell>
          <cell r="F3434">
            <v>0.65799999999999992</v>
          </cell>
          <cell r="G3434">
            <v>0</v>
          </cell>
          <cell r="I3434">
            <v>1</v>
          </cell>
        </row>
        <row r="3435">
          <cell r="A3435" t="str">
            <v>198324</v>
          </cell>
          <cell r="C3435" t="str">
            <v>CADENA MET.P/LUM.</v>
          </cell>
          <cell r="E3435" t="str">
            <v>un.</v>
          </cell>
          <cell r="F3435">
            <v>1.4</v>
          </cell>
          <cell r="G3435">
            <v>0</v>
          </cell>
          <cell r="I3435">
            <v>1</v>
          </cell>
        </row>
        <row r="3436">
          <cell r="A3436" t="str">
            <v>198325</v>
          </cell>
          <cell r="C3436" t="str">
            <v>CINTA AISLANTE B/T 3/4" x 30 C. 2006 P IM</v>
          </cell>
          <cell r="E3436" t="str">
            <v>un.</v>
          </cell>
          <cell r="F3436">
            <v>4.774</v>
          </cell>
          <cell r="G3436">
            <v>0</v>
          </cell>
          <cell r="I3436">
            <v>1</v>
          </cell>
        </row>
        <row r="3437">
          <cell r="A3437" t="str">
            <v>198326</v>
          </cell>
          <cell r="C3437" t="str">
            <v>Descripcion</v>
          </cell>
          <cell r="G3437">
            <v>0</v>
          </cell>
          <cell r="I3437">
            <v>1</v>
          </cell>
        </row>
        <row r="3438">
          <cell r="A3438" t="str">
            <v>198327</v>
          </cell>
          <cell r="G3438">
            <v>0</v>
          </cell>
          <cell r="I3438">
            <v>1</v>
          </cell>
        </row>
        <row r="3439">
          <cell r="A3439" t="str">
            <v>198328</v>
          </cell>
          <cell r="C3439" t="str">
            <v>TENSOR EMPUJE GALV. 3" x 9m</v>
          </cell>
          <cell r="E3439" t="str">
            <v>un.</v>
          </cell>
          <cell r="F3439">
            <v>158.68800000000002</v>
          </cell>
          <cell r="G3439">
            <v>0</v>
          </cell>
          <cell r="I3439">
            <v>1</v>
          </cell>
        </row>
        <row r="3440">
          <cell r="A3440" t="str">
            <v>198329</v>
          </cell>
          <cell r="C3440" t="str">
            <v>POSTE CIRC.HOR. 9m x 500kg C/H INEN 1965:93 D</v>
          </cell>
          <cell r="E3440" t="str">
            <v>un.</v>
          </cell>
          <cell r="F3440">
            <v>140.16800000000001</v>
          </cell>
          <cell r="G3440">
            <v>0</v>
          </cell>
          <cell r="I3440">
            <v>1</v>
          </cell>
        </row>
        <row r="3441">
          <cell r="A3441" t="str">
            <v>198330</v>
          </cell>
          <cell r="C3441" t="str">
            <v>POSTE CIRC.HOR. 11m x 500kg C/H INEN 1965:93 D</v>
          </cell>
          <cell r="E3441" t="str">
            <v>un.</v>
          </cell>
          <cell r="F3441">
            <v>171.32</v>
          </cell>
          <cell r="G3441">
            <v>0</v>
          </cell>
          <cell r="I3441">
            <v>1</v>
          </cell>
        </row>
        <row r="3442">
          <cell r="A3442" t="str">
            <v>198331</v>
          </cell>
          <cell r="C3442" t="str">
            <v>SEMAFOROS</v>
          </cell>
          <cell r="G3442">
            <v>0</v>
          </cell>
          <cell r="I3442">
            <v>1</v>
          </cell>
        </row>
        <row r="3443">
          <cell r="A3443" t="str">
            <v>198332</v>
          </cell>
          <cell r="C3443" t="str">
            <v>Regulador se Semaforo inc. UPS</v>
          </cell>
          <cell r="E3443" t="str">
            <v>un.</v>
          </cell>
          <cell r="F3443">
            <v>12331.18</v>
          </cell>
          <cell r="G3443">
            <v>0</v>
          </cell>
          <cell r="I3443">
            <v>1</v>
          </cell>
        </row>
        <row r="3444">
          <cell r="A3444" t="str">
            <v>198333</v>
          </cell>
          <cell r="C3444" t="str">
            <v>Tarjeta de Detector 2 canales p/lazos magneticos</v>
          </cell>
          <cell r="E3444" t="str">
            <v>un.</v>
          </cell>
          <cell r="F3444">
            <v>326.27</v>
          </cell>
          <cell r="G3444">
            <v>0</v>
          </cell>
          <cell r="I3444">
            <v>1</v>
          </cell>
        </row>
        <row r="3445">
          <cell r="A3445" t="str">
            <v>198334</v>
          </cell>
          <cell r="C3445" t="str">
            <v>Espira p/detectar Vehiculos</v>
          </cell>
          <cell r="E3445" t="str">
            <v>un.</v>
          </cell>
          <cell r="F3445">
            <v>246.24</v>
          </cell>
          <cell r="G3445">
            <v>0</v>
          </cell>
          <cell r="I3445">
            <v>1</v>
          </cell>
        </row>
        <row r="3446">
          <cell r="A3446" t="str">
            <v>198335</v>
          </cell>
          <cell r="C3446" t="str">
            <v>Semaforos 3 Mod. de Policarbonato con Luz led´s</v>
          </cell>
          <cell r="E3446" t="str">
            <v>un.</v>
          </cell>
          <cell r="F3446">
            <v>720.25</v>
          </cell>
          <cell r="G3446">
            <v>0</v>
          </cell>
          <cell r="I3446">
            <v>1</v>
          </cell>
        </row>
        <row r="3447">
          <cell r="A3447" t="str">
            <v>198336</v>
          </cell>
          <cell r="C3447" t="str">
            <v>Pulsador de Esfera e Policarbonato con Luz led´s</v>
          </cell>
          <cell r="E3447" t="str">
            <v>un.</v>
          </cell>
          <cell r="F3447">
            <v>208.65</v>
          </cell>
          <cell r="G3447">
            <v>0</v>
          </cell>
          <cell r="I3447">
            <v>1</v>
          </cell>
        </row>
        <row r="3448">
          <cell r="A3448" t="str">
            <v>198337</v>
          </cell>
          <cell r="C3448" t="str">
            <v>Semaforos 2 Mod.12 " Policarbonato con Luz led´s</v>
          </cell>
          <cell r="E3448" t="str">
            <v>un.</v>
          </cell>
          <cell r="F3448">
            <v>811.66</v>
          </cell>
          <cell r="G3448">
            <v>0</v>
          </cell>
          <cell r="I3448">
            <v>1</v>
          </cell>
        </row>
        <row r="3449">
          <cell r="A3449" t="str">
            <v>198338</v>
          </cell>
          <cell r="C3449" t="str">
            <v>Baculo en Chapa de Acero Galv. Inc. Columna, Brazo de 2,5 a 7m.</v>
          </cell>
          <cell r="E3449" t="str">
            <v>un.</v>
          </cell>
          <cell r="F3449">
            <v>511.71</v>
          </cell>
          <cell r="G3449">
            <v>0</v>
          </cell>
          <cell r="I3449">
            <v>1</v>
          </cell>
        </row>
        <row r="3450">
          <cell r="A3450" t="str">
            <v>198339</v>
          </cell>
          <cell r="C3450" t="str">
            <v>Columna 110 mm. Galv. Inc. Pintura</v>
          </cell>
          <cell r="E3450" t="str">
            <v>un.</v>
          </cell>
          <cell r="F3450">
            <v>285</v>
          </cell>
          <cell r="G3450">
            <v>0</v>
          </cell>
          <cell r="I3450">
            <v>1</v>
          </cell>
        </row>
        <row r="3451">
          <cell r="A3451" t="str">
            <v>198340</v>
          </cell>
          <cell r="C3451" t="str">
            <v>Fijación p/Semaforos en 2 puntos</v>
          </cell>
          <cell r="E3451" t="str">
            <v>un.</v>
          </cell>
          <cell r="F3451">
            <v>63</v>
          </cell>
          <cell r="G3451">
            <v>0</v>
          </cell>
          <cell r="I3451">
            <v>1</v>
          </cell>
        </row>
        <row r="3452">
          <cell r="A3452" t="str">
            <v>198341</v>
          </cell>
          <cell r="C3452" t="str">
            <v>Soporte de bajante de baculo</v>
          </cell>
          <cell r="E3452" t="str">
            <v>un.</v>
          </cell>
          <cell r="F3452">
            <v>98.17</v>
          </cell>
          <cell r="G3452">
            <v>0</v>
          </cell>
          <cell r="I3452">
            <v>1</v>
          </cell>
        </row>
        <row r="3453">
          <cell r="A3453" t="str">
            <v>198342</v>
          </cell>
          <cell r="C3453" t="str">
            <v>Cable Teflon 1x14 AWG en Cobre</v>
          </cell>
          <cell r="E3453" t="str">
            <v>m.</v>
          </cell>
          <cell r="F3453">
            <v>0.5</v>
          </cell>
          <cell r="G3453">
            <v>0</v>
          </cell>
          <cell r="I3453">
            <v>1</v>
          </cell>
        </row>
        <row r="3454">
          <cell r="A3454" t="str">
            <v>198343</v>
          </cell>
          <cell r="C3454" t="str">
            <v>Cable de Manguera 3x14 AWG en Cobre p/Semaforos</v>
          </cell>
          <cell r="E3454" t="str">
            <v>m.</v>
          </cell>
          <cell r="F3454">
            <v>1.52</v>
          </cell>
          <cell r="G3454">
            <v>0</v>
          </cell>
          <cell r="I3454">
            <v>1</v>
          </cell>
        </row>
        <row r="3455">
          <cell r="A3455" t="str">
            <v>198344</v>
          </cell>
          <cell r="C3455" t="str">
            <v>Cable de Manguera 4x14 AWG en Cobre p/Semaforos</v>
          </cell>
          <cell r="E3455" t="str">
            <v>m.</v>
          </cell>
          <cell r="F3455">
            <v>2.13</v>
          </cell>
          <cell r="G3455">
            <v>0</v>
          </cell>
          <cell r="I3455">
            <v>1</v>
          </cell>
        </row>
        <row r="3456">
          <cell r="A3456" t="str">
            <v>198345</v>
          </cell>
          <cell r="C3456" t="str">
            <v>Cable Unipolar Bicolor p/tierra de Armario  de 16mm2 de Cobre</v>
          </cell>
          <cell r="E3456" t="str">
            <v>m.</v>
          </cell>
          <cell r="F3456">
            <v>1.3</v>
          </cell>
          <cell r="G3456">
            <v>0</v>
          </cell>
          <cell r="I3456">
            <v>1</v>
          </cell>
        </row>
        <row r="3457">
          <cell r="A3457" t="str">
            <v>198346</v>
          </cell>
          <cell r="C3457" t="str">
            <v>Picas de tomas a tierra</v>
          </cell>
          <cell r="E3457" t="str">
            <v>un.</v>
          </cell>
          <cell r="F3457">
            <v>43.87</v>
          </cell>
          <cell r="G3457">
            <v>0</v>
          </cell>
          <cell r="I3457">
            <v>1</v>
          </cell>
        </row>
        <row r="3458">
          <cell r="A3458" t="str">
            <v>198347</v>
          </cell>
          <cell r="C3458" t="str">
            <v>Cable de Espira p/Transmision de Datos</v>
          </cell>
          <cell r="E3458" t="str">
            <v>m.</v>
          </cell>
          <cell r="F3458">
            <v>1.45</v>
          </cell>
          <cell r="G3458">
            <v>0</v>
          </cell>
          <cell r="I3458">
            <v>1</v>
          </cell>
        </row>
        <row r="3459">
          <cell r="A3459" t="str">
            <v>198348</v>
          </cell>
          <cell r="C3459" t="str">
            <v>Base de Horm. p/Centrales de  regulador</v>
          </cell>
          <cell r="E3459" t="str">
            <v>un.</v>
          </cell>
          <cell r="F3459">
            <v>118.94</v>
          </cell>
          <cell r="G3459">
            <v>0</v>
          </cell>
          <cell r="I3459">
            <v>1</v>
          </cell>
        </row>
        <row r="3460">
          <cell r="A3460" t="str">
            <v>198349</v>
          </cell>
          <cell r="C3460" t="str">
            <v>Base de Horm. p/Baculo</v>
          </cell>
          <cell r="E3460" t="str">
            <v>un.</v>
          </cell>
          <cell r="F3460">
            <v>117.81</v>
          </cell>
          <cell r="G3460">
            <v>0</v>
          </cell>
          <cell r="I3460">
            <v>1</v>
          </cell>
        </row>
        <row r="3461">
          <cell r="A3461" t="str">
            <v>198350</v>
          </cell>
          <cell r="C3461" t="str">
            <v>Base de Horm. p/Columnas vehicular y peatonal</v>
          </cell>
          <cell r="E3461" t="str">
            <v>un.</v>
          </cell>
          <cell r="F3461">
            <v>82.52</v>
          </cell>
          <cell r="G3461">
            <v>0</v>
          </cell>
          <cell r="I3461">
            <v>1</v>
          </cell>
        </row>
        <row r="3462">
          <cell r="A3462" t="str">
            <v>198351</v>
          </cell>
          <cell r="C3462" t="str">
            <v>Tuberia PVC 55mmx91PSI x 1</v>
          </cell>
          <cell r="E3462" t="str">
            <v>m.</v>
          </cell>
          <cell r="F3462">
            <v>5.73</v>
          </cell>
          <cell r="G3462">
            <v>0</v>
          </cell>
          <cell r="I3462">
            <v>1</v>
          </cell>
        </row>
        <row r="3463">
          <cell r="A3463" t="str">
            <v>198352</v>
          </cell>
          <cell r="C3463" t="str">
            <v>Tuberia PVC 110 mmx91PSI x 1</v>
          </cell>
          <cell r="E3463" t="str">
            <v>m.</v>
          </cell>
          <cell r="F3463">
            <v>11.38</v>
          </cell>
          <cell r="G3463">
            <v>0</v>
          </cell>
          <cell r="I3463">
            <v>1</v>
          </cell>
        </row>
        <row r="3464">
          <cell r="A3464" t="str">
            <v>198353</v>
          </cell>
          <cell r="C3464" t="str">
            <v>Tuberia PVC 110 mmx91PSI x 2</v>
          </cell>
          <cell r="E3464" t="str">
            <v>m.</v>
          </cell>
          <cell r="F3464">
            <v>19.45</v>
          </cell>
          <cell r="G3464">
            <v>0</v>
          </cell>
          <cell r="I3464">
            <v>1</v>
          </cell>
        </row>
        <row r="3465">
          <cell r="A3465" t="str">
            <v>198354</v>
          </cell>
          <cell r="C3465" t="str">
            <v>caja de revisión (o,60x0,60x0,60)m, inc. Tapa</v>
          </cell>
          <cell r="E3465" t="str">
            <v>un.</v>
          </cell>
          <cell r="F3465">
            <v>81.31</v>
          </cell>
          <cell r="G3465">
            <v>0</v>
          </cell>
          <cell r="I3465">
            <v>1</v>
          </cell>
        </row>
        <row r="3466">
          <cell r="A3466" t="str">
            <v>198355</v>
          </cell>
          <cell r="C3466" t="str">
            <v>Poste Tipo columna</v>
          </cell>
          <cell r="E3466" t="str">
            <v>un.</v>
          </cell>
          <cell r="F3466">
            <v>18.05</v>
          </cell>
          <cell r="G3466">
            <v>0</v>
          </cell>
          <cell r="I3466">
            <v>1</v>
          </cell>
        </row>
        <row r="3467">
          <cell r="A3467" t="str">
            <v>198356</v>
          </cell>
          <cell r="C3467" t="str">
            <v>Poste Tipo Baculo inc. Brazo 2,5 a 7,0 m. Long.</v>
          </cell>
          <cell r="E3467" t="str">
            <v>un.</v>
          </cell>
          <cell r="F3467">
            <v>24.15</v>
          </cell>
          <cell r="G3467">
            <v>0</v>
          </cell>
          <cell r="I3467">
            <v>1</v>
          </cell>
        </row>
        <row r="3468">
          <cell r="A3468" t="str">
            <v>198357</v>
          </cell>
          <cell r="C3468" t="str">
            <v>Planeamiento Trafico, inc. Programacion de Equipo y central</v>
          </cell>
          <cell r="E3468" t="str">
            <v>un.</v>
          </cell>
          <cell r="F3468">
            <v>4000</v>
          </cell>
          <cell r="G3468">
            <v>0</v>
          </cell>
          <cell r="I3468">
            <v>1</v>
          </cell>
        </row>
        <row r="3469">
          <cell r="A3469" t="str">
            <v>198358</v>
          </cell>
          <cell r="C3469" t="str">
            <v>Baculo en Chapa de Acero Galv. Inc. Columna, Brazo de 2,5 a 7m.</v>
          </cell>
          <cell r="E3469" t="str">
            <v>un.</v>
          </cell>
          <cell r="G3469">
            <v>0</v>
          </cell>
          <cell r="I3469">
            <v>1</v>
          </cell>
        </row>
        <row r="3470">
          <cell r="A3470" t="str">
            <v>198359</v>
          </cell>
          <cell r="C3470" t="str">
            <v>Base de Hormigon p/Baculo</v>
          </cell>
          <cell r="E3470" t="str">
            <v>un.</v>
          </cell>
          <cell r="F3470">
            <v>117.64102564102564</v>
          </cell>
          <cell r="G3470">
            <v>0</v>
          </cell>
          <cell r="I3470">
            <v>1</v>
          </cell>
        </row>
        <row r="3471">
          <cell r="A3471" t="str">
            <v>198360</v>
          </cell>
          <cell r="C3471" t="str">
            <v>Acometida Electrica en Poste a controlador de trafico (inc. Ducto met.)</v>
          </cell>
          <cell r="E3471" t="str">
            <v>un.</v>
          </cell>
          <cell r="F3471">
            <v>323.982905982906</v>
          </cell>
          <cell r="G3471">
            <v>0</v>
          </cell>
          <cell r="I3471">
            <v>1</v>
          </cell>
        </row>
        <row r="3472">
          <cell r="A3472" t="str">
            <v>198361</v>
          </cell>
          <cell r="C3472" t="str">
            <v>Caja de Revision de 0,40x0,40x0,40 m. inc. Tapa</v>
          </cell>
          <cell r="E3472" t="str">
            <v>un.</v>
          </cell>
          <cell r="F3472">
            <v>18.504273504273506</v>
          </cell>
          <cell r="G3472">
            <v>0</v>
          </cell>
          <cell r="I3472">
            <v>1</v>
          </cell>
        </row>
        <row r="3473">
          <cell r="A3473" t="str">
            <v>198362</v>
          </cell>
          <cell r="C3473" t="str">
            <v>Caja de Revision de 0,8x0,80*1,10 m. inc. Tapa</v>
          </cell>
          <cell r="E3473" t="str">
            <v>un.</v>
          </cell>
          <cell r="F3473">
            <v>95.367521367521377</v>
          </cell>
          <cell r="G3473">
            <v>0</v>
          </cell>
          <cell r="I3473">
            <v>1</v>
          </cell>
        </row>
        <row r="3474">
          <cell r="A3474" t="str">
            <v>198363</v>
          </cell>
          <cell r="C3474" t="str">
            <v>Tuberia de pvc 110mmx91 psix2</v>
          </cell>
          <cell r="E3474" t="str">
            <v>m.</v>
          </cell>
          <cell r="F3474">
            <v>22.70940170940171</v>
          </cell>
          <cell r="G3474">
            <v>0</v>
          </cell>
          <cell r="I3474">
            <v>1</v>
          </cell>
        </row>
        <row r="3475">
          <cell r="A3475" t="str">
            <v>198364</v>
          </cell>
          <cell r="E3475" t="str">
            <v>un.</v>
          </cell>
        </row>
        <row r="3476">
          <cell r="A3476" t="str">
            <v>198365</v>
          </cell>
          <cell r="E3476" t="str">
            <v>un.</v>
          </cell>
        </row>
        <row r="3477">
          <cell r="A3477" t="str">
            <v>198366</v>
          </cell>
          <cell r="E3477" t="str">
            <v>un.</v>
          </cell>
        </row>
        <row r="3478">
          <cell r="A3478" t="str">
            <v>198367</v>
          </cell>
          <cell r="E3478" t="str">
            <v>un.</v>
          </cell>
        </row>
        <row r="3479">
          <cell r="A3479" t="str">
            <v>198368</v>
          </cell>
          <cell r="E3479" t="str">
            <v>un.</v>
          </cell>
        </row>
        <row r="3480">
          <cell r="A3480" t="str">
            <v>198369</v>
          </cell>
          <cell r="E3480" t="str">
            <v>un.</v>
          </cell>
        </row>
        <row r="3481">
          <cell r="A3481" t="str">
            <v>198370</v>
          </cell>
          <cell r="E3481" t="str">
            <v>un.</v>
          </cell>
        </row>
        <row r="3482">
          <cell r="A3482" t="str">
            <v>198371</v>
          </cell>
          <cell r="E3482" t="str">
            <v>un.</v>
          </cell>
        </row>
        <row r="3483">
          <cell r="A3483" t="str">
            <v>198372</v>
          </cell>
          <cell r="E3483" t="str">
            <v>un.</v>
          </cell>
        </row>
        <row r="3484">
          <cell r="A3484" t="str">
            <v>198373</v>
          </cell>
          <cell r="E3484" t="str">
            <v>un.</v>
          </cell>
        </row>
        <row r="3485">
          <cell r="A3485" t="str">
            <v>198374</v>
          </cell>
          <cell r="E3485" t="str">
            <v>un.</v>
          </cell>
        </row>
        <row r="3486">
          <cell r="A3486" t="str">
            <v>198375</v>
          </cell>
          <cell r="E3486" t="str">
            <v>un.</v>
          </cell>
        </row>
        <row r="3487">
          <cell r="A3487" t="str">
            <v>198376</v>
          </cell>
          <cell r="E3487" t="str">
            <v>un.</v>
          </cell>
        </row>
        <row r="3488">
          <cell r="A3488" t="str">
            <v>198377</v>
          </cell>
          <cell r="E3488" t="str">
            <v>un.</v>
          </cell>
        </row>
        <row r="3489">
          <cell r="A3489" t="str">
            <v>198378</v>
          </cell>
          <cell r="E3489" t="str">
            <v>un.</v>
          </cell>
        </row>
        <row r="3490">
          <cell r="A3490" t="str">
            <v>198379</v>
          </cell>
          <cell r="E3490" t="str">
            <v>un.</v>
          </cell>
        </row>
        <row r="3491">
          <cell r="A3491" t="str">
            <v>198380</v>
          </cell>
          <cell r="E3491" t="str">
            <v>un.</v>
          </cell>
        </row>
        <row r="3492">
          <cell r="A3492" t="str">
            <v>198381</v>
          </cell>
          <cell r="E3492" t="str">
            <v>un.</v>
          </cell>
        </row>
        <row r="3493">
          <cell r="A3493" t="str">
            <v>198382</v>
          </cell>
          <cell r="E3493" t="str">
            <v>un.</v>
          </cell>
        </row>
        <row r="3494">
          <cell r="A3494" t="str">
            <v>198383</v>
          </cell>
          <cell r="E3494" t="str">
            <v>un.</v>
          </cell>
        </row>
        <row r="3495">
          <cell r="A3495" t="str">
            <v>198384</v>
          </cell>
          <cell r="E3495" t="str">
            <v>un.</v>
          </cell>
        </row>
        <row r="3496">
          <cell r="A3496" t="str">
            <v>198385</v>
          </cell>
          <cell r="E3496" t="str">
            <v>un.</v>
          </cell>
        </row>
        <row r="3497">
          <cell r="A3497" t="str">
            <v>198386</v>
          </cell>
          <cell r="E3497" t="str">
            <v>un.</v>
          </cell>
        </row>
        <row r="3498">
          <cell r="A3498" t="str">
            <v>198387</v>
          </cell>
          <cell r="E3498" t="str">
            <v>un.</v>
          </cell>
        </row>
        <row r="3499">
          <cell r="A3499" t="str">
            <v>198388</v>
          </cell>
          <cell r="E3499" t="str">
            <v>un.</v>
          </cell>
        </row>
        <row r="3500">
          <cell r="A3500" t="str">
            <v>198389</v>
          </cell>
          <cell r="E3500" t="str">
            <v>un.</v>
          </cell>
        </row>
        <row r="3501">
          <cell r="A3501" t="str">
            <v>198390</v>
          </cell>
          <cell r="E3501" t="str">
            <v>un.</v>
          </cell>
        </row>
        <row r="3502">
          <cell r="A3502" t="str">
            <v>198391</v>
          </cell>
          <cell r="E3502" t="str">
            <v>un.</v>
          </cell>
        </row>
        <row r="3503">
          <cell r="A3503" t="str">
            <v>198392</v>
          </cell>
          <cell r="E3503" t="str">
            <v>un.</v>
          </cell>
        </row>
        <row r="3504">
          <cell r="A3504" t="str">
            <v>198393</v>
          </cell>
          <cell r="E3504" t="str">
            <v>un.</v>
          </cell>
        </row>
        <row r="3505">
          <cell r="A3505" t="str">
            <v>198394</v>
          </cell>
          <cell r="E3505" t="str">
            <v>un.</v>
          </cell>
        </row>
        <row r="3506">
          <cell r="A3506" t="str">
            <v>198395</v>
          </cell>
          <cell r="E3506" t="str">
            <v>un.</v>
          </cell>
        </row>
        <row r="3507">
          <cell r="A3507" t="str">
            <v>198396</v>
          </cell>
          <cell r="E3507" t="str">
            <v>un.</v>
          </cell>
        </row>
        <row r="3508">
          <cell r="A3508" t="str">
            <v>198397</v>
          </cell>
          <cell r="E3508" t="str">
            <v>un.</v>
          </cell>
        </row>
        <row r="3509">
          <cell r="A3509" t="str">
            <v>198398</v>
          </cell>
          <cell r="E3509" t="str">
            <v>un.</v>
          </cell>
        </row>
        <row r="3510">
          <cell r="A3510" t="str">
            <v>198399</v>
          </cell>
          <cell r="E3510" t="str">
            <v>un.</v>
          </cell>
        </row>
        <row r="3511">
          <cell r="A3511" t="str">
            <v>198400</v>
          </cell>
          <cell r="E3511" t="str">
            <v>un.</v>
          </cell>
        </row>
        <row r="3512">
          <cell r="A3512" t="str">
            <v>198401</v>
          </cell>
          <cell r="E3512" t="str">
            <v>un.</v>
          </cell>
        </row>
        <row r="3513">
          <cell r="A3513" t="str">
            <v>198402</v>
          </cell>
          <cell r="E3513" t="str">
            <v>un.</v>
          </cell>
        </row>
        <row r="3514">
          <cell r="A3514" t="str">
            <v>198403</v>
          </cell>
          <cell r="E3514" t="str">
            <v>un.</v>
          </cell>
        </row>
        <row r="3515">
          <cell r="A3515" t="str">
            <v>198404</v>
          </cell>
          <cell r="E3515" t="str">
            <v>un.</v>
          </cell>
        </row>
        <row r="3516">
          <cell r="A3516" t="str">
            <v>198405</v>
          </cell>
          <cell r="E3516" t="str">
            <v>un.</v>
          </cell>
        </row>
        <row r="3517">
          <cell r="A3517" t="str">
            <v>198406</v>
          </cell>
          <cell r="E3517" t="str">
            <v>un.</v>
          </cell>
        </row>
        <row r="3518">
          <cell r="A3518" t="str">
            <v>198407</v>
          </cell>
          <cell r="E3518" t="str">
            <v>un.</v>
          </cell>
        </row>
        <row r="3519">
          <cell r="A3519" t="str">
            <v>198408</v>
          </cell>
          <cell r="E3519" t="str">
            <v>un.</v>
          </cell>
        </row>
        <row r="3520">
          <cell r="A3520" t="str">
            <v>198409</v>
          </cell>
          <cell r="E3520" t="str">
            <v>un.</v>
          </cell>
        </row>
        <row r="3521">
          <cell r="A3521" t="str">
            <v>198410</v>
          </cell>
          <cell r="E3521" t="str">
            <v>un.</v>
          </cell>
        </row>
        <row r="3522">
          <cell r="A3522" t="str">
            <v>198411</v>
          </cell>
          <cell r="E3522" t="str">
            <v>un.</v>
          </cell>
        </row>
        <row r="3523">
          <cell r="A3523" t="str">
            <v>198412</v>
          </cell>
          <cell r="E3523" t="str">
            <v>un.</v>
          </cell>
        </row>
        <row r="3524">
          <cell r="A3524" t="str">
            <v>198413</v>
          </cell>
          <cell r="E3524" t="str">
            <v>un.</v>
          </cell>
        </row>
        <row r="3525">
          <cell r="A3525" t="str">
            <v>198414</v>
          </cell>
          <cell r="E3525" t="str">
            <v>un.</v>
          </cell>
        </row>
        <row r="3526">
          <cell r="A3526" t="str">
            <v>198415</v>
          </cell>
          <cell r="E3526" t="str">
            <v>un.</v>
          </cell>
        </row>
        <row r="3527">
          <cell r="A3527" t="str">
            <v>198416</v>
          </cell>
          <cell r="E3527" t="str">
            <v>un.</v>
          </cell>
        </row>
        <row r="3528">
          <cell r="A3528" t="str">
            <v>198417</v>
          </cell>
          <cell r="E3528" t="str">
            <v>un.</v>
          </cell>
        </row>
        <row r="3529">
          <cell r="A3529" t="str">
            <v>198418</v>
          </cell>
          <cell r="E3529" t="str">
            <v>un.</v>
          </cell>
        </row>
        <row r="3530">
          <cell r="A3530" t="str">
            <v>198419</v>
          </cell>
          <cell r="E3530" t="str">
            <v>un.</v>
          </cell>
        </row>
        <row r="3531">
          <cell r="A3531" t="str">
            <v>198420</v>
          </cell>
          <cell r="E3531" t="str">
            <v>un.</v>
          </cell>
        </row>
        <row r="3532">
          <cell r="A3532" t="str">
            <v>198421</v>
          </cell>
          <cell r="E3532" t="str">
            <v>un.</v>
          </cell>
        </row>
        <row r="3533">
          <cell r="A3533" t="str">
            <v>198422</v>
          </cell>
          <cell r="E3533" t="str">
            <v>un.</v>
          </cell>
        </row>
        <row r="3534">
          <cell r="A3534" t="str">
            <v>198423</v>
          </cell>
          <cell r="E3534" t="str">
            <v>un.</v>
          </cell>
        </row>
        <row r="3535">
          <cell r="A3535" t="str">
            <v>198424</v>
          </cell>
          <cell r="E3535" t="str">
            <v>un.</v>
          </cell>
        </row>
        <row r="3536">
          <cell r="A3536" t="str">
            <v>198425</v>
          </cell>
          <cell r="E3536" t="str">
            <v>un.</v>
          </cell>
        </row>
        <row r="3537">
          <cell r="A3537" t="str">
            <v>198426</v>
          </cell>
          <cell r="E3537" t="str">
            <v>un.</v>
          </cell>
        </row>
        <row r="3538">
          <cell r="A3538" t="str">
            <v>198427</v>
          </cell>
          <cell r="E3538" t="str">
            <v>un.</v>
          </cell>
        </row>
        <row r="3539">
          <cell r="A3539" t="str">
            <v>198428</v>
          </cell>
          <cell r="E3539" t="str">
            <v>un.</v>
          </cell>
        </row>
        <row r="3540">
          <cell r="A3540" t="str">
            <v>198429</v>
          </cell>
          <cell r="E3540" t="str">
            <v>un.</v>
          </cell>
        </row>
        <row r="3541">
          <cell r="A3541" t="str">
            <v>198430</v>
          </cell>
          <cell r="E3541" t="str">
            <v>un.</v>
          </cell>
        </row>
        <row r="3542">
          <cell r="A3542" t="str">
            <v>198431</v>
          </cell>
          <cell r="E3542" t="str">
            <v>un.</v>
          </cell>
        </row>
        <row r="3543">
          <cell r="A3543" t="str">
            <v>198432</v>
          </cell>
          <cell r="E3543" t="str">
            <v>un.</v>
          </cell>
        </row>
        <row r="3544">
          <cell r="A3544" t="str">
            <v>198433</v>
          </cell>
          <cell r="E3544" t="str">
            <v>un.</v>
          </cell>
        </row>
        <row r="3545">
          <cell r="A3545" t="str">
            <v>198434</v>
          </cell>
          <cell r="E3545" t="str">
            <v>un.</v>
          </cell>
        </row>
        <row r="3546">
          <cell r="A3546" t="str">
            <v>198435</v>
          </cell>
          <cell r="E3546" t="str">
            <v>un.</v>
          </cell>
        </row>
        <row r="3547">
          <cell r="A3547" t="str">
            <v>198436</v>
          </cell>
          <cell r="E3547" t="str">
            <v>un.</v>
          </cell>
        </row>
        <row r="3548">
          <cell r="A3548" t="str">
            <v>198437</v>
          </cell>
          <cell r="E3548" t="str">
            <v>un.</v>
          </cell>
        </row>
        <row r="3549">
          <cell r="A3549" t="str">
            <v>198438</v>
          </cell>
          <cell r="E3549" t="str">
            <v>un.</v>
          </cell>
        </row>
        <row r="3550">
          <cell r="A3550" t="str">
            <v>198439</v>
          </cell>
          <cell r="E3550" t="str">
            <v>un.</v>
          </cell>
        </row>
        <row r="3551">
          <cell r="A3551" t="str">
            <v>198440</v>
          </cell>
          <cell r="E3551" t="str">
            <v>un.</v>
          </cell>
        </row>
        <row r="3552">
          <cell r="A3552" t="str">
            <v>198441</v>
          </cell>
          <cell r="E3552" t="str">
            <v>un.</v>
          </cell>
        </row>
        <row r="3553">
          <cell r="A3553" t="str">
            <v>198442</v>
          </cell>
          <cell r="E3553" t="str">
            <v>un.</v>
          </cell>
        </row>
        <row r="3554">
          <cell r="A3554" t="str">
            <v>198443</v>
          </cell>
          <cell r="E3554" t="str">
            <v>un.</v>
          </cell>
        </row>
        <row r="3555">
          <cell r="A3555" t="str">
            <v>198444</v>
          </cell>
          <cell r="E3555" t="str">
            <v>un.</v>
          </cell>
        </row>
        <row r="3556">
          <cell r="A3556" t="str">
            <v>198445</v>
          </cell>
          <cell r="E3556" t="str">
            <v>un.</v>
          </cell>
        </row>
        <row r="3557">
          <cell r="A3557" t="str">
            <v>198446</v>
          </cell>
          <cell r="E3557" t="str">
            <v>un.</v>
          </cell>
        </row>
        <row r="3558">
          <cell r="A3558" t="str">
            <v>198447</v>
          </cell>
          <cell r="E3558" t="str">
            <v>un.</v>
          </cell>
        </row>
        <row r="3559">
          <cell r="A3559" t="str">
            <v>198448</v>
          </cell>
          <cell r="E3559" t="str">
            <v>un.</v>
          </cell>
        </row>
        <row r="3560">
          <cell r="A3560" t="str">
            <v>198449</v>
          </cell>
          <cell r="E3560" t="str">
            <v>un.</v>
          </cell>
        </row>
        <row r="3561">
          <cell r="A3561" t="str">
            <v>198450</v>
          </cell>
          <cell r="E3561" t="str">
            <v>un.</v>
          </cell>
        </row>
        <row r="3562">
          <cell r="A3562" t="str">
            <v>198451</v>
          </cell>
          <cell r="E3562" t="str">
            <v>un.</v>
          </cell>
        </row>
        <row r="3563">
          <cell r="A3563" t="str">
            <v>198452</v>
          </cell>
          <cell r="E3563" t="str">
            <v>un.</v>
          </cell>
        </row>
        <row r="3564">
          <cell r="A3564" t="str">
            <v>198453</v>
          </cell>
          <cell r="E3564" t="str">
            <v>un.</v>
          </cell>
        </row>
        <row r="3565">
          <cell r="A3565" t="str">
            <v>198454</v>
          </cell>
          <cell r="E3565" t="str">
            <v>un.</v>
          </cell>
        </row>
        <row r="3566">
          <cell r="A3566" t="str">
            <v>198455</v>
          </cell>
          <cell r="E3566" t="str">
            <v>un.</v>
          </cell>
        </row>
        <row r="3567">
          <cell r="A3567" t="str">
            <v>198456</v>
          </cell>
          <cell r="E3567" t="str">
            <v>un.</v>
          </cell>
        </row>
        <row r="3568">
          <cell r="A3568" t="str">
            <v>198457</v>
          </cell>
          <cell r="E3568" t="str">
            <v>un.</v>
          </cell>
        </row>
        <row r="3569">
          <cell r="A3569" t="str">
            <v>198458</v>
          </cell>
          <cell r="E3569" t="str">
            <v>un.</v>
          </cell>
        </row>
        <row r="3570">
          <cell r="A3570" t="str">
            <v>198459</v>
          </cell>
          <cell r="E3570" t="str">
            <v>un.</v>
          </cell>
        </row>
        <row r="3571">
          <cell r="A3571" t="str">
            <v>198460</v>
          </cell>
          <cell r="E3571" t="str">
            <v>un.</v>
          </cell>
        </row>
        <row r="3572">
          <cell r="A3572" t="str">
            <v>198461</v>
          </cell>
          <cell r="E3572" t="str">
            <v>un.</v>
          </cell>
        </row>
        <row r="3573">
          <cell r="A3573" t="str">
            <v>198462</v>
          </cell>
          <cell r="E3573" t="str">
            <v>un.</v>
          </cell>
        </row>
        <row r="3574">
          <cell r="A3574" t="str">
            <v>198463</v>
          </cell>
          <cell r="E3574" t="str">
            <v>un.</v>
          </cell>
        </row>
        <row r="3575">
          <cell r="A3575" t="str">
            <v>198464</v>
          </cell>
          <cell r="E3575" t="str">
            <v>un.</v>
          </cell>
        </row>
        <row r="3576">
          <cell r="A3576" t="str">
            <v>198465</v>
          </cell>
          <cell r="E3576" t="str">
            <v>un.</v>
          </cell>
        </row>
        <row r="3577">
          <cell r="A3577" t="str">
            <v>198466</v>
          </cell>
          <cell r="E3577" t="str">
            <v>un.</v>
          </cell>
        </row>
        <row r="3578">
          <cell r="A3578" t="str">
            <v>198467</v>
          </cell>
          <cell r="E3578" t="str">
            <v>un.</v>
          </cell>
        </row>
        <row r="3579">
          <cell r="A3579" t="str">
            <v>198468</v>
          </cell>
          <cell r="E3579" t="str">
            <v>un.</v>
          </cell>
        </row>
        <row r="3580">
          <cell r="A3580" t="str">
            <v>198469</v>
          </cell>
          <cell r="E3580" t="str">
            <v>un.</v>
          </cell>
        </row>
        <row r="3581">
          <cell r="A3581" t="str">
            <v>198470</v>
          </cell>
          <cell r="E3581" t="str">
            <v>un.</v>
          </cell>
        </row>
        <row r="3582">
          <cell r="A3582" t="str">
            <v>198471</v>
          </cell>
          <cell r="E3582" t="str">
            <v>un.</v>
          </cell>
        </row>
        <row r="3583">
          <cell r="A3583" t="str">
            <v>198472</v>
          </cell>
          <cell r="E3583" t="str">
            <v>un.</v>
          </cell>
        </row>
        <row r="3584">
          <cell r="A3584" t="str">
            <v>198473</v>
          </cell>
          <cell r="E3584" t="str">
            <v>un.</v>
          </cell>
        </row>
        <row r="3585">
          <cell r="A3585" t="str">
            <v>198474</v>
          </cell>
          <cell r="E3585" t="str">
            <v>un.</v>
          </cell>
        </row>
        <row r="3586">
          <cell r="A3586" t="str">
            <v>198475</v>
          </cell>
          <cell r="E3586" t="str">
            <v>un.</v>
          </cell>
        </row>
        <row r="3587">
          <cell r="A3587" t="str">
            <v>198476</v>
          </cell>
          <cell r="E3587" t="str">
            <v>un.</v>
          </cell>
        </row>
        <row r="3588">
          <cell r="A3588" t="str">
            <v>198477</v>
          </cell>
          <cell r="E3588" t="str">
            <v>un.</v>
          </cell>
        </row>
        <row r="3589">
          <cell r="A3589" t="str">
            <v>198478</v>
          </cell>
          <cell r="E3589" t="str">
            <v>un.</v>
          </cell>
        </row>
        <row r="3590">
          <cell r="A3590" t="str">
            <v>198479</v>
          </cell>
          <cell r="E3590" t="str">
            <v>un.</v>
          </cell>
        </row>
        <row r="3591">
          <cell r="A3591" t="str">
            <v>198480</v>
          </cell>
        </row>
        <row r="3592">
          <cell r="A3592" t="str">
            <v>198481</v>
          </cell>
        </row>
        <row r="3593">
          <cell r="A3593" t="str">
            <v>198482</v>
          </cell>
        </row>
        <row r="3594">
          <cell r="A3594" t="str">
            <v>198483</v>
          </cell>
        </row>
        <row r="3595">
          <cell r="A3595" t="str">
            <v>198484</v>
          </cell>
        </row>
        <row r="3596">
          <cell r="A3596" t="str">
            <v>198485</v>
          </cell>
        </row>
        <row r="3597">
          <cell r="A3597" t="str">
            <v>198486</v>
          </cell>
        </row>
        <row r="3598">
          <cell r="A3598" t="str">
            <v>198487</v>
          </cell>
        </row>
        <row r="3599">
          <cell r="A3599" t="str">
            <v>198488</v>
          </cell>
        </row>
        <row r="3600">
          <cell r="A3600" t="str">
            <v>198489</v>
          </cell>
        </row>
        <row r="3601">
          <cell r="A3601" t="str">
            <v>198490</v>
          </cell>
        </row>
        <row r="3602">
          <cell r="A3602" t="str">
            <v>198491</v>
          </cell>
        </row>
        <row r="3603">
          <cell r="A3603" t="str">
            <v>198492</v>
          </cell>
        </row>
        <row r="3604">
          <cell r="A3604" t="str">
            <v>198493</v>
          </cell>
        </row>
        <row r="3605">
          <cell r="A3605" t="str">
            <v>198494</v>
          </cell>
        </row>
        <row r="3606">
          <cell r="A3606" t="str">
            <v>198495</v>
          </cell>
        </row>
        <row r="3607">
          <cell r="A3607" t="str">
            <v>198496</v>
          </cell>
        </row>
        <row r="3608">
          <cell r="A3608" t="str">
            <v>198497</v>
          </cell>
        </row>
        <row r="3609">
          <cell r="A3609" t="str">
            <v>198498</v>
          </cell>
        </row>
        <row r="3610">
          <cell r="A3610" t="str">
            <v>198499</v>
          </cell>
        </row>
        <row r="3611">
          <cell r="A3611" t="str">
            <v>198500</v>
          </cell>
        </row>
        <row r="3612">
          <cell r="A3612" t="str">
            <v>198501</v>
          </cell>
        </row>
        <row r="3613">
          <cell r="A3613" t="str">
            <v>198502</v>
          </cell>
        </row>
        <row r="3614">
          <cell r="A3614" t="str">
            <v>198503</v>
          </cell>
        </row>
        <row r="3615">
          <cell r="A3615" t="str">
            <v>198504</v>
          </cell>
        </row>
        <row r="3616">
          <cell r="A3616" t="str">
            <v>198505</v>
          </cell>
        </row>
        <row r="3617">
          <cell r="A3617" t="str">
            <v>198506</v>
          </cell>
        </row>
        <row r="3618">
          <cell r="A3618" t="str">
            <v>198507</v>
          </cell>
        </row>
        <row r="3619">
          <cell r="A3619" t="str">
            <v>198508</v>
          </cell>
        </row>
        <row r="3620">
          <cell r="A3620" t="str">
            <v>198509</v>
          </cell>
        </row>
        <row r="3621">
          <cell r="A3621" t="str">
            <v>198510</v>
          </cell>
        </row>
        <row r="3622">
          <cell r="A3622" t="str">
            <v>198511</v>
          </cell>
        </row>
        <row r="3623">
          <cell r="A3623" t="str">
            <v>198512</v>
          </cell>
        </row>
        <row r="3624">
          <cell r="A3624" t="str">
            <v>198513</v>
          </cell>
        </row>
        <row r="3625">
          <cell r="A3625" t="str">
            <v>198514</v>
          </cell>
        </row>
        <row r="3626">
          <cell r="A3626" t="str">
            <v>198515</v>
          </cell>
        </row>
        <row r="3627">
          <cell r="A3627" t="str">
            <v>198516</v>
          </cell>
        </row>
        <row r="3628">
          <cell r="A3628" t="str">
            <v>198517</v>
          </cell>
        </row>
        <row r="3629">
          <cell r="A3629" t="str">
            <v>198518</v>
          </cell>
        </row>
        <row r="3630">
          <cell r="A3630" t="str">
            <v>198519</v>
          </cell>
        </row>
        <row r="3631">
          <cell r="A3631" t="str">
            <v>198520</v>
          </cell>
        </row>
        <row r="3632">
          <cell r="A3632" t="str">
            <v>198521</v>
          </cell>
        </row>
        <row r="3633">
          <cell r="A3633" t="str">
            <v>198522</v>
          </cell>
        </row>
        <row r="3634">
          <cell r="A3634" t="str">
            <v>198523</v>
          </cell>
        </row>
        <row r="3635">
          <cell r="A3635" t="str">
            <v>198524</v>
          </cell>
        </row>
        <row r="3636">
          <cell r="A3636" t="str">
            <v>198525</v>
          </cell>
        </row>
        <row r="3637">
          <cell r="A3637" t="str">
            <v>198526</v>
          </cell>
        </row>
        <row r="3638">
          <cell r="A3638" t="str">
            <v>198527</v>
          </cell>
        </row>
        <row r="3639">
          <cell r="A3639" t="str">
            <v>198528</v>
          </cell>
        </row>
        <row r="3640">
          <cell r="A3640" t="str">
            <v>198529</v>
          </cell>
        </row>
        <row r="3641">
          <cell r="A3641" t="str">
            <v>198530</v>
          </cell>
        </row>
        <row r="3642">
          <cell r="A3642" t="str">
            <v>198531</v>
          </cell>
        </row>
        <row r="3643">
          <cell r="A3643" t="str">
            <v>198532</v>
          </cell>
        </row>
        <row r="3644">
          <cell r="A3644" t="str">
            <v>198533</v>
          </cell>
        </row>
        <row r="3645">
          <cell r="A3645" t="str">
            <v>198534</v>
          </cell>
        </row>
        <row r="3646">
          <cell r="A3646" t="str">
            <v>198535</v>
          </cell>
        </row>
        <row r="3647">
          <cell r="A3647" t="str">
            <v>198536</v>
          </cell>
        </row>
        <row r="3648">
          <cell r="A3648" t="str">
            <v>198537</v>
          </cell>
        </row>
        <row r="3649">
          <cell r="A3649" t="str">
            <v>198538</v>
          </cell>
        </row>
        <row r="3650">
          <cell r="A3650" t="str">
            <v>198539</v>
          </cell>
        </row>
        <row r="3651">
          <cell r="A3651" t="str">
            <v>198540</v>
          </cell>
        </row>
        <row r="3652">
          <cell r="A3652" t="str">
            <v>198541</v>
          </cell>
        </row>
        <row r="3653">
          <cell r="A3653" t="str">
            <v>198542</v>
          </cell>
        </row>
        <row r="3654">
          <cell r="A3654" t="str">
            <v>198543</v>
          </cell>
        </row>
        <row r="3655">
          <cell r="A3655" t="str">
            <v>198544</v>
          </cell>
        </row>
        <row r="3656">
          <cell r="A3656" t="str">
            <v>198545</v>
          </cell>
        </row>
        <row r="3657">
          <cell r="A3657" t="str">
            <v>198546</v>
          </cell>
        </row>
        <row r="3658">
          <cell r="A3658" t="str">
            <v>198547</v>
          </cell>
        </row>
        <row r="3659">
          <cell r="A3659" t="str">
            <v>198548</v>
          </cell>
        </row>
        <row r="3660">
          <cell r="A3660" t="str">
            <v>198549</v>
          </cell>
        </row>
        <row r="3661">
          <cell r="A3661" t="str">
            <v>198550</v>
          </cell>
        </row>
        <row r="3662">
          <cell r="A3662" t="str">
            <v>198551</v>
          </cell>
        </row>
        <row r="3663">
          <cell r="A3663" t="str">
            <v>198552</v>
          </cell>
        </row>
        <row r="3664">
          <cell r="A3664" t="str">
            <v>198553</v>
          </cell>
        </row>
        <row r="3665">
          <cell r="A3665" t="str">
            <v>198554</v>
          </cell>
        </row>
        <row r="3666">
          <cell r="A3666" t="str">
            <v>198555</v>
          </cell>
        </row>
        <row r="3667">
          <cell r="A3667" t="str">
            <v>198556</v>
          </cell>
        </row>
        <row r="3668">
          <cell r="A3668" t="str">
            <v>198557</v>
          </cell>
        </row>
        <row r="3669">
          <cell r="A3669" t="str">
            <v>198558</v>
          </cell>
        </row>
        <row r="3670">
          <cell r="A3670" t="str">
            <v>198559</v>
          </cell>
        </row>
        <row r="3671">
          <cell r="A3671" t="str">
            <v>198560</v>
          </cell>
        </row>
        <row r="3672">
          <cell r="A3672" t="str">
            <v>198561</v>
          </cell>
        </row>
        <row r="3673">
          <cell r="A3673" t="str">
            <v>198562</v>
          </cell>
        </row>
        <row r="3674">
          <cell r="A3674" t="str">
            <v>198563</v>
          </cell>
        </row>
        <row r="3675">
          <cell r="A3675" t="str">
            <v>198564</v>
          </cell>
        </row>
        <row r="3676">
          <cell r="A3676" t="str">
            <v>198565</v>
          </cell>
        </row>
        <row r="3677">
          <cell r="A3677" t="str">
            <v>198566</v>
          </cell>
        </row>
        <row r="3678">
          <cell r="A3678" t="str">
            <v>198567</v>
          </cell>
        </row>
        <row r="3679">
          <cell r="A3679" t="str">
            <v>198568</v>
          </cell>
        </row>
        <row r="3680">
          <cell r="A3680" t="str">
            <v>198569</v>
          </cell>
        </row>
        <row r="3681">
          <cell r="A3681" t="str">
            <v>198570</v>
          </cell>
        </row>
        <row r="3682">
          <cell r="A3682" t="str">
            <v>198571</v>
          </cell>
        </row>
        <row r="3683">
          <cell r="A3683" t="str">
            <v>198572</v>
          </cell>
        </row>
        <row r="3684">
          <cell r="A3684" t="str">
            <v>198573</v>
          </cell>
        </row>
        <row r="3685">
          <cell r="A3685" t="str">
            <v>198574</v>
          </cell>
        </row>
        <row r="3686">
          <cell r="A3686" t="str">
            <v>198575</v>
          </cell>
        </row>
        <row r="3687">
          <cell r="A3687" t="str">
            <v>198576</v>
          </cell>
        </row>
        <row r="3688">
          <cell r="A3688" t="str">
            <v>198577</v>
          </cell>
        </row>
        <row r="3689">
          <cell r="A3689" t="str">
            <v>198578</v>
          </cell>
        </row>
        <row r="3690">
          <cell r="A3690" t="str">
            <v>198579</v>
          </cell>
        </row>
        <row r="3691">
          <cell r="A3691" t="str">
            <v>198580</v>
          </cell>
        </row>
        <row r="3692">
          <cell r="A3692" t="str">
            <v>198581</v>
          </cell>
        </row>
        <row r="3693">
          <cell r="A3693" t="str">
            <v>198582</v>
          </cell>
        </row>
        <row r="3694">
          <cell r="A3694" t="str">
            <v>198583</v>
          </cell>
        </row>
        <row r="3695">
          <cell r="A3695" t="str">
            <v>198584</v>
          </cell>
        </row>
        <row r="3696">
          <cell r="A3696" t="str">
            <v>198585</v>
          </cell>
        </row>
        <row r="3697">
          <cell r="A3697" t="str">
            <v>198586</v>
          </cell>
        </row>
        <row r="3698">
          <cell r="A3698" t="str">
            <v>198587</v>
          </cell>
        </row>
        <row r="3699">
          <cell r="A3699" t="str">
            <v>198588</v>
          </cell>
        </row>
        <row r="3700">
          <cell r="A3700" t="str">
            <v>198589</v>
          </cell>
        </row>
        <row r="3701">
          <cell r="A3701" t="str">
            <v>198590</v>
          </cell>
        </row>
        <row r="3702">
          <cell r="A3702" t="str">
            <v>198591</v>
          </cell>
        </row>
        <row r="3703">
          <cell r="A3703" t="str">
            <v>198592</v>
          </cell>
        </row>
        <row r="3704">
          <cell r="A3704" t="str">
            <v>198593</v>
          </cell>
        </row>
        <row r="3705">
          <cell r="A3705" t="str">
            <v>198594</v>
          </cell>
        </row>
        <row r="3706">
          <cell r="A3706" t="str">
            <v>198595</v>
          </cell>
        </row>
        <row r="3707">
          <cell r="A3707" t="str">
            <v>198596</v>
          </cell>
        </row>
        <row r="3708">
          <cell r="A3708" t="str">
            <v>198597</v>
          </cell>
        </row>
        <row r="3709">
          <cell r="A3709" t="str">
            <v>198598</v>
          </cell>
        </row>
        <row r="3710">
          <cell r="A3710" t="str">
            <v>198599</v>
          </cell>
        </row>
        <row r="3711">
          <cell r="A3711" t="str">
            <v>198600</v>
          </cell>
        </row>
        <row r="3712">
          <cell r="A3712" t="str">
            <v>198601</v>
          </cell>
        </row>
        <row r="3713">
          <cell r="A3713" t="str">
            <v>198602</v>
          </cell>
        </row>
        <row r="3714">
          <cell r="A3714" t="str">
            <v>198603</v>
          </cell>
        </row>
        <row r="3715">
          <cell r="A3715" t="str">
            <v>198604</v>
          </cell>
        </row>
        <row r="3716">
          <cell r="A3716" t="str">
            <v>198605</v>
          </cell>
        </row>
        <row r="3717">
          <cell r="A3717" t="str">
            <v>198606</v>
          </cell>
        </row>
        <row r="3718">
          <cell r="A3718" t="str">
            <v>198607</v>
          </cell>
        </row>
        <row r="3719">
          <cell r="A3719" t="str">
            <v>198608</v>
          </cell>
        </row>
        <row r="3720">
          <cell r="A3720" t="str">
            <v>198609</v>
          </cell>
        </row>
        <row r="3721">
          <cell r="A3721" t="str">
            <v>198610</v>
          </cell>
        </row>
        <row r="3722">
          <cell r="A3722" t="str">
            <v>198611</v>
          </cell>
        </row>
        <row r="3723">
          <cell r="A3723" t="str">
            <v>198612</v>
          </cell>
        </row>
        <row r="3724">
          <cell r="A3724" t="str">
            <v>198613</v>
          </cell>
        </row>
        <row r="3725">
          <cell r="A3725" t="str">
            <v>198614</v>
          </cell>
        </row>
        <row r="3726">
          <cell r="A3726" t="str">
            <v>198615</v>
          </cell>
        </row>
        <row r="3727">
          <cell r="A3727" t="str">
            <v>198616</v>
          </cell>
        </row>
        <row r="3728">
          <cell r="A3728" t="str">
            <v>198617</v>
          </cell>
        </row>
        <row r="3729">
          <cell r="A3729" t="str">
            <v>198618</v>
          </cell>
        </row>
        <row r="3730">
          <cell r="A3730" t="str">
            <v>198619</v>
          </cell>
        </row>
        <row r="3731">
          <cell r="A3731" t="str">
            <v>198620</v>
          </cell>
        </row>
        <row r="3732">
          <cell r="A3732" t="str">
            <v>198621</v>
          </cell>
        </row>
        <row r="3733">
          <cell r="A3733" t="str">
            <v>198622</v>
          </cell>
        </row>
        <row r="3734">
          <cell r="A3734" t="str">
            <v>198623</v>
          </cell>
        </row>
        <row r="3735">
          <cell r="A3735" t="str">
            <v>198624</v>
          </cell>
        </row>
        <row r="3736">
          <cell r="A3736" t="str">
            <v>198625</v>
          </cell>
        </row>
        <row r="3737">
          <cell r="A3737" t="str">
            <v>198626</v>
          </cell>
        </row>
        <row r="3738">
          <cell r="A3738" t="str">
            <v>198627</v>
          </cell>
        </row>
        <row r="3739">
          <cell r="A3739" t="str">
            <v>198628</v>
          </cell>
        </row>
        <row r="3740">
          <cell r="A3740" t="str">
            <v>198629</v>
          </cell>
        </row>
        <row r="3741">
          <cell r="A3741" t="str">
            <v>198630</v>
          </cell>
        </row>
        <row r="3742">
          <cell r="A3742" t="str">
            <v>198631</v>
          </cell>
        </row>
        <row r="3743">
          <cell r="A3743" t="str">
            <v>198632</v>
          </cell>
        </row>
        <row r="3744">
          <cell r="A3744" t="str">
            <v>198633</v>
          </cell>
        </row>
        <row r="3745">
          <cell r="A3745" t="str">
            <v>198634</v>
          </cell>
        </row>
        <row r="3746">
          <cell r="A3746" t="str">
            <v>198635</v>
          </cell>
        </row>
        <row r="3747">
          <cell r="A3747" t="str">
            <v>198636</v>
          </cell>
        </row>
        <row r="3748">
          <cell r="A3748" t="str">
            <v>198637</v>
          </cell>
        </row>
        <row r="3749">
          <cell r="A3749" t="str">
            <v>198638</v>
          </cell>
        </row>
        <row r="3750">
          <cell r="A3750" t="str">
            <v>198639</v>
          </cell>
        </row>
        <row r="3751">
          <cell r="A3751" t="str">
            <v>198640</v>
          </cell>
        </row>
        <row r="3752">
          <cell r="A3752" t="str">
            <v>198641</v>
          </cell>
        </row>
        <row r="3753">
          <cell r="A3753" t="str">
            <v>198642</v>
          </cell>
        </row>
        <row r="3754">
          <cell r="A3754" t="str">
            <v>198643</v>
          </cell>
        </row>
        <row r="3755">
          <cell r="A3755" t="str">
            <v>198644</v>
          </cell>
        </row>
        <row r="3756">
          <cell r="A3756" t="str">
            <v>198645</v>
          </cell>
        </row>
        <row r="3757">
          <cell r="A3757" t="str">
            <v>198646</v>
          </cell>
        </row>
        <row r="3758">
          <cell r="A3758" t="str">
            <v>198647</v>
          </cell>
        </row>
        <row r="3759">
          <cell r="A3759" t="str">
            <v>198648</v>
          </cell>
        </row>
        <row r="3760">
          <cell r="A3760" t="str">
            <v>198649</v>
          </cell>
        </row>
        <row r="3761">
          <cell r="A3761" t="str">
            <v>198650</v>
          </cell>
        </row>
        <row r="3762">
          <cell r="A3762" t="str">
            <v>198651</v>
          </cell>
        </row>
        <row r="3763">
          <cell r="A3763" t="str">
            <v>198652</v>
          </cell>
        </row>
        <row r="3764">
          <cell r="A3764" t="str">
            <v>198653</v>
          </cell>
        </row>
        <row r="3765">
          <cell r="A3765" t="str">
            <v>198654</v>
          </cell>
        </row>
        <row r="3766">
          <cell r="A3766" t="str">
            <v>198655</v>
          </cell>
        </row>
        <row r="3767">
          <cell r="A3767" t="str">
            <v>198656</v>
          </cell>
        </row>
        <row r="3768">
          <cell r="A3768" t="str">
            <v>198657</v>
          </cell>
        </row>
        <row r="3769">
          <cell r="A3769" t="str">
            <v>198658</v>
          </cell>
        </row>
        <row r="3770">
          <cell r="A3770" t="str">
            <v>198659</v>
          </cell>
        </row>
        <row r="3771">
          <cell r="A3771" t="str">
            <v>198660</v>
          </cell>
        </row>
        <row r="3772">
          <cell r="A3772" t="str">
            <v>198661</v>
          </cell>
        </row>
        <row r="3773">
          <cell r="A3773" t="str">
            <v>198662</v>
          </cell>
        </row>
        <row r="3774">
          <cell r="A3774" t="str">
            <v>198663</v>
          </cell>
        </row>
        <row r="3775">
          <cell r="A3775" t="str">
            <v>198664</v>
          </cell>
        </row>
        <row r="3776">
          <cell r="A3776" t="str">
            <v>198665</v>
          </cell>
        </row>
        <row r="3777">
          <cell r="A3777" t="str">
            <v>198666</v>
          </cell>
        </row>
        <row r="3778">
          <cell r="A3778" t="str">
            <v>198667</v>
          </cell>
        </row>
        <row r="3779">
          <cell r="A3779" t="str">
            <v>198668</v>
          </cell>
        </row>
        <row r="3780">
          <cell r="A3780" t="str">
            <v>198669</v>
          </cell>
        </row>
        <row r="3781">
          <cell r="A3781" t="str">
            <v>198670</v>
          </cell>
        </row>
        <row r="3782">
          <cell r="A3782" t="str">
            <v>198671</v>
          </cell>
        </row>
        <row r="3783">
          <cell r="A3783" t="str">
            <v>198672</v>
          </cell>
        </row>
        <row r="3784">
          <cell r="A3784" t="str">
            <v>198673</v>
          </cell>
        </row>
        <row r="3785">
          <cell r="A3785" t="str">
            <v>198674</v>
          </cell>
        </row>
        <row r="3786">
          <cell r="A3786" t="str">
            <v>198675</v>
          </cell>
        </row>
        <row r="3787">
          <cell r="A3787" t="str">
            <v>198676</v>
          </cell>
        </row>
        <row r="3788">
          <cell r="A3788" t="str">
            <v>198677</v>
          </cell>
        </row>
        <row r="3789">
          <cell r="A3789" t="str">
            <v>198678</v>
          </cell>
        </row>
        <row r="3790">
          <cell r="A3790" t="str">
            <v>198679</v>
          </cell>
        </row>
        <row r="3791">
          <cell r="A3791" t="str">
            <v>198680</v>
          </cell>
        </row>
        <row r="3792">
          <cell r="A3792" t="str">
            <v>198681</v>
          </cell>
        </row>
        <row r="3793">
          <cell r="A3793" t="str">
            <v>198682</v>
          </cell>
        </row>
        <row r="3794">
          <cell r="A3794" t="str">
            <v>198683</v>
          </cell>
        </row>
        <row r="3795">
          <cell r="A3795" t="str">
            <v>198684</v>
          </cell>
        </row>
        <row r="3796">
          <cell r="A3796" t="str">
            <v>198685</v>
          </cell>
        </row>
        <row r="3797">
          <cell r="A3797" t="str">
            <v>198686</v>
          </cell>
        </row>
        <row r="3798">
          <cell r="A3798" t="str">
            <v>198687</v>
          </cell>
        </row>
        <row r="3799">
          <cell r="A3799" t="str">
            <v>198688</v>
          </cell>
        </row>
        <row r="3800">
          <cell r="A3800" t="str">
            <v>198689</v>
          </cell>
        </row>
        <row r="3801">
          <cell r="A3801" t="str">
            <v>198690</v>
          </cell>
        </row>
        <row r="3802">
          <cell r="A3802" t="str">
            <v>198691</v>
          </cell>
        </row>
        <row r="3803">
          <cell r="A3803" t="str">
            <v>198692</v>
          </cell>
        </row>
        <row r="3804">
          <cell r="A3804" t="str">
            <v>198693</v>
          </cell>
        </row>
        <row r="3805">
          <cell r="A3805" t="str">
            <v>198694</v>
          </cell>
        </row>
        <row r="3806">
          <cell r="A3806" t="str">
            <v>198695</v>
          </cell>
        </row>
        <row r="3807">
          <cell r="A3807" t="str">
            <v>198696</v>
          </cell>
        </row>
        <row r="3808">
          <cell r="A3808" t="str">
            <v>198697</v>
          </cell>
        </row>
        <row r="3809">
          <cell r="A3809" t="str">
            <v>198698</v>
          </cell>
        </row>
        <row r="3810">
          <cell r="A3810" t="str">
            <v>198699</v>
          </cell>
        </row>
        <row r="3811">
          <cell r="A3811" t="str">
            <v>198700</v>
          </cell>
        </row>
        <row r="3812">
          <cell r="A3812" t="str">
            <v>198701</v>
          </cell>
        </row>
        <row r="3813">
          <cell r="A3813" t="str">
            <v>198702</v>
          </cell>
        </row>
        <row r="3814">
          <cell r="A3814" t="str">
            <v>198703</v>
          </cell>
        </row>
        <row r="3815">
          <cell r="A3815" t="str">
            <v>198704</v>
          </cell>
        </row>
        <row r="3816">
          <cell r="A3816" t="str">
            <v>198705</v>
          </cell>
        </row>
        <row r="3817">
          <cell r="A3817" t="str">
            <v>198706</v>
          </cell>
        </row>
        <row r="3818">
          <cell r="A3818" t="str">
            <v>198707</v>
          </cell>
        </row>
        <row r="3819">
          <cell r="A3819" t="str">
            <v>198708</v>
          </cell>
        </row>
        <row r="3820">
          <cell r="A3820" t="str">
            <v>198709</v>
          </cell>
        </row>
        <row r="3821">
          <cell r="A3821" t="str">
            <v>198710</v>
          </cell>
        </row>
        <row r="3822">
          <cell r="A3822" t="str">
            <v>198711</v>
          </cell>
        </row>
        <row r="3823">
          <cell r="A3823" t="str">
            <v>198712</v>
          </cell>
        </row>
        <row r="3824">
          <cell r="A3824" t="str">
            <v>198713</v>
          </cell>
        </row>
        <row r="3825">
          <cell r="A3825" t="str">
            <v>198714</v>
          </cell>
        </row>
        <row r="3826">
          <cell r="A3826" t="str">
            <v>198715</v>
          </cell>
        </row>
        <row r="3827">
          <cell r="A3827" t="str">
            <v>198716</v>
          </cell>
        </row>
        <row r="3828">
          <cell r="A3828" t="str">
            <v>198717</v>
          </cell>
        </row>
        <row r="3829">
          <cell r="A3829" t="str">
            <v>198718</v>
          </cell>
        </row>
        <row r="3830">
          <cell r="A3830" t="str">
            <v>198719</v>
          </cell>
        </row>
        <row r="3831">
          <cell r="A3831" t="str">
            <v>198720</v>
          </cell>
        </row>
        <row r="3832">
          <cell r="A3832" t="str">
            <v>198721</v>
          </cell>
        </row>
        <row r="3833">
          <cell r="A3833" t="str">
            <v>198722</v>
          </cell>
        </row>
        <row r="3834">
          <cell r="A3834" t="str">
            <v>198723</v>
          </cell>
        </row>
        <row r="3835">
          <cell r="A3835" t="str">
            <v>198724</v>
          </cell>
        </row>
        <row r="3836">
          <cell r="A3836" t="str">
            <v>198725</v>
          </cell>
        </row>
        <row r="3837">
          <cell r="A3837" t="str">
            <v>198726</v>
          </cell>
        </row>
        <row r="3838">
          <cell r="A3838" t="str">
            <v>198727</v>
          </cell>
        </row>
        <row r="3839">
          <cell r="A3839" t="str">
            <v>198728</v>
          </cell>
        </row>
        <row r="3840">
          <cell r="A3840" t="str">
            <v>198729</v>
          </cell>
        </row>
        <row r="3841">
          <cell r="A3841" t="str">
            <v>198730</v>
          </cell>
        </row>
        <row r="3842">
          <cell r="A3842" t="str">
            <v>198731</v>
          </cell>
        </row>
        <row r="3843">
          <cell r="A3843" t="str">
            <v>198732</v>
          </cell>
        </row>
        <row r="3844">
          <cell r="A3844" t="str">
            <v>198733</v>
          </cell>
        </row>
        <row r="3845">
          <cell r="A3845" t="str">
            <v>198734</v>
          </cell>
        </row>
        <row r="3846">
          <cell r="A3846" t="str">
            <v>198735</v>
          </cell>
        </row>
        <row r="3847">
          <cell r="A3847" t="str">
            <v>198736</v>
          </cell>
        </row>
        <row r="3848">
          <cell r="A3848" t="str">
            <v>198737</v>
          </cell>
        </row>
        <row r="3849">
          <cell r="A3849" t="str">
            <v>198738</v>
          </cell>
        </row>
        <row r="3850">
          <cell r="A3850" t="str">
            <v>198739</v>
          </cell>
        </row>
        <row r="3851">
          <cell r="A3851" t="str">
            <v>198740</v>
          </cell>
        </row>
        <row r="3852">
          <cell r="A3852" t="str">
            <v>198741</v>
          </cell>
        </row>
        <row r="3853">
          <cell r="A3853" t="str">
            <v>198742</v>
          </cell>
        </row>
        <row r="3854">
          <cell r="A3854" t="str">
            <v>198743</v>
          </cell>
        </row>
        <row r="3855">
          <cell r="A3855" t="str">
            <v>198744</v>
          </cell>
        </row>
        <row r="3856">
          <cell r="A3856" t="str">
            <v>198745</v>
          </cell>
        </row>
        <row r="3857">
          <cell r="A3857" t="str">
            <v>198746</v>
          </cell>
        </row>
        <row r="3858">
          <cell r="A3858" t="str">
            <v>198747</v>
          </cell>
        </row>
        <row r="3859">
          <cell r="A3859" t="str">
            <v>198748</v>
          </cell>
        </row>
        <row r="3860">
          <cell r="A3860" t="str">
            <v>198749</v>
          </cell>
        </row>
        <row r="3861">
          <cell r="A3861" t="str">
            <v>198750</v>
          </cell>
        </row>
        <row r="3862">
          <cell r="A3862" t="str">
            <v>198751</v>
          </cell>
        </row>
        <row r="3863">
          <cell r="A3863" t="str">
            <v>198752</v>
          </cell>
        </row>
        <row r="3864">
          <cell r="A3864" t="str">
            <v>198753</v>
          </cell>
        </row>
        <row r="3865">
          <cell r="A3865" t="str">
            <v>198754</v>
          </cell>
        </row>
        <row r="3866">
          <cell r="A3866" t="str">
            <v>198755</v>
          </cell>
        </row>
        <row r="3867">
          <cell r="A3867" t="str">
            <v>198756</v>
          </cell>
        </row>
        <row r="3868">
          <cell r="A3868" t="str">
            <v>198757</v>
          </cell>
        </row>
        <row r="3869">
          <cell r="A3869" t="str">
            <v>198758</v>
          </cell>
        </row>
        <row r="3870">
          <cell r="A3870" t="str">
            <v>198759</v>
          </cell>
        </row>
        <row r="3871">
          <cell r="A3871" t="str">
            <v>198760</v>
          </cell>
        </row>
        <row r="3872">
          <cell r="A3872" t="str">
            <v>198761</v>
          </cell>
        </row>
        <row r="3873">
          <cell r="A3873" t="str">
            <v>198762</v>
          </cell>
        </row>
        <row r="3874">
          <cell r="A3874" t="str">
            <v>198763</v>
          </cell>
        </row>
        <row r="3875">
          <cell r="A3875" t="str">
            <v>198764</v>
          </cell>
        </row>
        <row r="3876">
          <cell r="A3876" t="str">
            <v>198765</v>
          </cell>
        </row>
        <row r="3877">
          <cell r="A3877" t="str">
            <v>198766</v>
          </cell>
        </row>
        <row r="3878">
          <cell r="A3878" t="str">
            <v>198767</v>
          </cell>
        </row>
        <row r="3879">
          <cell r="A3879" t="str">
            <v>198768</v>
          </cell>
        </row>
        <row r="3880">
          <cell r="A3880" t="str">
            <v>198769</v>
          </cell>
        </row>
        <row r="3881">
          <cell r="A3881" t="str">
            <v>198770</v>
          </cell>
        </row>
        <row r="3882">
          <cell r="A3882" t="str">
            <v>198771</v>
          </cell>
        </row>
        <row r="3883">
          <cell r="A3883" t="str">
            <v>198772</v>
          </cell>
        </row>
        <row r="3884">
          <cell r="A3884" t="str">
            <v>198773</v>
          </cell>
        </row>
        <row r="3885">
          <cell r="A3885" t="str">
            <v>198774</v>
          </cell>
        </row>
        <row r="3886">
          <cell r="A3886" t="str">
            <v>198775</v>
          </cell>
        </row>
        <row r="3887">
          <cell r="A3887" t="str">
            <v>198776</v>
          </cell>
        </row>
        <row r="3888">
          <cell r="A3888" t="str">
            <v>198777</v>
          </cell>
        </row>
        <row r="3889">
          <cell r="A3889" t="str">
            <v>198778</v>
          </cell>
        </row>
        <row r="3890">
          <cell r="A3890" t="str">
            <v>198779</v>
          </cell>
        </row>
        <row r="3891">
          <cell r="A3891" t="str">
            <v>198780</v>
          </cell>
        </row>
        <row r="3892">
          <cell r="A3892" t="str">
            <v>198781</v>
          </cell>
        </row>
        <row r="3893">
          <cell r="A3893" t="str">
            <v>198782</v>
          </cell>
        </row>
        <row r="3894">
          <cell r="A3894" t="str">
            <v>198783</v>
          </cell>
        </row>
        <row r="3895">
          <cell r="A3895" t="str">
            <v>198784</v>
          </cell>
        </row>
        <row r="3896">
          <cell r="A3896" t="str">
            <v>198785</v>
          </cell>
        </row>
        <row r="3897">
          <cell r="A3897" t="str">
            <v>198786</v>
          </cell>
        </row>
        <row r="3898">
          <cell r="A3898" t="str">
            <v>198787</v>
          </cell>
        </row>
        <row r="3899">
          <cell r="A3899" t="str">
            <v>198788</v>
          </cell>
        </row>
        <row r="3900">
          <cell r="A3900" t="str">
            <v>198789</v>
          </cell>
        </row>
        <row r="3901">
          <cell r="A3901" t="str">
            <v>198790</v>
          </cell>
        </row>
        <row r="3902">
          <cell r="A3902" t="str">
            <v>198791</v>
          </cell>
        </row>
        <row r="3903">
          <cell r="A3903" t="str">
            <v>198792</v>
          </cell>
        </row>
        <row r="3904">
          <cell r="A3904" t="str">
            <v>198793</v>
          </cell>
        </row>
        <row r="3905">
          <cell r="A3905" t="str">
            <v>198794</v>
          </cell>
        </row>
        <row r="3906">
          <cell r="A3906" t="str">
            <v>198795</v>
          </cell>
        </row>
        <row r="3907">
          <cell r="A3907" t="str">
            <v>198796</v>
          </cell>
        </row>
        <row r="3908">
          <cell r="A3908" t="str">
            <v>198797</v>
          </cell>
        </row>
        <row r="3909">
          <cell r="A3909" t="str">
            <v>198798</v>
          </cell>
        </row>
        <row r="3910">
          <cell r="A3910" t="str">
            <v>198799</v>
          </cell>
        </row>
        <row r="3911">
          <cell r="A3911" t="str">
            <v>198800</v>
          </cell>
        </row>
        <row r="3912">
          <cell r="A3912" t="str">
            <v>198801</v>
          </cell>
        </row>
        <row r="3913">
          <cell r="A3913" t="str">
            <v>198802</v>
          </cell>
        </row>
        <row r="3914">
          <cell r="A3914" t="str">
            <v>198803</v>
          </cell>
        </row>
        <row r="3915">
          <cell r="A3915" t="str">
            <v>198804</v>
          </cell>
        </row>
        <row r="3916">
          <cell r="A3916" t="str">
            <v>198805</v>
          </cell>
        </row>
        <row r="3917">
          <cell r="A3917" t="str">
            <v>198806</v>
          </cell>
        </row>
        <row r="3918">
          <cell r="A3918" t="str">
            <v>198807</v>
          </cell>
        </row>
        <row r="3919">
          <cell r="A3919" t="str">
            <v>198808</v>
          </cell>
        </row>
        <row r="3920">
          <cell r="A3920" t="str">
            <v>198809</v>
          </cell>
        </row>
        <row r="3921">
          <cell r="A3921" t="str">
            <v>198810</v>
          </cell>
        </row>
        <row r="3922">
          <cell r="A3922" t="str">
            <v>198811</v>
          </cell>
        </row>
        <row r="3923">
          <cell r="A3923" t="str">
            <v>198812</v>
          </cell>
        </row>
        <row r="3924">
          <cell r="A3924" t="str">
            <v>198813</v>
          </cell>
        </row>
        <row r="3925">
          <cell r="A3925" t="str">
            <v>198814</v>
          </cell>
        </row>
        <row r="3926">
          <cell r="A3926" t="str">
            <v>198815</v>
          </cell>
        </row>
        <row r="3927">
          <cell r="A3927" t="str">
            <v>198816</v>
          </cell>
        </row>
        <row r="3928">
          <cell r="A3928" t="str">
            <v>198817</v>
          </cell>
        </row>
        <row r="3929">
          <cell r="A3929" t="str">
            <v>198818</v>
          </cell>
        </row>
        <row r="3930">
          <cell r="A3930" t="str">
            <v>198819</v>
          </cell>
        </row>
        <row r="3931">
          <cell r="A3931" t="str">
            <v>198820</v>
          </cell>
        </row>
        <row r="3932">
          <cell r="A3932" t="str">
            <v>198821</v>
          </cell>
        </row>
        <row r="3933">
          <cell r="A3933" t="str">
            <v>198822</v>
          </cell>
        </row>
        <row r="3934">
          <cell r="A3934" t="str">
            <v>198823</v>
          </cell>
        </row>
        <row r="3935">
          <cell r="A3935" t="str">
            <v>198824</v>
          </cell>
        </row>
        <row r="3936">
          <cell r="A3936" t="str">
            <v>198825</v>
          </cell>
        </row>
        <row r="3937">
          <cell r="A3937" t="str">
            <v>198826</v>
          </cell>
        </row>
        <row r="3938">
          <cell r="A3938" t="str">
            <v>198827</v>
          </cell>
        </row>
        <row r="3939">
          <cell r="A3939" t="str">
            <v>198828</v>
          </cell>
        </row>
        <row r="3940">
          <cell r="A3940" t="str">
            <v>198829</v>
          </cell>
        </row>
        <row r="3941">
          <cell r="A3941" t="str">
            <v>198830</v>
          </cell>
        </row>
        <row r="3942">
          <cell r="A3942" t="str">
            <v>198831</v>
          </cell>
        </row>
        <row r="3943">
          <cell r="A3943" t="str">
            <v>198832</v>
          </cell>
        </row>
        <row r="3944">
          <cell r="A3944" t="str">
            <v>198833</v>
          </cell>
        </row>
        <row r="3945">
          <cell r="A3945" t="str">
            <v>198834</v>
          </cell>
        </row>
        <row r="3946">
          <cell r="A3946" t="str">
            <v>198835</v>
          </cell>
        </row>
        <row r="3947">
          <cell r="A3947" t="str">
            <v>198836</v>
          </cell>
        </row>
        <row r="3948">
          <cell r="A3948" t="str">
            <v>198837</v>
          </cell>
        </row>
        <row r="3949">
          <cell r="A3949" t="str">
            <v>198838</v>
          </cell>
        </row>
        <row r="3950">
          <cell r="A3950" t="str">
            <v>198839</v>
          </cell>
        </row>
        <row r="3951">
          <cell r="A3951" t="str">
            <v>198840</v>
          </cell>
        </row>
        <row r="3952">
          <cell r="A3952" t="str">
            <v>198841</v>
          </cell>
        </row>
        <row r="3953">
          <cell r="A3953" t="str">
            <v>198842</v>
          </cell>
        </row>
        <row r="3954">
          <cell r="A3954" t="str">
            <v>198843</v>
          </cell>
        </row>
        <row r="3955">
          <cell r="A3955" t="str">
            <v>198844</v>
          </cell>
        </row>
        <row r="3956">
          <cell r="A3956" t="str">
            <v>198845</v>
          </cell>
        </row>
        <row r="3957">
          <cell r="A3957" t="str">
            <v>198846</v>
          </cell>
        </row>
        <row r="3958">
          <cell r="A3958" t="str">
            <v>198847</v>
          </cell>
        </row>
        <row r="3959">
          <cell r="A3959" t="str">
            <v>198848</v>
          </cell>
        </row>
        <row r="3960">
          <cell r="A3960" t="str">
            <v>198849</v>
          </cell>
        </row>
        <row r="3961">
          <cell r="A3961" t="str">
            <v>198850</v>
          </cell>
        </row>
        <row r="3962">
          <cell r="A3962" t="str">
            <v>198851</v>
          </cell>
        </row>
        <row r="3963">
          <cell r="A3963" t="str">
            <v>198852</v>
          </cell>
        </row>
        <row r="3964">
          <cell r="A3964" t="str">
            <v>198853</v>
          </cell>
        </row>
        <row r="3965">
          <cell r="A3965" t="str">
            <v>198854</v>
          </cell>
        </row>
        <row r="3966">
          <cell r="A3966" t="str">
            <v>198855</v>
          </cell>
        </row>
        <row r="3967">
          <cell r="A3967" t="str">
            <v>198856</v>
          </cell>
        </row>
        <row r="3968">
          <cell r="A3968" t="str">
            <v>198857</v>
          </cell>
        </row>
        <row r="3969">
          <cell r="A3969" t="str">
            <v>198858</v>
          </cell>
        </row>
        <row r="3970">
          <cell r="A3970" t="str">
            <v>198859</v>
          </cell>
        </row>
        <row r="3971">
          <cell r="A3971" t="str">
            <v>198860</v>
          </cell>
        </row>
        <row r="3972">
          <cell r="A3972" t="str">
            <v>198861</v>
          </cell>
        </row>
        <row r="3973">
          <cell r="A3973" t="str">
            <v>198862</v>
          </cell>
        </row>
        <row r="3974">
          <cell r="A3974" t="str">
            <v>198863</v>
          </cell>
        </row>
        <row r="3975">
          <cell r="A3975" t="str">
            <v>198864</v>
          </cell>
        </row>
        <row r="3976">
          <cell r="A3976" t="str">
            <v>198865</v>
          </cell>
        </row>
        <row r="3977">
          <cell r="A3977" t="str">
            <v>198866</v>
          </cell>
        </row>
        <row r="3978">
          <cell r="A3978" t="str">
            <v>198867</v>
          </cell>
        </row>
        <row r="3979">
          <cell r="A3979" t="str">
            <v>198868</v>
          </cell>
        </row>
        <row r="3980">
          <cell r="A3980" t="str">
            <v>198869</v>
          </cell>
        </row>
        <row r="3981">
          <cell r="A3981" t="str">
            <v>198870</v>
          </cell>
        </row>
        <row r="3982">
          <cell r="A3982" t="str">
            <v>198871</v>
          </cell>
        </row>
        <row r="3983">
          <cell r="A3983" t="str">
            <v>198872</v>
          </cell>
        </row>
        <row r="3984">
          <cell r="A3984" t="str">
            <v>198873</v>
          </cell>
        </row>
        <row r="3985">
          <cell r="A3985" t="str">
            <v>198874</v>
          </cell>
        </row>
        <row r="3986">
          <cell r="A3986" t="str">
            <v>198875</v>
          </cell>
        </row>
        <row r="3987">
          <cell r="A3987" t="str">
            <v>198876</v>
          </cell>
        </row>
        <row r="3988">
          <cell r="A3988" t="str">
            <v>198877</v>
          </cell>
        </row>
        <row r="3989">
          <cell r="A3989" t="str">
            <v>198878</v>
          </cell>
        </row>
        <row r="3990">
          <cell r="A3990" t="str">
            <v>198879</v>
          </cell>
        </row>
        <row r="3991">
          <cell r="A3991" t="str">
            <v>198880</v>
          </cell>
        </row>
        <row r="3992">
          <cell r="A3992" t="str">
            <v>198881</v>
          </cell>
        </row>
        <row r="3993">
          <cell r="A3993" t="str">
            <v>198882</v>
          </cell>
        </row>
        <row r="3994">
          <cell r="A3994" t="str">
            <v>198883</v>
          </cell>
        </row>
        <row r="3995">
          <cell r="A3995" t="str">
            <v>198884</v>
          </cell>
        </row>
        <row r="3996">
          <cell r="A3996" t="str">
            <v>198885</v>
          </cell>
        </row>
        <row r="3997">
          <cell r="A3997" t="str">
            <v>198886</v>
          </cell>
        </row>
        <row r="3998">
          <cell r="A3998" t="str">
            <v>198887</v>
          </cell>
        </row>
        <row r="3999">
          <cell r="A3999" t="str">
            <v>198888</v>
          </cell>
        </row>
        <row r="4000">
          <cell r="A4000" t="str">
            <v>198889</v>
          </cell>
        </row>
        <row r="4001">
          <cell r="A4001" t="str">
            <v>198890</v>
          </cell>
        </row>
        <row r="4002">
          <cell r="A4002" t="str">
            <v>198891</v>
          </cell>
        </row>
        <row r="4003">
          <cell r="A4003" t="str">
            <v>198892</v>
          </cell>
        </row>
        <row r="4004">
          <cell r="A4004" t="str">
            <v>198893</v>
          </cell>
        </row>
        <row r="4005">
          <cell r="A4005" t="str">
            <v>198894</v>
          </cell>
        </row>
        <row r="4006">
          <cell r="A4006" t="str">
            <v>198895</v>
          </cell>
        </row>
        <row r="4007">
          <cell r="A4007" t="str">
            <v>198896</v>
          </cell>
        </row>
        <row r="4008">
          <cell r="A4008" t="str">
            <v>198897</v>
          </cell>
        </row>
        <row r="4009">
          <cell r="A4009" t="str">
            <v>198898</v>
          </cell>
        </row>
        <row r="4010">
          <cell r="A4010" t="str">
            <v>198899</v>
          </cell>
        </row>
        <row r="4011">
          <cell r="A4011" t="str">
            <v>198900</v>
          </cell>
        </row>
        <row r="4012">
          <cell r="A4012" t="str">
            <v>198901</v>
          </cell>
        </row>
        <row r="4013">
          <cell r="A4013" t="str">
            <v>198902</v>
          </cell>
        </row>
        <row r="4014">
          <cell r="A4014" t="str">
            <v>198903</v>
          </cell>
        </row>
        <row r="4015">
          <cell r="A4015" t="str">
            <v>198904</v>
          </cell>
        </row>
        <row r="4016">
          <cell r="A4016" t="str">
            <v>198905</v>
          </cell>
        </row>
        <row r="4017">
          <cell r="A4017" t="str">
            <v>198906</v>
          </cell>
        </row>
        <row r="4018">
          <cell r="A4018" t="str">
            <v>198907</v>
          </cell>
        </row>
        <row r="4019">
          <cell r="A4019" t="str">
            <v>198908</v>
          </cell>
        </row>
        <row r="4020">
          <cell r="A4020" t="str">
            <v>198909</v>
          </cell>
        </row>
        <row r="4021">
          <cell r="A4021" t="str">
            <v>198910</v>
          </cell>
        </row>
        <row r="4022">
          <cell r="A4022" t="str">
            <v>198911</v>
          </cell>
        </row>
        <row r="4023">
          <cell r="A4023" t="str">
            <v>198912</v>
          </cell>
        </row>
        <row r="4024">
          <cell r="A4024" t="str">
            <v>198913</v>
          </cell>
        </row>
        <row r="4025">
          <cell r="A4025" t="str">
            <v>198914</v>
          </cell>
        </row>
        <row r="4026">
          <cell r="A4026" t="str">
            <v>198915</v>
          </cell>
        </row>
        <row r="4027">
          <cell r="A4027" t="str">
            <v>198916</v>
          </cell>
        </row>
        <row r="4028">
          <cell r="A4028" t="str">
            <v>198917</v>
          </cell>
        </row>
        <row r="4029">
          <cell r="A4029" t="str">
            <v>198918</v>
          </cell>
        </row>
        <row r="4030">
          <cell r="A4030" t="str">
            <v>198919</v>
          </cell>
        </row>
        <row r="4031">
          <cell r="A4031" t="str">
            <v>198920</v>
          </cell>
        </row>
        <row r="4032">
          <cell r="A4032" t="str">
            <v>198921</v>
          </cell>
        </row>
        <row r="4033">
          <cell r="A4033" t="str">
            <v>198922</v>
          </cell>
        </row>
        <row r="4034">
          <cell r="A4034" t="str">
            <v>198923</v>
          </cell>
        </row>
        <row r="4035">
          <cell r="A4035" t="str">
            <v>198924</v>
          </cell>
        </row>
        <row r="4036">
          <cell r="A4036" t="str">
            <v>198925</v>
          </cell>
        </row>
        <row r="4037">
          <cell r="A4037" t="str">
            <v>198926</v>
          </cell>
        </row>
        <row r="4038">
          <cell r="A4038" t="str">
            <v>198927</v>
          </cell>
        </row>
        <row r="4039">
          <cell r="A4039" t="str">
            <v>198928</v>
          </cell>
        </row>
        <row r="4040">
          <cell r="A4040" t="str">
            <v>198929</v>
          </cell>
        </row>
        <row r="4041">
          <cell r="A4041" t="str">
            <v>198930</v>
          </cell>
        </row>
        <row r="4042">
          <cell r="A4042" t="str">
            <v>198931</v>
          </cell>
        </row>
        <row r="4043">
          <cell r="A4043" t="str">
            <v>198932</v>
          </cell>
        </row>
        <row r="4044">
          <cell r="A4044" t="str">
            <v>198933</v>
          </cell>
        </row>
        <row r="4045">
          <cell r="A4045" t="str">
            <v>198934</v>
          </cell>
        </row>
        <row r="4046">
          <cell r="A4046" t="str">
            <v>198935</v>
          </cell>
        </row>
        <row r="4047">
          <cell r="A4047" t="str">
            <v>198936</v>
          </cell>
        </row>
        <row r="4048">
          <cell r="A4048" t="str">
            <v>198937</v>
          </cell>
        </row>
        <row r="4049">
          <cell r="A4049" t="str">
            <v>198938</v>
          </cell>
        </row>
        <row r="4050">
          <cell r="A4050" t="str">
            <v>198939</v>
          </cell>
        </row>
        <row r="4051">
          <cell r="A4051" t="str">
            <v>198940</v>
          </cell>
        </row>
        <row r="4052">
          <cell r="A4052" t="str">
            <v>198941</v>
          </cell>
        </row>
        <row r="4053">
          <cell r="A4053" t="str">
            <v>198942</v>
          </cell>
        </row>
        <row r="4054">
          <cell r="A4054" t="str">
            <v>198943</v>
          </cell>
        </row>
        <row r="4055">
          <cell r="A4055" t="str">
            <v>198944</v>
          </cell>
        </row>
        <row r="4056">
          <cell r="A4056" t="str">
            <v>198945</v>
          </cell>
        </row>
        <row r="4057">
          <cell r="A4057" t="str">
            <v>198946</v>
          </cell>
        </row>
        <row r="4058">
          <cell r="A4058" t="str">
            <v>198947</v>
          </cell>
        </row>
        <row r="4059">
          <cell r="A4059" t="str">
            <v>198948</v>
          </cell>
        </row>
        <row r="4060">
          <cell r="A4060" t="str">
            <v>198949</v>
          </cell>
        </row>
        <row r="4061">
          <cell r="A4061" t="str">
            <v>198950</v>
          </cell>
        </row>
        <row r="4062">
          <cell r="A4062" t="str">
            <v>198951</v>
          </cell>
        </row>
        <row r="4063">
          <cell r="A4063" t="str">
            <v>198952</v>
          </cell>
        </row>
        <row r="4064">
          <cell r="A4064" t="str">
            <v>198953</v>
          </cell>
        </row>
        <row r="4065">
          <cell r="A4065" t="str">
            <v>198954</v>
          </cell>
        </row>
        <row r="4066">
          <cell r="A4066" t="str">
            <v>198955</v>
          </cell>
        </row>
        <row r="4067">
          <cell r="A4067" t="str">
            <v>198956</v>
          </cell>
        </row>
        <row r="4068">
          <cell r="A4068" t="str">
            <v>198957</v>
          </cell>
        </row>
        <row r="4069">
          <cell r="A4069" t="str">
            <v>198958</v>
          </cell>
        </row>
        <row r="4070">
          <cell r="A4070" t="str">
            <v>198959</v>
          </cell>
        </row>
        <row r="4071">
          <cell r="A4071" t="str">
            <v>198960</v>
          </cell>
        </row>
        <row r="4072">
          <cell r="A4072" t="str">
            <v>198961</v>
          </cell>
        </row>
        <row r="4073">
          <cell r="A4073" t="str">
            <v>198962</v>
          </cell>
        </row>
        <row r="4074">
          <cell r="A4074" t="str">
            <v>198963</v>
          </cell>
        </row>
        <row r="4075">
          <cell r="A4075" t="str">
            <v>198964</v>
          </cell>
        </row>
        <row r="4076">
          <cell r="A4076" t="str">
            <v>198965</v>
          </cell>
        </row>
        <row r="4077">
          <cell r="A4077" t="str">
            <v>198966</v>
          </cell>
        </row>
        <row r="4078">
          <cell r="A4078" t="str">
            <v>198967</v>
          </cell>
        </row>
        <row r="4079">
          <cell r="A4079" t="str">
            <v>198968</v>
          </cell>
        </row>
        <row r="4080">
          <cell r="A4080" t="str">
            <v>198969</v>
          </cell>
        </row>
        <row r="4081">
          <cell r="A4081" t="str">
            <v>198970</v>
          </cell>
        </row>
        <row r="4082">
          <cell r="A4082" t="str">
            <v>198971</v>
          </cell>
        </row>
        <row r="4083">
          <cell r="A4083" t="str">
            <v>198972</v>
          </cell>
        </row>
        <row r="4084">
          <cell r="A4084" t="str">
            <v>198973</v>
          </cell>
        </row>
        <row r="4085">
          <cell r="A4085" t="str">
            <v>198974</v>
          </cell>
        </row>
        <row r="4086">
          <cell r="A4086" t="str">
            <v>198975</v>
          </cell>
        </row>
        <row r="4087">
          <cell r="A4087" t="str">
            <v>198976</v>
          </cell>
        </row>
        <row r="4088">
          <cell r="A4088" t="str">
            <v>198977</v>
          </cell>
        </row>
        <row r="4089">
          <cell r="A4089" t="str">
            <v>198978</v>
          </cell>
        </row>
        <row r="4090">
          <cell r="A4090" t="str">
            <v>198979</v>
          </cell>
        </row>
        <row r="4091">
          <cell r="A4091" t="str">
            <v>198980</v>
          </cell>
        </row>
        <row r="4092">
          <cell r="A4092" t="str">
            <v>198981</v>
          </cell>
        </row>
        <row r="4093">
          <cell r="A4093" t="str">
            <v>198982</v>
          </cell>
        </row>
        <row r="4094">
          <cell r="A4094" t="str">
            <v>198983</v>
          </cell>
        </row>
        <row r="4095">
          <cell r="A4095" t="str">
            <v>198984</v>
          </cell>
        </row>
        <row r="4096">
          <cell r="A4096" t="str">
            <v>198985</v>
          </cell>
        </row>
        <row r="4097">
          <cell r="A4097" t="str">
            <v>198986</v>
          </cell>
        </row>
        <row r="4098">
          <cell r="A4098" t="str">
            <v>198987</v>
          </cell>
        </row>
        <row r="4099">
          <cell r="A4099" t="str">
            <v>198988</v>
          </cell>
        </row>
        <row r="4100">
          <cell r="A4100" t="str">
            <v>198989</v>
          </cell>
        </row>
        <row r="4101">
          <cell r="A4101" t="str">
            <v>198990</v>
          </cell>
        </row>
        <row r="4102">
          <cell r="A4102" t="str">
            <v>198991</v>
          </cell>
        </row>
        <row r="4103">
          <cell r="A4103" t="str">
            <v>198992</v>
          </cell>
        </row>
        <row r="4104">
          <cell r="A4104" t="str">
            <v>198993</v>
          </cell>
        </row>
        <row r="4105">
          <cell r="A4105" t="str">
            <v>198994</v>
          </cell>
        </row>
        <row r="4106">
          <cell r="A4106" t="str">
            <v>198995</v>
          </cell>
        </row>
        <row r="4107">
          <cell r="A4107" t="str">
            <v>198996</v>
          </cell>
        </row>
        <row r="4108">
          <cell r="A4108" t="str">
            <v>198997</v>
          </cell>
        </row>
        <row r="4109">
          <cell r="A4109" t="str">
            <v>198998</v>
          </cell>
        </row>
        <row r="4110">
          <cell r="A4110" t="str">
            <v>198999</v>
          </cell>
        </row>
        <row r="4111">
          <cell r="A4111" t="str">
            <v>199000</v>
          </cell>
        </row>
        <row r="4112">
          <cell r="A4112" t="str">
            <v>199001</v>
          </cell>
        </row>
        <row r="4113">
          <cell r="A4113" t="str">
            <v>199002</v>
          </cell>
        </row>
        <row r="4114">
          <cell r="A4114" t="str">
            <v>199003</v>
          </cell>
        </row>
        <row r="4115">
          <cell r="A4115" t="str">
            <v>199004</v>
          </cell>
        </row>
        <row r="4116">
          <cell r="A4116" t="str">
            <v>199005</v>
          </cell>
        </row>
        <row r="4117">
          <cell r="A4117" t="str">
            <v>199006</v>
          </cell>
        </row>
        <row r="4118">
          <cell r="A4118" t="str">
            <v>199007</v>
          </cell>
        </row>
        <row r="4119">
          <cell r="A4119" t="str">
            <v>199008</v>
          </cell>
        </row>
        <row r="4120">
          <cell r="A4120" t="str">
            <v>199009</v>
          </cell>
        </row>
        <row r="4121">
          <cell r="A4121" t="str">
            <v>199010</v>
          </cell>
        </row>
        <row r="4122">
          <cell r="A4122" t="str">
            <v>199011</v>
          </cell>
        </row>
        <row r="4123">
          <cell r="A4123" t="str">
            <v>199012</v>
          </cell>
        </row>
        <row r="4124">
          <cell r="A4124" t="str">
            <v>199013</v>
          </cell>
        </row>
        <row r="4125">
          <cell r="A4125" t="str">
            <v>199014</v>
          </cell>
        </row>
        <row r="4126">
          <cell r="A4126" t="str">
            <v>199015</v>
          </cell>
        </row>
        <row r="4127">
          <cell r="A4127" t="str">
            <v>199016</v>
          </cell>
        </row>
        <row r="4128">
          <cell r="A4128" t="str">
            <v>199017</v>
          </cell>
        </row>
        <row r="4129">
          <cell r="A4129" t="str">
            <v>199018</v>
          </cell>
        </row>
        <row r="4130">
          <cell r="A4130" t="str">
            <v>199019</v>
          </cell>
        </row>
        <row r="4131">
          <cell r="A4131" t="str">
            <v>199020</v>
          </cell>
        </row>
        <row r="4132">
          <cell r="A4132" t="str">
            <v>199021</v>
          </cell>
        </row>
        <row r="4133">
          <cell r="A4133" t="str">
            <v>199022</v>
          </cell>
        </row>
        <row r="4134">
          <cell r="A4134" t="str">
            <v>199023</v>
          </cell>
        </row>
        <row r="4135">
          <cell r="A4135" t="str">
            <v>199024</v>
          </cell>
        </row>
        <row r="4136">
          <cell r="A4136" t="str">
            <v>199025</v>
          </cell>
        </row>
        <row r="4137">
          <cell r="A4137" t="str">
            <v>199026</v>
          </cell>
        </row>
        <row r="4138">
          <cell r="A4138" t="str">
            <v>199027</v>
          </cell>
        </row>
        <row r="4139">
          <cell r="A4139" t="str">
            <v>199028</v>
          </cell>
        </row>
        <row r="4140">
          <cell r="A4140" t="str">
            <v>199029</v>
          </cell>
        </row>
        <row r="4141">
          <cell r="A4141" t="str">
            <v>199030</v>
          </cell>
        </row>
        <row r="4142">
          <cell r="A4142" t="str">
            <v>199031</v>
          </cell>
        </row>
        <row r="4143">
          <cell r="A4143" t="str">
            <v>199032</v>
          </cell>
        </row>
        <row r="4144">
          <cell r="A4144" t="str">
            <v>199033</v>
          </cell>
        </row>
        <row r="4145">
          <cell r="A4145" t="str">
            <v>199034</v>
          </cell>
        </row>
        <row r="4146">
          <cell r="A4146" t="str">
            <v>199035</v>
          </cell>
        </row>
        <row r="4147">
          <cell r="A4147" t="str">
            <v>199036</v>
          </cell>
        </row>
        <row r="4148">
          <cell r="A4148" t="str">
            <v>199037</v>
          </cell>
        </row>
        <row r="4149">
          <cell r="A4149" t="str">
            <v>199038</v>
          </cell>
        </row>
        <row r="4150">
          <cell r="A4150" t="str">
            <v>199039</v>
          </cell>
        </row>
        <row r="4151">
          <cell r="A4151" t="str">
            <v>199040</v>
          </cell>
        </row>
        <row r="4152">
          <cell r="A4152" t="str">
            <v>199041</v>
          </cell>
        </row>
        <row r="4153">
          <cell r="A4153" t="str">
            <v>199042</v>
          </cell>
        </row>
        <row r="4154">
          <cell r="A4154" t="str">
            <v>199043</v>
          </cell>
        </row>
        <row r="4155">
          <cell r="A4155" t="str">
            <v>199044</v>
          </cell>
        </row>
        <row r="4156">
          <cell r="A4156" t="str">
            <v>199045</v>
          </cell>
        </row>
        <row r="4157">
          <cell r="A4157" t="str">
            <v>199046</v>
          </cell>
        </row>
        <row r="4158">
          <cell r="A4158" t="str">
            <v>199047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2"/>
      <sheetName val="Detalle"/>
      <sheetName val="Materiales"/>
      <sheetName val="Mano"/>
      <sheetName val="Equipos"/>
      <sheetName val="Transporte"/>
      <sheetName val="Presupuesto"/>
      <sheetName val="Presupuesto Desglosado"/>
      <sheetName val="Cronog valorado"/>
      <sheetName val="Salarios"/>
      <sheetName val="Pres. mano de obra"/>
      <sheetName val="Presup. de materiales"/>
    </sheetNames>
    <sheetDataSet>
      <sheetData sheetId="0"/>
      <sheetData sheetId="1" refreshError="1">
        <row r="1">
          <cell r="B1" t="str">
            <v>Item</v>
          </cell>
        </row>
      </sheetData>
      <sheetData sheetId="2" refreshError="1">
        <row r="2">
          <cell r="B2" t="str">
            <v>Código</v>
          </cell>
        </row>
      </sheetData>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2"/>
      <sheetName val="Detalle"/>
      <sheetName val="Materiales"/>
      <sheetName val="Mano"/>
      <sheetName val="Equipos"/>
      <sheetName val="Transporte"/>
      <sheetName val="Presupuesto"/>
      <sheetName val="Presupuesto Desglosado"/>
      <sheetName val="Cronog valorado"/>
      <sheetName val="Salarios"/>
      <sheetName val="Pres. mano de obra"/>
      <sheetName val="Presup. de materiales"/>
    </sheetNames>
    <sheetDataSet>
      <sheetData sheetId="0"/>
      <sheetData sheetId="1"/>
      <sheetData sheetId="2"/>
      <sheetData sheetId="3">
        <row r="1">
          <cell r="A1" t="str">
            <v>Código</v>
          </cell>
        </row>
      </sheetData>
      <sheetData sheetId="4">
        <row r="1">
          <cell r="A1" t="str">
            <v>Código</v>
          </cell>
        </row>
      </sheetData>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Materiales"/>
      <sheetName val="Equipos"/>
      <sheetName val="Transporte"/>
      <sheetName val="Mano"/>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1">
          <cell r="A1" t="str">
            <v>CÓDIGO</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1"/>
      <sheetName val="detalles"/>
      <sheetName val="Presupuesto  Adic #3"/>
    </sheetNames>
    <sheetDataSet>
      <sheetData sheetId="0" refreshError="1"/>
      <sheetData sheetId="1">
        <row r="2">
          <cell r="B2" t="str">
            <v xml:space="preserve">xxxxx </v>
          </cell>
          <cell r="C2" t="str">
            <v>xxxxxxxxxxxxxxxxxxxxxxxxxxxxxxxxxxxxxx</v>
          </cell>
          <cell r="D2" t="str">
            <v>xxxx</v>
          </cell>
          <cell r="E2" t="e">
            <v>#DIV/0!</v>
          </cell>
          <cell r="F2" t="str">
            <v>xxxxxxx</v>
          </cell>
          <cell r="G2" t="str">
            <v>xxxxxxxx</v>
          </cell>
          <cell r="H2" t="str">
            <v>xxxxxxxxxx</v>
          </cell>
          <cell r="I2" t="str">
            <v>xxxxxxxx</v>
          </cell>
          <cell r="J2" t="str">
            <v>xxxxxxxxxx</v>
          </cell>
          <cell r="K2">
            <v>0</v>
          </cell>
          <cell r="L2">
            <v>0</v>
          </cell>
          <cell r="M2">
            <v>0</v>
          </cell>
        </row>
        <row r="3">
          <cell r="B3" t="e">
            <v>#REF!</v>
          </cell>
          <cell r="C3" t="e">
            <v>#REF!</v>
          </cell>
          <cell r="D3" t="e">
            <v>#REF!</v>
          </cell>
          <cell r="E3" t="e">
            <v>#REF!</v>
          </cell>
          <cell r="F3" t="e">
            <v>#REF!</v>
          </cell>
          <cell r="G3" t="e">
            <v>#REF!</v>
          </cell>
          <cell r="H3" t="e">
            <v>#REF!</v>
          </cell>
          <cell r="I3" t="e">
            <v>#REF!</v>
          </cell>
          <cell r="J3" t="e">
            <v>#REF!</v>
          </cell>
          <cell r="K3" t="e">
            <v>#REF!</v>
          </cell>
          <cell r="L3" t="e">
            <v>#REF!</v>
          </cell>
          <cell r="M3" t="e">
            <v>#REF!</v>
          </cell>
        </row>
        <row r="4">
          <cell r="B4" t="str">
            <v>4115-N</v>
          </cell>
          <cell r="C4" t="str">
            <v>Suministro e Instalación de Tapones Hembra PVC Tipo de  d=3/4.</v>
          </cell>
          <cell r="D4" t="str">
            <v>u</v>
          </cell>
          <cell r="E4">
            <v>44</v>
          </cell>
          <cell r="F4">
            <v>1E-3</v>
          </cell>
          <cell r="G4">
            <v>0.13600000000000001</v>
          </cell>
          <cell r="H4">
            <v>0.94300000000000006</v>
          </cell>
          <cell r="I4">
            <v>0</v>
          </cell>
          <cell r="J4">
            <v>1.1299999999999999</v>
          </cell>
          <cell r="K4">
            <v>0</v>
          </cell>
          <cell r="L4">
            <v>0</v>
          </cell>
          <cell r="M4">
            <v>1.1299999999999999</v>
          </cell>
        </row>
        <row r="5">
          <cell r="B5" t="str">
            <v>4117-N</v>
          </cell>
          <cell r="C5" t="str">
            <v>Suministro e Instalación de Tapones Hembra PVC Tipo de  d=1".</v>
          </cell>
          <cell r="D5" t="str">
            <v>u</v>
          </cell>
          <cell r="E5">
            <v>44</v>
          </cell>
          <cell r="F5">
            <v>1E-3</v>
          </cell>
          <cell r="G5">
            <v>0.13600000000000001</v>
          </cell>
          <cell r="H5">
            <v>1.2629999999999999</v>
          </cell>
          <cell r="I5">
            <v>0</v>
          </cell>
          <cell r="J5">
            <v>1.4499999999999997</v>
          </cell>
          <cell r="K5">
            <v>0</v>
          </cell>
          <cell r="L5">
            <v>0</v>
          </cell>
          <cell r="M5">
            <v>1.45</v>
          </cell>
        </row>
        <row r="6">
          <cell r="B6" t="str">
            <v>4091-N</v>
          </cell>
          <cell r="C6" t="str">
            <v>Suministro e Instalación de Tapones Hembra PVC Tipo de  d=1/2".</v>
          </cell>
          <cell r="D6" t="str">
            <v>u</v>
          </cell>
          <cell r="E6">
            <v>44</v>
          </cell>
          <cell r="F6">
            <v>1E-3</v>
          </cell>
          <cell r="G6">
            <v>0.13600000000000001</v>
          </cell>
          <cell r="H6">
            <v>0.83299999999999996</v>
          </cell>
          <cell r="I6">
            <v>0</v>
          </cell>
          <cell r="J6">
            <v>1.02</v>
          </cell>
          <cell r="K6">
            <v>0</v>
          </cell>
          <cell r="L6">
            <v>0</v>
          </cell>
          <cell r="M6">
            <v>1.02</v>
          </cell>
        </row>
        <row r="7">
          <cell r="B7" t="str">
            <v>4093-N</v>
          </cell>
          <cell r="C7" t="str">
            <v>Suministro e Instalación de Uniones PVC de  d=3/4".</v>
          </cell>
          <cell r="D7" t="str">
            <v>u</v>
          </cell>
          <cell r="E7">
            <v>44</v>
          </cell>
          <cell r="F7">
            <v>1E-3</v>
          </cell>
          <cell r="G7">
            <v>0.13600000000000001</v>
          </cell>
          <cell r="H7">
            <v>1.0630000000000002</v>
          </cell>
          <cell r="I7">
            <v>0</v>
          </cell>
          <cell r="J7">
            <v>1.25</v>
          </cell>
          <cell r="K7">
            <v>0</v>
          </cell>
          <cell r="L7">
            <v>0</v>
          </cell>
          <cell r="M7">
            <v>1.25</v>
          </cell>
        </row>
        <row r="8">
          <cell r="B8" t="str">
            <v>4095-N</v>
          </cell>
          <cell r="C8" t="str">
            <v>Suministro e Instalación de Uniones PVC de  d=1".</v>
          </cell>
          <cell r="D8" t="str">
            <v>u</v>
          </cell>
          <cell r="E8">
            <v>44</v>
          </cell>
          <cell r="F8">
            <v>1E-3</v>
          </cell>
          <cell r="G8">
            <v>0.13600000000000001</v>
          </cell>
          <cell r="H8">
            <v>1.6030000000000002</v>
          </cell>
          <cell r="I8">
            <v>0</v>
          </cell>
          <cell r="J8">
            <v>1.79</v>
          </cell>
          <cell r="K8">
            <v>0</v>
          </cell>
          <cell r="L8">
            <v>0</v>
          </cell>
          <cell r="M8">
            <v>1.79</v>
          </cell>
        </row>
        <row r="9">
          <cell r="B9" t="str">
            <v>4097-N</v>
          </cell>
          <cell r="C9" t="str">
            <v>Suministro e Instalación de Uniones PVC de  d=1-1/4".</v>
          </cell>
          <cell r="D9" t="str">
            <v>u</v>
          </cell>
          <cell r="E9">
            <v>44</v>
          </cell>
          <cell r="F9">
            <v>1E-3</v>
          </cell>
          <cell r="G9">
            <v>0.13600000000000001</v>
          </cell>
          <cell r="H9">
            <v>2.5329999999999999</v>
          </cell>
          <cell r="I9">
            <v>0</v>
          </cell>
          <cell r="J9">
            <v>2.7199999999999998</v>
          </cell>
          <cell r="K9">
            <v>0</v>
          </cell>
          <cell r="L9">
            <v>0</v>
          </cell>
          <cell r="M9">
            <v>2.72</v>
          </cell>
        </row>
        <row r="10">
          <cell r="B10" t="str">
            <v>4099-N</v>
          </cell>
          <cell r="C10" t="str">
            <v>Suministro e Instalación de Uniones PVC de  d=1-1/2".</v>
          </cell>
          <cell r="D10" t="str">
            <v>u</v>
          </cell>
          <cell r="E10">
            <v>44</v>
          </cell>
          <cell r="F10">
            <v>1E-3</v>
          </cell>
          <cell r="G10">
            <v>0.13600000000000001</v>
          </cell>
          <cell r="H10">
            <v>2.9630000000000001</v>
          </cell>
          <cell r="I10">
            <v>0</v>
          </cell>
          <cell r="J10">
            <v>3.15</v>
          </cell>
          <cell r="K10">
            <v>0</v>
          </cell>
          <cell r="L10">
            <v>0</v>
          </cell>
          <cell r="M10">
            <v>3.15</v>
          </cell>
        </row>
        <row r="11">
          <cell r="B11" t="str">
            <v>4101-N</v>
          </cell>
          <cell r="C11" t="str">
            <v>Suministro e Instalación de Uniones PVC de  d=2".</v>
          </cell>
          <cell r="D11" t="str">
            <v>u</v>
          </cell>
          <cell r="E11">
            <v>44</v>
          </cell>
          <cell r="F11">
            <v>1E-3</v>
          </cell>
          <cell r="G11">
            <v>0.13600000000000001</v>
          </cell>
          <cell r="H11">
            <v>3.2830000000000004</v>
          </cell>
          <cell r="I11">
            <v>0</v>
          </cell>
          <cell r="J11">
            <v>3.47</v>
          </cell>
          <cell r="K11">
            <v>0</v>
          </cell>
          <cell r="L11">
            <v>0</v>
          </cell>
          <cell r="M11">
            <v>3.47</v>
          </cell>
        </row>
        <row r="12">
          <cell r="B12">
            <v>0</v>
          </cell>
          <cell r="C12" t="e">
            <v>#REF!</v>
          </cell>
          <cell r="D12" t="e">
            <v>#REF!</v>
          </cell>
          <cell r="E12" t="e">
            <v>#REF!</v>
          </cell>
          <cell r="F12" t="e">
            <v>#REF!</v>
          </cell>
          <cell r="G12" t="e">
            <v>#REF!</v>
          </cell>
          <cell r="H12" t="e">
            <v>#REF!</v>
          </cell>
          <cell r="I12" t="e">
            <v>#REF!</v>
          </cell>
          <cell r="J12" t="e">
            <v>#REF!</v>
          </cell>
          <cell r="K12" t="e">
            <v>#REF!</v>
          </cell>
          <cell r="L12" t="e">
            <v>#REF!</v>
          </cell>
          <cell r="M12" t="e">
            <v>#REF!</v>
          </cell>
        </row>
        <row r="13">
          <cell r="B13" t="str">
            <v>4101-N</v>
          </cell>
          <cell r="C13" t="str">
            <v>Suministro e Instalación de Uniones Universales  PVC, d=1-1/4".</v>
          </cell>
          <cell r="D13" t="str">
            <v>u</v>
          </cell>
          <cell r="E13">
            <v>0.24999999999999994</v>
          </cell>
          <cell r="F13">
            <v>8.9999999999999993E-3</v>
          </cell>
          <cell r="G13">
            <v>0.75299999999999989</v>
          </cell>
          <cell r="H13">
            <v>6.7549999999999999</v>
          </cell>
          <cell r="I13">
            <v>0.05</v>
          </cell>
          <cell r="J13">
            <v>7.5670000000000002</v>
          </cell>
          <cell r="K13">
            <v>0</v>
          </cell>
          <cell r="L13">
            <v>0</v>
          </cell>
          <cell r="M13">
            <v>7.57</v>
          </cell>
        </row>
        <row r="14">
          <cell r="B14" t="str">
            <v>4103-N</v>
          </cell>
          <cell r="C14" t="str">
            <v>Suministro e Instalación de Uniones Universales  PVC, d=1".</v>
          </cell>
          <cell r="D14" t="str">
            <v>u</v>
          </cell>
          <cell r="E14">
            <v>0.24999999999999994</v>
          </cell>
          <cell r="F14">
            <v>8.9999999999999993E-3</v>
          </cell>
          <cell r="G14">
            <v>0.75299999999999989</v>
          </cell>
          <cell r="H14">
            <v>4.5449999999999999</v>
          </cell>
          <cell r="I14">
            <v>0.05</v>
          </cell>
          <cell r="J14">
            <v>5.3570000000000002</v>
          </cell>
          <cell r="K14">
            <v>0</v>
          </cell>
          <cell r="L14">
            <v>0</v>
          </cell>
          <cell r="M14">
            <v>5.36</v>
          </cell>
        </row>
        <row r="15">
          <cell r="B15" t="str">
            <v>4105-N</v>
          </cell>
          <cell r="C15" t="str">
            <v>Suministro e Instalación de Uniones Universales  PVC, d=3/4".</v>
          </cell>
          <cell r="D15" t="str">
            <v>u</v>
          </cell>
          <cell r="E15">
            <v>0.24999999999999994</v>
          </cell>
          <cell r="F15">
            <v>8.9999999999999993E-3</v>
          </cell>
          <cell r="G15">
            <v>0.75299999999999989</v>
          </cell>
          <cell r="H15">
            <v>2.1850000000000001</v>
          </cell>
          <cell r="I15">
            <v>0.05</v>
          </cell>
          <cell r="J15">
            <v>2.9969999999999999</v>
          </cell>
          <cell r="K15">
            <v>0</v>
          </cell>
          <cell r="L15">
            <v>0</v>
          </cell>
          <cell r="M15">
            <v>3</v>
          </cell>
        </row>
        <row r="16">
          <cell r="B16" t="str">
            <v>4107-N</v>
          </cell>
          <cell r="C16" t="str">
            <v>Suministro e Instalación de Uniones Universales  PVC, d=1/2".</v>
          </cell>
          <cell r="D16" t="str">
            <v>u</v>
          </cell>
          <cell r="E16">
            <v>0.24999999999999994</v>
          </cell>
          <cell r="F16">
            <v>8.9999999999999993E-3</v>
          </cell>
          <cell r="G16">
            <v>0.75299999999999989</v>
          </cell>
          <cell r="H16">
            <v>1.2150000000000001</v>
          </cell>
          <cell r="I16">
            <v>0.05</v>
          </cell>
          <cell r="J16">
            <v>2.0270000000000001</v>
          </cell>
          <cell r="K16">
            <v>0</v>
          </cell>
          <cell r="L16">
            <v>0</v>
          </cell>
          <cell r="M16">
            <v>2.0299999999999998</v>
          </cell>
        </row>
        <row r="17">
          <cell r="B17" t="str">
            <v>4111-N</v>
          </cell>
          <cell r="C17" t="str">
            <v>Suministro e Instalacion de Llave de acople rápido para toma de manguera d=3/4" (Con llave de Bronce).</v>
          </cell>
          <cell r="D17" t="str">
            <v>u</v>
          </cell>
          <cell r="E17" t="e">
            <v>#REF!</v>
          </cell>
          <cell r="F17">
            <v>4.4999999999999998E-2</v>
          </cell>
          <cell r="G17">
            <v>7.5250000000000004</v>
          </cell>
          <cell r="H17">
            <v>52.8</v>
          </cell>
          <cell r="I17">
            <v>0.05</v>
          </cell>
          <cell r="J17">
            <v>60.42</v>
          </cell>
          <cell r="K17">
            <v>0</v>
          </cell>
          <cell r="L17">
            <v>0</v>
          </cell>
          <cell r="M17">
            <v>60.42</v>
          </cell>
        </row>
        <row r="18">
          <cell r="B18" t="str">
            <v>4157-N</v>
          </cell>
          <cell r="C18" t="str">
            <v>Suministro e Instalación de Sifón  PVC d=50mm.</v>
          </cell>
          <cell r="D18" t="str">
            <v>u</v>
          </cell>
          <cell r="E18">
            <v>0.33333333333333331</v>
          </cell>
          <cell r="F18">
            <v>1.2E-2</v>
          </cell>
          <cell r="G18">
            <v>1.0029999999999999</v>
          </cell>
          <cell r="H18">
            <v>4.4249999999999998</v>
          </cell>
          <cell r="I18">
            <v>0.05</v>
          </cell>
          <cell r="J18">
            <v>5.49</v>
          </cell>
          <cell r="K18">
            <v>0</v>
          </cell>
          <cell r="L18">
            <v>0</v>
          </cell>
          <cell r="M18">
            <v>5.49</v>
          </cell>
        </row>
        <row r="19">
          <cell r="B19" t="str">
            <v>4159-N</v>
          </cell>
          <cell r="C19" t="str">
            <v>Suministro e Instalación de Sifón  PVC d=75mm.</v>
          </cell>
          <cell r="D19" t="str">
            <v>u</v>
          </cell>
          <cell r="E19">
            <v>0.33333333333333331</v>
          </cell>
          <cell r="F19">
            <v>1.2E-2</v>
          </cell>
          <cell r="G19">
            <v>1.0029999999999999</v>
          </cell>
          <cell r="H19">
            <v>7.4950000000000001</v>
          </cell>
          <cell r="I19">
            <v>0.05</v>
          </cell>
          <cell r="J19">
            <v>8.56</v>
          </cell>
          <cell r="K19">
            <v>0</v>
          </cell>
          <cell r="L19">
            <v>0</v>
          </cell>
          <cell r="M19">
            <v>8.56</v>
          </cell>
        </row>
        <row r="20">
          <cell r="B20" t="str">
            <v>4191-O</v>
          </cell>
          <cell r="C20" t="str">
            <v>Suministro e Instalación de tapas  de hierro nodular ASTM, A536/ Grafito Esferoidal, de 0,74x0,74m, (AA.LL). Para cajas de revisión.</v>
          </cell>
          <cell r="D20" t="str">
            <v>u</v>
          </cell>
          <cell r="E20">
            <v>7.2514619883040936</v>
          </cell>
          <cell r="F20">
            <v>0.496</v>
          </cell>
          <cell r="G20">
            <v>43.624000000000002</v>
          </cell>
          <cell r="H20">
            <v>456.54</v>
          </cell>
          <cell r="I20">
            <v>0.05</v>
          </cell>
          <cell r="J20">
            <v>500.71</v>
          </cell>
          <cell r="K20">
            <v>0</v>
          </cell>
          <cell r="L20">
            <v>0</v>
          </cell>
          <cell r="M20">
            <v>500.71</v>
          </cell>
        </row>
        <row r="21">
          <cell r="B21">
            <v>0</v>
          </cell>
          <cell r="C21">
            <v>0</v>
          </cell>
          <cell r="D21">
            <v>0</v>
          </cell>
          <cell r="E21">
            <v>0</v>
          </cell>
          <cell r="F21">
            <v>0</v>
          </cell>
          <cell r="G21">
            <v>0</v>
          </cell>
          <cell r="H21">
            <v>0</v>
          </cell>
          <cell r="I21">
            <v>0</v>
          </cell>
          <cell r="J21">
            <v>0</v>
          </cell>
          <cell r="K21">
            <v>0</v>
          </cell>
          <cell r="L21">
            <v>0</v>
          </cell>
          <cell r="M21">
            <v>0</v>
          </cell>
        </row>
        <row r="22">
          <cell r="B22">
            <v>0</v>
          </cell>
          <cell r="C22">
            <v>0</v>
          </cell>
          <cell r="D22">
            <v>0</v>
          </cell>
          <cell r="E22">
            <v>0</v>
          </cell>
          <cell r="F22">
            <v>0</v>
          </cell>
          <cell r="G22">
            <v>0</v>
          </cell>
          <cell r="H22">
            <v>0</v>
          </cell>
          <cell r="I22">
            <v>0</v>
          </cell>
          <cell r="J22">
            <v>0</v>
          </cell>
          <cell r="K22">
            <v>0</v>
          </cell>
          <cell r="L22">
            <v>0</v>
          </cell>
          <cell r="M22">
            <v>0</v>
          </cell>
        </row>
        <row r="23">
          <cell r="B23">
            <v>0</v>
          </cell>
          <cell r="C23">
            <v>0</v>
          </cell>
          <cell r="D23">
            <v>0</v>
          </cell>
          <cell r="E23">
            <v>0</v>
          </cell>
          <cell r="F23">
            <v>0</v>
          </cell>
          <cell r="G23">
            <v>0</v>
          </cell>
          <cell r="H23">
            <v>0</v>
          </cell>
          <cell r="I23">
            <v>0</v>
          </cell>
          <cell r="J23">
            <v>0</v>
          </cell>
          <cell r="K23">
            <v>0</v>
          </cell>
          <cell r="L23">
            <v>0</v>
          </cell>
          <cell r="M23">
            <v>0</v>
          </cell>
        </row>
        <row r="24">
          <cell r="B24">
            <v>0</v>
          </cell>
          <cell r="C24">
            <v>0</v>
          </cell>
          <cell r="D24">
            <v>0</v>
          </cell>
          <cell r="E24">
            <v>0</v>
          </cell>
          <cell r="F24">
            <v>0</v>
          </cell>
          <cell r="G24">
            <v>0</v>
          </cell>
          <cell r="H24">
            <v>0</v>
          </cell>
          <cell r="I24">
            <v>0</v>
          </cell>
          <cell r="J24">
            <v>0</v>
          </cell>
          <cell r="K24">
            <v>0</v>
          </cell>
          <cell r="L24">
            <v>0</v>
          </cell>
          <cell r="M24">
            <v>0</v>
          </cell>
        </row>
        <row r="25">
          <cell r="B25">
            <v>0</v>
          </cell>
          <cell r="C25">
            <v>0</v>
          </cell>
          <cell r="D25">
            <v>0</v>
          </cell>
          <cell r="E25">
            <v>0</v>
          </cell>
          <cell r="F25">
            <v>0</v>
          </cell>
          <cell r="G25">
            <v>0</v>
          </cell>
          <cell r="H25">
            <v>0</v>
          </cell>
          <cell r="I25">
            <v>0</v>
          </cell>
          <cell r="J25">
            <v>0</v>
          </cell>
          <cell r="K25">
            <v>0</v>
          </cell>
          <cell r="L25">
            <v>0</v>
          </cell>
          <cell r="M25">
            <v>0</v>
          </cell>
        </row>
        <row r="26">
          <cell r="B26">
            <v>0</v>
          </cell>
          <cell r="C26">
            <v>0</v>
          </cell>
          <cell r="D26">
            <v>0</v>
          </cell>
          <cell r="E26">
            <v>0</v>
          </cell>
          <cell r="F26">
            <v>0</v>
          </cell>
          <cell r="G26">
            <v>0</v>
          </cell>
          <cell r="H26">
            <v>0</v>
          </cell>
          <cell r="I26">
            <v>0</v>
          </cell>
          <cell r="J26">
            <v>0</v>
          </cell>
          <cell r="K26">
            <v>0</v>
          </cell>
          <cell r="L26">
            <v>0</v>
          </cell>
          <cell r="M26">
            <v>0</v>
          </cell>
        </row>
        <row r="27">
          <cell r="B27">
            <v>0</v>
          </cell>
          <cell r="C27">
            <v>0</v>
          </cell>
          <cell r="D27">
            <v>0</v>
          </cell>
          <cell r="E27">
            <v>0</v>
          </cell>
          <cell r="F27">
            <v>0</v>
          </cell>
          <cell r="G27">
            <v>0</v>
          </cell>
          <cell r="H27">
            <v>0</v>
          </cell>
          <cell r="I27">
            <v>0</v>
          </cell>
          <cell r="J27">
            <v>0</v>
          </cell>
          <cell r="K27">
            <v>0</v>
          </cell>
          <cell r="L27">
            <v>0</v>
          </cell>
          <cell r="M27">
            <v>0</v>
          </cell>
        </row>
        <row r="28">
          <cell r="B28">
            <v>0</v>
          </cell>
          <cell r="C28">
            <v>0</v>
          </cell>
          <cell r="D28">
            <v>0</v>
          </cell>
          <cell r="E28">
            <v>0</v>
          </cell>
          <cell r="F28">
            <v>0</v>
          </cell>
          <cell r="G28">
            <v>0</v>
          </cell>
          <cell r="H28">
            <v>0</v>
          </cell>
          <cell r="I28">
            <v>0</v>
          </cell>
          <cell r="J28">
            <v>0</v>
          </cell>
          <cell r="K28">
            <v>0</v>
          </cell>
          <cell r="L28">
            <v>0</v>
          </cell>
          <cell r="M28">
            <v>0</v>
          </cell>
        </row>
        <row r="29">
          <cell r="B29">
            <v>0</v>
          </cell>
          <cell r="C29">
            <v>0</v>
          </cell>
          <cell r="D29">
            <v>0</v>
          </cell>
          <cell r="E29">
            <v>0</v>
          </cell>
          <cell r="F29">
            <v>0</v>
          </cell>
          <cell r="G29">
            <v>0</v>
          </cell>
          <cell r="H29">
            <v>0</v>
          </cell>
          <cell r="I29">
            <v>0</v>
          </cell>
          <cell r="J29">
            <v>0</v>
          </cell>
          <cell r="K29">
            <v>0</v>
          </cell>
          <cell r="L29">
            <v>0</v>
          </cell>
          <cell r="M29">
            <v>0</v>
          </cell>
        </row>
        <row r="30">
          <cell r="B30">
            <v>0</v>
          </cell>
          <cell r="C30">
            <v>0</v>
          </cell>
          <cell r="D30">
            <v>0</v>
          </cell>
          <cell r="E30">
            <v>0</v>
          </cell>
          <cell r="F30">
            <v>0</v>
          </cell>
          <cell r="G30">
            <v>0</v>
          </cell>
          <cell r="H30">
            <v>0</v>
          </cell>
          <cell r="I30">
            <v>0</v>
          </cell>
          <cell r="J30">
            <v>0</v>
          </cell>
          <cell r="K30">
            <v>0</v>
          </cell>
          <cell r="L30">
            <v>0</v>
          </cell>
          <cell r="M30">
            <v>0</v>
          </cell>
        </row>
        <row r="31">
          <cell r="B31">
            <v>0</v>
          </cell>
          <cell r="C31">
            <v>0</v>
          </cell>
          <cell r="D31">
            <v>0</v>
          </cell>
          <cell r="E31">
            <v>0</v>
          </cell>
          <cell r="F31">
            <v>0</v>
          </cell>
          <cell r="G31">
            <v>0</v>
          </cell>
          <cell r="H31">
            <v>0</v>
          </cell>
          <cell r="I31">
            <v>0</v>
          </cell>
          <cell r="J31">
            <v>0</v>
          </cell>
          <cell r="K31">
            <v>0</v>
          </cell>
          <cell r="L31">
            <v>0</v>
          </cell>
          <cell r="M31">
            <v>0</v>
          </cell>
        </row>
        <row r="32">
          <cell r="B32">
            <v>0</v>
          </cell>
          <cell r="C32">
            <v>0</v>
          </cell>
          <cell r="D32">
            <v>0</v>
          </cell>
          <cell r="E32">
            <v>0</v>
          </cell>
          <cell r="F32">
            <v>0</v>
          </cell>
          <cell r="G32">
            <v>0</v>
          </cell>
          <cell r="H32">
            <v>0</v>
          </cell>
          <cell r="I32">
            <v>0</v>
          </cell>
          <cell r="J32">
            <v>0</v>
          </cell>
          <cell r="K32">
            <v>0</v>
          </cell>
          <cell r="L32">
            <v>0</v>
          </cell>
          <cell r="M32">
            <v>0</v>
          </cell>
        </row>
        <row r="33">
          <cell r="B33">
            <v>0</v>
          </cell>
          <cell r="C33">
            <v>0</v>
          </cell>
          <cell r="D33">
            <v>0</v>
          </cell>
          <cell r="E33">
            <v>0</v>
          </cell>
          <cell r="F33">
            <v>0</v>
          </cell>
          <cell r="G33">
            <v>0</v>
          </cell>
          <cell r="H33">
            <v>0</v>
          </cell>
          <cell r="I33">
            <v>0</v>
          </cell>
          <cell r="J33">
            <v>0</v>
          </cell>
          <cell r="K33">
            <v>0</v>
          </cell>
          <cell r="L33">
            <v>0</v>
          </cell>
          <cell r="M33">
            <v>0</v>
          </cell>
        </row>
        <row r="34">
          <cell r="B34">
            <v>0</v>
          </cell>
          <cell r="C34">
            <v>0</v>
          </cell>
          <cell r="D34">
            <v>0</v>
          </cell>
          <cell r="E34">
            <v>0</v>
          </cell>
          <cell r="F34">
            <v>0</v>
          </cell>
          <cell r="G34">
            <v>0</v>
          </cell>
          <cell r="H34">
            <v>0</v>
          </cell>
          <cell r="I34">
            <v>0</v>
          </cell>
          <cell r="J34">
            <v>0</v>
          </cell>
          <cell r="K34">
            <v>0</v>
          </cell>
          <cell r="L34">
            <v>0</v>
          </cell>
          <cell r="M34">
            <v>0</v>
          </cell>
        </row>
        <row r="35">
          <cell r="B35">
            <v>0</v>
          </cell>
          <cell r="C35">
            <v>0</v>
          </cell>
          <cell r="D35">
            <v>0</v>
          </cell>
          <cell r="E35">
            <v>0</v>
          </cell>
          <cell r="F35">
            <v>0</v>
          </cell>
          <cell r="G35">
            <v>0</v>
          </cell>
          <cell r="H35">
            <v>0</v>
          </cell>
          <cell r="I35">
            <v>0</v>
          </cell>
          <cell r="J35">
            <v>0</v>
          </cell>
          <cell r="K35">
            <v>0</v>
          </cell>
          <cell r="L35">
            <v>0</v>
          </cell>
          <cell r="M35">
            <v>0</v>
          </cell>
        </row>
        <row r="36">
          <cell r="B36">
            <v>0</v>
          </cell>
          <cell r="C36">
            <v>0</v>
          </cell>
          <cell r="D36">
            <v>0</v>
          </cell>
          <cell r="E36">
            <v>0</v>
          </cell>
          <cell r="F36">
            <v>0</v>
          </cell>
          <cell r="G36">
            <v>0</v>
          </cell>
          <cell r="H36">
            <v>0</v>
          </cell>
          <cell r="I36">
            <v>0</v>
          </cell>
          <cell r="J36">
            <v>0</v>
          </cell>
          <cell r="K36">
            <v>0</v>
          </cell>
          <cell r="L36">
            <v>0</v>
          </cell>
          <cell r="M36">
            <v>0</v>
          </cell>
        </row>
        <row r="37">
          <cell r="B37">
            <v>0</v>
          </cell>
          <cell r="C37">
            <v>0</v>
          </cell>
          <cell r="D37">
            <v>0</v>
          </cell>
          <cell r="E37">
            <v>0</v>
          </cell>
          <cell r="F37">
            <v>0</v>
          </cell>
          <cell r="G37">
            <v>0</v>
          </cell>
          <cell r="H37">
            <v>0</v>
          </cell>
          <cell r="I37">
            <v>0</v>
          </cell>
          <cell r="J37">
            <v>0</v>
          </cell>
          <cell r="K37">
            <v>0</v>
          </cell>
          <cell r="L37">
            <v>0</v>
          </cell>
          <cell r="M37">
            <v>0</v>
          </cell>
        </row>
        <row r="55">
          <cell r="B55">
            <v>0</v>
          </cell>
          <cell r="C55">
            <v>0</v>
          </cell>
          <cell r="D55">
            <v>0</v>
          </cell>
          <cell r="E55">
            <v>0</v>
          </cell>
          <cell r="F55">
            <v>0</v>
          </cell>
          <cell r="G55">
            <v>0</v>
          </cell>
          <cell r="H55">
            <v>0</v>
          </cell>
          <cell r="I55">
            <v>0</v>
          </cell>
          <cell r="J55">
            <v>0</v>
          </cell>
          <cell r="K55">
            <v>0</v>
          </cell>
          <cell r="L55">
            <v>0</v>
          </cell>
          <cell r="M55">
            <v>0</v>
          </cell>
        </row>
        <row r="56">
          <cell r="B56">
            <v>0</v>
          </cell>
          <cell r="C56">
            <v>0</v>
          </cell>
          <cell r="D56">
            <v>0</v>
          </cell>
          <cell r="E56">
            <v>0</v>
          </cell>
          <cell r="F56">
            <v>0</v>
          </cell>
          <cell r="G56">
            <v>0</v>
          </cell>
          <cell r="H56">
            <v>0</v>
          </cell>
          <cell r="I56">
            <v>0</v>
          </cell>
          <cell r="J56">
            <v>0</v>
          </cell>
          <cell r="K56">
            <v>0</v>
          </cell>
          <cell r="L56">
            <v>0</v>
          </cell>
          <cell r="M56">
            <v>0</v>
          </cell>
        </row>
        <row r="57">
          <cell r="B57">
            <v>0</v>
          </cell>
          <cell r="C57">
            <v>0</v>
          </cell>
          <cell r="D57">
            <v>0</v>
          </cell>
          <cell r="E57">
            <v>0</v>
          </cell>
          <cell r="F57">
            <v>0</v>
          </cell>
          <cell r="G57">
            <v>0</v>
          </cell>
          <cell r="H57">
            <v>0</v>
          </cell>
          <cell r="I57">
            <v>0</v>
          </cell>
          <cell r="J57">
            <v>0</v>
          </cell>
          <cell r="K57">
            <v>0</v>
          </cell>
          <cell r="L57">
            <v>0</v>
          </cell>
          <cell r="M57">
            <v>0</v>
          </cell>
        </row>
        <row r="58">
          <cell r="B58">
            <v>0</v>
          </cell>
          <cell r="C58">
            <v>0</v>
          </cell>
          <cell r="D58">
            <v>0</v>
          </cell>
          <cell r="E58">
            <v>0</v>
          </cell>
          <cell r="F58">
            <v>0</v>
          </cell>
          <cell r="G58">
            <v>0</v>
          </cell>
          <cell r="H58">
            <v>0</v>
          </cell>
          <cell r="I58">
            <v>0</v>
          </cell>
          <cell r="J58">
            <v>0</v>
          </cell>
          <cell r="K58">
            <v>0</v>
          </cell>
          <cell r="L58">
            <v>0</v>
          </cell>
          <cell r="M58">
            <v>0</v>
          </cell>
        </row>
        <row r="59">
          <cell r="B59">
            <v>0</v>
          </cell>
          <cell r="C59">
            <v>0</v>
          </cell>
          <cell r="D59">
            <v>0</v>
          </cell>
          <cell r="E59">
            <v>0</v>
          </cell>
          <cell r="F59">
            <v>0</v>
          </cell>
          <cell r="G59">
            <v>0</v>
          </cell>
          <cell r="H59">
            <v>0</v>
          </cell>
          <cell r="I59">
            <v>0</v>
          </cell>
          <cell r="J59">
            <v>0</v>
          </cell>
          <cell r="K59">
            <v>0</v>
          </cell>
          <cell r="L59">
            <v>0</v>
          </cell>
          <cell r="M59">
            <v>0</v>
          </cell>
        </row>
        <row r="60">
          <cell r="B60">
            <v>0</v>
          </cell>
          <cell r="C60">
            <v>0</v>
          </cell>
          <cell r="D60">
            <v>0</v>
          </cell>
          <cell r="E60">
            <v>0</v>
          </cell>
          <cell r="F60">
            <v>0</v>
          </cell>
          <cell r="G60">
            <v>0</v>
          </cell>
          <cell r="H60">
            <v>0</v>
          </cell>
          <cell r="I60">
            <v>0</v>
          </cell>
          <cell r="J60">
            <v>0</v>
          </cell>
          <cell r="K60">
            <v>0</v>
          </cell>
          <cell r="L60">
            <v>0</v>
          </cell>
          <cell r="M60">
            <v>0</v>
          </cell>
        </row>
        <row r="61">
          <cell r="B61">
            <v>0</v>
          </cell>
          <cell r="C61">
            <v>0</v>
          </cell>
          <cell r="D61">
            <v>0</v>
          </cell>
          <cell r="E61">
            <v>0</v>
          </cell>
          <cell r="F61">
            <v>0</v>
          </cell>
          <cell r="G61">
            <v>0</v>
          </cell>
          <cell r="H61">
            <v>0</v>
          </cell>
          <cell r="I61">
            <v>0</v>
          </cell>
          <cell r="J61">
            <v>0</v>
          </cell>
          <cell r="K61">
            <v>0</v>
          </cell>
          <cell r="L61">
            <v>0</v>
          </cell>
          <cell r="M61">
            <v>0</v>
          </cell>
        </row>
        <row r="62">
          <cell r="B62">
            <v>0</v>
          </cell>
          <cell r="C62">
            <v>0</v>
          </cell>
          <cell r="D62">
            <v>0</v>
          </cell>
          <cell r="E62">
            <v>0</v>
          </cell>
          <cell r="F62">
            <v>0</v>
          </cell>
          <cell r="G62">
            <v>0</v>
          </cell>
          <cell r="H62">
            <v>0</v>
          </cell>
          <cell r="I62">
            <v>0</v>
          </cell>
          <cell r="J62">
            <v>0</v>
          </cell>
          <cell r="K62">
            <v>0</v>
          </cell>
          <cell r="L62">
            <v>0</v>
          </cell>
          <cell r="M62">
            <v>0</v>
          </cell>
        </row>
        <row r="63">
          <cell r="B63">
            <v>0</v>
          </cell>
          <cell r="C63">
            <v>0</v>
          </cell>
          <cell r="D63">
            <v>0</v>
          </cell>
          <cell r="E63">
            <v>0</v>
          </cell>
          <cell r="F63">
            <v>0</v>
          </cell>
          <cell r="G63">
            <v>0</v>
          </cell>
          <cell r="H63">
            <v>0</v>
          </cell>
          <cell r="I63">
            <v>0</v>
          </cell>
          <cell r="J63">
            <v>0</v>
          </cell>
          <cell r="K63">
            <v>0</v>
          </cell>
          <cell r="L63">
            <v>0</v>
          </cell>
          <cell r="M63">
            <v>0</v>
          </cell>
        </row>
        <row r="64">
          <cell r="B64">
            <v>0</v>
          </cell>
          <cell r="C64">
            <v>0</v>
          </cell>
          <cell r="D64">
            <v>0</v>
          </cell>
          <cell r="E64">
            <v>0</v>
          </cell>
          <cell r="F64">
            <v>0</v>
          </cell>
          <cell r="G64">
            <v>0</v>
          </cell>
          <cell r="H64">
            <v>0</v>
          </cell>
          <cell r="I64">
            <v>0</v>
          </cell>
          <cell r="J64">
            <v>0</v>
          </cell>
          <cell r="K64">
            <v>0</v>
          </cell>
          <cell r="L64">
            <v>0</v>
          </cell>
          <cell r="M64">
            <v>0</v>
          </cell>
        </row>
        <row r="65">
          <cell r="B65">
            <v>0</v>
          </cell>
          <cell r="C65">
            <v>0</v>
          </cell>
          <cell r="D65">
            <v>0</v>
          </cell>
          <cell r="E65">
            <v>0</v>
          </cell>
          <cell r="F65">
            <v>0</v>
          </cell>
          <cell r="G65">
            <v>0</v>
          </cell>
          <cell r="H65">
            <v>0</v>
          </cell>
          <cell r="I65">
            <v>0</v>
          </cell>
          <cell r="J65">
            <v>0</v>
          </cell>
          <cell r="K65">
            <v>0</v>
          </cell>
          <cell r="L65">
            <v>0</v>
          </cell>
          <cell r="M65">
            <v>0</v>
          </cell>
        </row>
        <row r="66">
          <cell r="B66">
            <v>0</v>
          </cell>
          <cell r="C66">
            <v>0</v>
          </cell>
          <cell r="D66">
            <v>0</v>
          </cell>
          <cell r="E66">
            <v>0</v>
          </cell>
          <cell r="F66">
            <v>0</v>
          </cell>
          <cell r="G66">
            <v>0</v>
          </cell>
          <cell r="H66">
            <v>0</v>
          </cell>
          <cell r="I66">
            <v>0</v>
          </cell>
          <cell r="J66">
            <v>0</v>
          </cell>
          <cell r="K66">
            <v>0</v>
          </cell>
          <cell r="L66">
            <v>0</v>
          </cell>
          <cell r="M66">
            <v>0</v>
          </cell>
        </row>
        <row r="67">
          <cell r="B67">
            <v>0</v>
          </cell>
          <cell r="C67">
            <v>0</v>
          </cell>
          <cell r="D67">
            <v>0</v>
          </cell>
          <cell r="E67">
            <v>0</v>
          </cell>
          <cell r="F67">
            <v>0</v>
          </cell>
          <cell r="G67">
            <v>0</v>
          </cell>
          <cell r="H67">
            <v>0</v>
          </cell>
          <cell r="I67">
            <v>0</v>
          </cell>
          <cell r="J67">
            <v>0</v>
          </cell>
          <cell r="K67">
            <v>0</v>
          </cell>
          <cell r="L67">
            <v>0</v>
          </cell>
          <cell r="M67">
            <v>0</v>
          </cell>
        </row>
        <row r="68">
          <cell r="B68">
            <v>0</v>
          </cell>
          <cell r="C68">
            <v>0</v>
          </cell>
          <cell r="D68">
            <v>0</v>
          </cell>
          <cell r="E68">
            <v>0</v>
          </cell>
          <cell r="F68">
            <v>0</v>
          </cell>
          <cell r="G68">
            <v>0</v>
          </cell>
          <cell r="H68">
            <v>0</v>
          </cell>
          <cell r="I68">
            <v>0</v>
          </cell>
          <cell r="J68">
            <v>0</v>
          </cell>
          <cell r="K68">
            <v>0</v>
          </cell>
          <cell r="L68">
            <v>0</v>
          </cell>
          <cell r="M68">
            <v>0</v>
          </cell>
        </row>
        <row r="69">
          <cell r="B69">
            <v>0</v>
          </cell>
          <cell r="C69">
            <v>0</v>
          </cell>
          <cell r="D69">
            <v>0</v>
          </cell>
          <cell r="E69">
            <v>0</v>
          </cell>
          <cell r="F69">
            <v>0</v>
          </cell>
          <cell r="G69">
            <v>0</v>
          </cell>
          <cell r="H69">
            <v>0</v>
          </cell>
          <cell r="I69">
            <v>0</v>
          </cell>
          <cell r="J69">
            <v>0</v>
          </cell>
          <cell r="K69">
            <v>0</v>
          </cell>
          <cell r="L69">
            <v>0</v>
          </cell>
          <cell r="M69">
            <v>0</v>
          </cell>
        </row>
        <row r="70">
          <cell r="B70">
            <v>0</v>
          </cell>
          <cell r="C70">
            <v>0</v>
          </cell>
          <cell r="D70">
            <v>0</v>
          </cell>
          <cell r="E70">
            <v>0</v>
          </cell>
          <cell r="F70">
            <v>0</v>
          </cell>
          <cell r="G70">
            <v>0</v>
          </cell>
          <cell r="H70">
            <v>0</v>
          </cell>
          <cell r="I70">
            <v>0</v>
          </cell>
          <cell r="J70">
            <v>0</v>
          </cell>
          <cell r="K70">
            <v>0</v>
          </cell>
          <cell r="L70">
            <v>0</v>
          </cell>
          <cell r="M70">
            <v>0</v>
          </cell>
        </row>
        <row r="71">
          <cell r="B71">
            <v>0</v>
          </cell>
          <cell r="C71">
            <v>0</v>
          </cell>
          <cell r="D71">
            <v>0</v>
          </cell>
          <cell r="E71">
            <v>0</v>
          </cell>
          <cell r="F71">
            <v>0</v>
          </cell>
          <cell r="G71">
            <v>0</v>
          </cell>
          <cell r="H71">
            <v>0</v>
          </cell>
          <cell r="I71">
            <v>0</v>
          </cell>
          <cell r="J71">
            <v>0</v>
          </cell>
          <cell r="K71">
            <v>0</v>
          </cell>
          <cell r="L71">
            <v>0</v>
          </cell>
          <cell r="M71">
            <v>0</v>
          </cell>
        </row>
        <row r="72">
          <cell r="B72">
            <v>0</v>
          </cell>
          <cell r="C72">
            <v>0</v>
          </cell>
          <cell r="D72">
            <v>0</v>
          </cell>
          <cell r="E72">
            <v>0</v>
          </cell>
          <cell r="F72">
            <v>0</v>
          </cell>
          <cell r="G72">
            <v>0</v>
          </cell>
          <cell r="H72">
            <v>0</v>
          </cell>
          <cell r="I72">
            <v>0</v>
          </cell>
          <cell r="J72">
            <v>0</v>
          </cell>
          <cell r="K72">
            <v>0</v>
          </cell>
          <cell r="L72">
            <v>0</v>
          </cell>
          <cell r="M72">
            <v>0</v>
          </cell>
        </row>
        <row r="73">
          <cell r="B73">
            <v>0</v>
          </cell>
          <cell r="C73">
            <v>0</v>
          </cell>
          <cell r="D73">
            <v>0</v>
          </cell>
          <cell r="E73">
            <v>0</v>
          </cell>
          <cell r="F73">
            <v>0</v>
          </cell>
          <cell r="G73">
            <v>0</v>
          </cell>
          <cell r="H73">
            <v>0</v>
          </cell>
          <cell r="I73">
            <v>0</v>
          </cell>
          <cell r="J73">
            <v>0</v>
          </cell>
          <cell r="K73">
            <v>0</v>
          </cell>
          <cell r="L73">
            <v>0</v>
          </cell>
          <cell r="M73">
            <v>0</v>
          </cell>
        </row>
        <row r="74">
          <cell r="B74">
            <v>0</v>
          </cell>
          <cell r="C74">
            <v>0</v>
          </cell>
          <cell r="D74">
            <v>0</v>
          </cell>
          <cell r="E74">
            <v>0</v>
          </cell>
          <cell r="F74">
            <v>0</v>
          </cell>
          <cell r="G74">
            <v>0</v>
          </cell>
          <cell r="H74">
            <v>0</v>
          </cell>
          <cell r="I74">
            <v>0</v>
          </cell>
          <cell r="J74">
            <v>0</v>
          </cell>
          <cell r="K74">
            <v>0</v>
          </cell>
          <cell r="L74">
            <v>0</v>
          </cell>
          <cell r="M74">
            <v>0</v>
          </cell>
        </row>
        <row r="75">
          <cell r="B75">
            <v>0</v>
          </cell>
          <cell r="C75">
            <v>0</v>
          </cell>
          <cell r="D75">
            <v>0</v>
          </cell>
          <cell r="E75">
            <v>0</v>
          </cell>
          <cell r="F75">
            <v>0</v>
          </cell>
          <cell r="G75">
            <v>0</v>
          </cell>
          <cell r="H75">
            <v>0</v>
          </cell>
          <cell r="I75">
            <v>0</v>
          </cell>
          <cell r="J75">
            <v>0</v>
          </cell>
          <cell r="K75">
            <v>0</v>
          </cell>
          <cell r="L75">
            <v>0</v>
          </cell>
          <cell r="M75">
            <v>0</v>
          </cell>
        </row>
        <row r="76">
          <cell r="B76">
            <v>0</v>
          </cell>
          <cell r="C76">
            <v>0</v>
          </cell>
          <cell r="D76">
            <v>0</v>
          </cell>
          <cell r="E76">
            <v>0</v>
          </cell>
          <cell r="F76">
            <v>0</v>
          </cell>
          <cell r="G76">
            <v>0</v>
          </cell>
          <cell r="H76">
            <v>0</v>
          </cell>
          <cell r="I76">
            <v>0</v>
          </cell>
          <cell r="J76">
            <v>0</v>
          </cell>
          <cell r="K76">
            <v>0</v>
          </cell>
          <cell r="L76">
            <v>0</v>
          </cell>
          <cell r="M76">
            <v>0</v>
          </cell>
        </row>
        <row r="77">
          <cell r="B77">
            <v>0</v>
          </cell>
          <cell r="C77">
            <v>0</v>
          </cell>
          <cell r="D77">
            <v>0</v>
          </cell>
          <cell r="E77">
            <v>0</v>
          </cell>
          <cell r="F77">
            <v>0</v>
          </cell>
          <cell r="G77">
            <v>0</v>
          </cell>
          <cell r="H77">
            <v>0</v>
          </cell>
          <cell r="I77">
            <v>0</v>
          </cell>
          <cell r="J77">
            <v>0</v>
          </cell>
          <cell r="K77">
            <v>0</v>
          </cell>
          <cell r="L77">
            <v>0</v>
          </cell>
          <cell r="M77">
            <v>0</v>
          </cell>
        </row>
        <row r="78">
          <cell r="B78">
            <v>0</v>
          </cell>
          <cell r="C78">
            <v>0</v>
          </cell>
          <cell r="D78">
            <v>0</v>
          </cell>
          <cell r="E78">
            <v>0</v>
          </cell>
          <cell r="F78">
            <v>0</v>
          </cell>
          <cell r="G78">
            <v>0</v>
          </cell>
          <cell r="H78">
            <v>0</v>
          </cell>
          <cell r="I78">
            <v>0</v>
          </cell>
          <cell r="J78">
            <v>0</v>
          </cell>
          <cell r="K78">
            <v>0</v>
          </cell>
          <cell r="L78">
            <v>0</v>
          </cell>
          <cell r="M78">
            <v>0</v>
          </cell>
        </row>
        <row r="79">
          <cell r="B79">
            <v>0</v>
          </cell>
          <cell r="C79">
            <v>0</v>
          </cell>
          <cell r="D79">
            <v>0</v>
          </cell>
          <cell r="E79">
            <v>0</v>
          </cell>
          <cell r="F79">
            <v>0</v>
          </cell>
          <cell r="G79">
            <v>0</v>
          </cell>
          <cell r="H79">
            <v>0</v>
          </cell>
          <cell r="I79">
            <v>0</v>
          </cell>
          <cell r="J79">
            <v>0</v>
          </cell>
          <cell r="K79">
            <v>0</v>
          </cell>
          <cell r="L79">
            <v>0</v>
          </cell>
          <cell r="M79">
            <v>0</v>
          </cell>
        </row>
        <row r="80">
          <cell r="B80">
            <v>0</v>
          </cell>
          <cell r="C80">
            <v>0</v>
          </cell>
          <cell r="D80">
            <v>0</v>
          </cell>
          <cell r="E80">
            <v>0</v>
          </cell>
          <cell r="F80">
            <v>0</v>
          </cell>
          <cell r="G80">
            <v>0</v>
          </cell>
          <cell r="H80">
            <v>0</v>
          </cell>
          <cell r="I80">
            <v>0</v>
          </cell>
          <cell r="J80">
            <v>0</v>
          </cell>
          <cell r="K80">
            <v>0</v>
          </cell>
          <cell r="L80">
            <v>0</v>
          </cell>
          <cell r="M80">
            <v>0</v>
          </cell>
        </row>
        <row r="81">
          <cell r="B81">
            <v>0</v>
          </cell>
          <cell r="C81">
            <v>0</v>
          </cell>
          <cell r="D81">
            <v>0</v>
          </cell>
          <cell r="E81">
            <v>0</v>
          </cell>
          <cell r="F81">
            <v>0</v>
          </cell>
          <cell r="G81">
            <v>0</v>
          </cell>
          <cell r="H81">
            <v>0</v>
          </cell>
          <cell r="I81">
            <v>0</v>
          </cell>
          <cell r="J81">
            <v>0</v>
          </cell>
          <cell r="K81">
            <v>0</v>
          </cell>
          <cell r="L81">
            <v>0</v>
          </cell>
          <cell r="M81">
            <v>0</v>
          </cell>
        </row>
        <row r="82">
          <cell r="B82">
            <v>0</v>
          </cell>
          <cell r="C82">
            <v>0</v>
          </cell>
          <cell r="D82">
            <v>0</v>
          </cell>
          <cell r="E82">
            <v>0</v>
          </cell>
          <cell r="F82">
            <v>0</v>
          </cell>
          <cell r="G82">
            <v>0</v>
          </cell>
          <cell r="H82">
            <v>0</v>
          </cell>
          <cell r="I82">
            <v>0</v>
          </cell>
          <cell r="J82">
            <v>0</v>
          </cell>
          <cell r="K82">
            <v>0</v>
          </cell>
          <cell r="L82">
            <v>0</v>
          </cell>
          <cell r="M82">
            <v>0</v>
          </cell>
        </row>
        <row r="83">
          <cell r="B83">
            <v>0</v>
          </cell>
          <cell r="C83">
            <v>0</v>
          </cell>
          <cell r="D83">
            <v>0</v>
          </cell>
          <cell r="E83">
            <v>0</v>
          </cell>
          <cell r="F83">
            <v>0</v>
          </cell>
          <cell r="G83">
            <v>0</v>
          </cell>
          <cell r="H83">
            <v>0</v>
          </cell>
          <cell r="I83">
            <v>0</v>
          </cell>
          <cell r="J83">
            <v>0</v>
          </cell>
          <cell r="K83">
            <v>0</v>
          </cell>
          <cell r="L83">
            <v>0</v>
          </cell>
          <cell r="M83">
            <v>0</v>
          </cell>
        </row>
        <row r="84">
          <cell r="B84">
            <v>0</v>
          </cell>
          <cell r="C84">
            <v>0</v>
          </cell>
          <cell r="D84">
            <v>0</v>
          </cell>
          <cell r="E84">
            <v>0</v>
          </cell>
          <cell r="F84">
            <v>0</v>
          </cell>
          <cell r="G84">
            <v>0</v>
          </cell>
          <cell r="H84">
            <v>0</v>
          </cell>
          <cell r="I84">
            <v>0</v>
          </cell>
          <cell r="J84">
            <v>0</v>
          </cell>
          <cell r="K84">
            <v>0</v>
          </cell>
          <cell r="L84">
            <v>0</v>
          </cell>
          <cell r="M84">
            <v>0</v>
          </cell>
        </row>
        <row r="85">
          <cell r="B85">
            <v>0</v>
          </cell>
          <cell r="C85">
            <v>0</v>
          </cell>
          <cell r="D85">
            <v>0</v>
          </cell>
          <cell r="E85">
            <v>0</v>
          </cell>
          <cell r="F85">
            <v>0</v>
          </cell>
          <cell r="G85">
            <v>0</v>
          </cell>
          <cell r="H85">
            <v>0</v>
          </cell>
          <cell r="I85">
            <v>0</v>
          </cell>
          <cell r="J85">
            <v>0</v>
          </cell>
          <cell r="K85">
            <v>0</v>
          </cell>
          <cell r="L85">
            <v>0</v>
          </cell>
          <cell r="M85">
            <v>0</v>
          </cell>
        </row>
        <row r="86">
          <cell r="B86">
            <v>0</v>
          </cell>
          <cell r="C86">
            <v>0</v>
          </cell>
          <cell r="D86">
            <v>0</v>
          </cell>
          <cell r="E86">
            <v>0</v>
          </cell>
          <cell r="F86">
            <v>0</v>
          </cell>
          <cell r="G86">
            <v>0</v>
          </cell>
          <cell r="H86">
            <v>0</v>
          </cell>
          <cell r="I86">
            <v>0</v>
          </cell>
          <cell r="J86">
            <v>0</v>
          </cell>
          <cell r="K86">
            <v>0</v>
          </cell>
          <cell r="L86">
            <v>0</v>
          </cell>
          <cell r="M86">
            <v>0</v>
          </cell>
        </row>
        <row r="87">
          <cell r="B87">
            <v>0</v>
          </cell>
          <cell r="C87">
            <v>0</v>
          </cell>
          <cell r="D87">
            <v>0</v>
          </cell>
          <cell r="E87">
            <v>0</v>
          </cell>
          <cell r="F87">
            <v>0</v>
          </cell>
          <cell r="G87">
            <v>0</v>
          </cell>
          <cell r="H87">
            <v>0</v>
          </cell>
          <cell r="I87">
            <v>0</v>
          </cell>
          <cell r="J87">
            <v>0</v>
          </cell>
          <cell r="K87">
            <v>0</v>
          </cell>
          <cell r="L87">
            <v>0</v>
          </cell>
          <cell r="M87">
            <v>0</v>
          </cell>
        </row>
        <row r="88">
          <cell r="B88">
            <v>0</v>
          </cell>
          <cell r="C88">
            <v>0</v>
          </cell>
          <cell r="D88">
            <v>0</v>
          </cell>
          <cell r="E88">
            <v>0</v>
          </cell>
          <cell r="F88">
            <v>0</v>
          </cell>
          <cell r="G88">
            <v>0</v>
          </cell>
          <cell r="H88">
            <v>0</v>
          </cell>
          <cell r="I88">
            <v>0</v>
          </cell>
          <cell r="J88">
            <v>0</v>
          </cell>
          <cell r="K88">
            <v>0</v>
          </cell>
          <cell r="L88">
            <v>0</v>
          </cell>
          <cell r="M88">
            <v>0</v>
          </cell>
        </row>
        <row r="89">
          <cell r="B89">
            <v>0</v>
          </cell>
          <cell r="C89">
            <v>0</v>
          </cell>
          <cell r="D89">
            <v>0</v>
          </cell>
          <cell r="E89">
            <v>0</v>
          </cell>
          <cell r="F89">
            <v>0</v>
          </cell>
          <cell r="G89">
            <v>0</v>
          </cell>
          <cell r="H89">
            <v>0</v>
          </cell>
          <cell r="I89">
            <v>0</v>
          </cell>
          <cell r="J89">
            <v>0</v>
          </cell>
          <cell r="K89">
            <v>0</v>
          </cell>
          <cell r="L89">
            <v>0</v>
          </cell>
          <cell r="M89">
            <v>0</v>
          </cell>
        </row>
        <row r="90">
          <cell r="B90">
            <v>0</v>
          </cell>
          <cell r="C90">
            <v>0</v>
          </cell>
          <cell r="D90">
            <v>0</v>
          </cell>
          <cell r="E90">
            <v>0</v>
          </cell>
          <cell r="F90">
            <v>0</v>
          </cell>
          <cell r="G90">
            <v>0</v>
          </cell>
          <cell r="H90">
            <v>0</v>
          </cell>
          <cell r="I90">
            <v>0</v>
          </cell>
          <cell r="J90">
            <v>0</v>
          </cell>
          <cell r="K90">
            <v>0</v>
          </cell>
          <cell r="L90">
            <v>0</v>
          </cell>
          <cell r="M90">
            <v>0</v>
          </cell>
        </row>
        <row r="91">
          <cell r="B91">
            <v>0</v>
          </cell>
          <cell r="C91">
            <v>0</v>
          </cell>
          <cell r="D91">
            <v>0</v>
          </cell>
          <cell r="E91">
            <v>0</v>
          </cell>
          <cell r="F91">
            <v>0</v>
          </cell>
          <cell r="G91">
            <v>0</v>
          </cell>
          <cell r="H91">
            <v>0</v>
          </cell>
          <cell r="I91">
            <v>0</v>
          </cell>
          <cell r="J91">
            <v>0</v>
          </cell>
          <cell r="K91">
            <v>0</v>
          </cell>
          <cell r="L91">
            <v>0</v>
          </cell>
          <cell r="M91">
            <v>0</v>
          </cell>
        </row>
        <row r="92">
          <cell r="B92">
            <v>0</v>
          </cell>
          <cell r="C92">
            <v>0</v>
          </cell>
          <cell r="D92">
            <v>0</v>
          </cell>
          <cell r="E92">
            <v>0</v>
          </cell>
          <cell r="F92">
            <v>0</v>
          </cell>
          <cell r="G92">
            <v>0</v>
          </cell>
          <cell r="H92">
            <v>0</v>
          </cell>
          <cell r="I92">
            <v>0</v>
          </cell>
          <cell r="J92">
            <v>0</v>
          </cell>
          <cell r="K92">
            <v>0</v>
          </cell>
          <cell r="L92">
            <v>0</v>
          </cell>
          <cell r="M92">
            <v>0</v>
          </cell>
        </row>
        <row r="93">
          <cell r="B93">
            <v>0</v>
          </cell>
          <cell r="C93">
            <v>0</v>
          </cell>
          <cell r="D93">
            <v>0</v>
          </cell>
          <cell r="E93">
            <v>0</v>
          </cell>
          <cell r="F93">
            <v>0</v>
          </cell>
          <cell r="G93">
            <v>0</v>
          </cell>
          <cell r="H93">
            <v>0</v>
          </cell>
          <cell r="I93">
            <v>0</v>
          </cell>
          <cell r="J93">
            <v>0</v>
          </cell>
          <cell r="K93">
            <v>0</v>
          </cell>
          <cell r="L93">
            <v>0</v>
          </cell>
          <cell r="M93">
            <v>0</v>
          </cell>
        </row>
        <row r="94">
          <cell r="B94">
            <v>0</v>
          </cell>
          <cell r="C94">
            <v>0</v>
          </cell>
          <cell r="D94">
            <v>0</v>
          </cell>
          <cell r="E94">
            <v>0</v>
          </cell>
          <cell r="F94">
            <v>0</v>
          </cell>
          <cell r="G94">
            <v>0</v>
          </cell>
          <cell r="H94">
            <v>0</v>
          </cell>
          <cell r="I94">
            <v>0</v>
          </cell>
          <cell r="J94">
            <v>0</v>
          </cell>
          <cell r="K94">
            <v>0</v>
          </cell>
          <cell r="L94">
            <v>0</v>
          </cell>
          <cell r="M94">
            <v>0</v>
          </cell>
        </row>
        <row r="95">
          <cell r="B95">
            <v>0</v>
          </cell>
          <cell r="C95">
            <v>0</v>
          </cell>
          <cell r="D95">
            <v>0</v>
          </cell>
          <cell r="E95">
            <v>0</v>
          </cell>
          <cell r="F95">
            <v>0</v>
          </cell>
          <cell r="G95">
            <v>0</v>
          </cell>
          <cell r="H95">
            <v>0</v>
          </cell>
          <cell r="I95">
            <v>0</v>
          </cell>
          <cell r="J95">
            <v>0</v>
          </cell>
          <cell r="K95">
            <v>0</v>
          </cell>
          <cell r="L95">
            <v>0</v>
          </cell>
          <cell r="M95">
            <v>0</v>
          </cell>
        </row>
        <row r="96">
          <cell r="B96">
            <v>0</v>
          </cell>
          <cell r="C96">
            <v>0</v>
          </cell>
          <cell r="D96">
            <v>0</v>
          </cell>
          <cell r="E96">
            <v>0</v>
          </cell>
          <cell r="F96">
            <v>0</v>
          </cell>
          <cell r="G96">
            <v>0</v>
          </cell>
          <cell r="H96">
            <v>0</v>
          </cell>
          <cell r="I96">
            <v>0</v>
          </cell>
          <cell r="J96">
            <v>0</v>
          </cell>
          <cell r="K96">
            <v>0</v>
          </cell>
          <cell r="L96">
            <v>0</v>
          </cell>
          <cell r="M96">
            <v>0</v>
          </cell>
        </row>
        <row r="97">
          <cell r="B97">
            <v>0</v>
          </cell>
          <cell r="C97">
            <v>0</v>
          </cell>
          <cell r="D97">
            <v>0</v>
          </cell>
          <cell r="E97">
            <v>0</v>
          </cell>
          <cell r="F97">
            <v>0</v>
          </cell>
          <cell r="G97">
            <v>0</v>
          </cell>
          <cell r="H97">
            <v>0</v>
          </cell>
          <cell r="I97">
            <v>0</v>
          </cell>
          <cell r="J97">
            <v>0</v>
          </cell>
          <cell r="K97">
            <v>0</v>
          </cell>
          <cell r="L97">
            <v>0</v>
          </cell>
          <cell r="M97">
            <v>0</v>
          </cell>
        </row>
        <row r="98">
          <cell r="B98">
            <v>0</v>
          </cell>
          <cell r="C98">
            <v>0</v>
          </cell>
          <cell r="D98">
            <v>0</v>
          </cell>
          <cell r="E98">
            <v>0</v>
          </cell>
          <cell r="F98">
            <v>0</v>
          </cell>
          <cell r="G98">
            <v>0</v>
          </cell>
          <cell r="H98">
            <v>0</v>
          </cell>
          <cell r="I98">
            <v>0</v>
          </cell>
          <cell r="J98">
            <v>0</v>
          </cell>
          <cell r="K98">
            <v>0</v>
          </cell>
          <cell r="L98">
            <v>0</v>
          </cell>
          <cell r="M98">
            <v>0</v>
          </cell>
        </row>
        <row r="99">
          <cell r="B99">
            <v>0</v>
          </cell>
          <cell r="C99">
            <v>0</v>
          </cell>
          <cell r="D99">
            <v>0</v>
          </cell>
          <cell r="E99">
            <v>0</v>
          </cell>
          <cell r="F99">
            <v>0</v>
          </cell>
          <cell r="G99">
            <v>0</v>
          </cell>
          <cell r="H99">
            <v>0</v>
          </cell>
          <cell r="I99">
            <v>0</v>
          </cell>
          <cell r="J99">
            <v>0</v>
          </cell>
          <cell r="K99">
            <v>0</v>
          </cell>
          <cell r="L99">
            <v>0</v>
          </cell>
          <cell r="M99">
            <v>0</v>
          </cell>
        </row>
        <row r="100">
          <cell r="B100">
            <v>0</v>
          </cell>
          <cell r="C100">
            <v>0</v>
          </cell>
          <cell r="D100">
            <v>0</v>
          </cell>
          <cell r="E100">
            <v>0</v>
          </cell>
          <cell r="F100">
            <v>0</v>
          </cell>
          <cell r="G100">
            <v>0</v>
          </cell>
          <cell r="H100">
            <v>0</v>
          </cell>
          <cell r="I100">
            <v>0</v>
          </cell>
          <cell r="J100">
            <v>0</v>
          </cell>
          <cell r="K100">
            <v>0</v>
          </cell>
          <cell r="L100">
            <v>0</v>
          </cell>
          <cell r="M100">
            <v>0</v>
          </cell>
        </row>
        <row r="101">
          <cell r="B101">
            <v>0</v>
          </cell>
          <cell r="C101">
            <v>0</v>
          </cell>
          <cell r="D101">
            <v>0</v>
          </cell>
          <cell r="E101">
            <v>0</v>
          </cell>
          <cell r="F101">
            <v>0</v>
          </cell>
          <cell r="G101">
            <v>0</v>
          </cell>
          <cell r="H101">
            <v>0</v>
          </cell>
          <cell r="I101">
            <v>0</v>
          </cell>
          <cell r="J101">
            <v>0</v>
          </cell>
          <cell r="K101">
            <v>0</v>
          </cell>
          <cell r="L101">
            <v>0</v>
          </cell>
          <cell r="M101">
            <v>0</v>
          </cell>
        </row>
        <row r="102">
          <cell r="B102">
            <v>0</v>
          </cell>
          <cell r="C102">
            <v>0</v>
          </cell>
          <cell r="D102">
            <v>0</v>
          </cell>
          <cell r="E102">
            <v>0</v>
          </cell>
          <cell r="F102">
            <v>0</v>
          </cell>
          <cell r="G102">
            <v>0</v>
          </cell>
          <cell r="H102">
            <v>0</v>
          </cell>
          <cell r="I102">
            <v>0</v>
          </cell>
          <cell r="J102">
            <v>0</v>
          </cell>
          <cell r="K102">
            <v>0</v>
          </cell>
          <cell r="L102">
            <v>0</v>
          </cell>
          <cell r="M102">
            <v>0</v>
          </cell>
        </row>
        <row r="103">
          <cell r="B103">
            <v>0</v>
          </cell>
          <cell r="C103">
            <v>0</v>
          </cell>
          <cell r="D103">
            <v>0</v>
          </cell>
          <cell r="E103">
            <v>0</v>
          </cell>
          <cell r="F103">
            <v>0</v>
          </cell>
          <cell r="G103">
            <v>0</v>
          </cell>
          <cell r="H103">
            <v>0</v>
          </cell>
          <cell r="I103">
            <v>0</v>
          </cell>
          <cell r="J103">
            <v>0</v>
          </cell>
          <cell r="K103">
            <v>0</v>
          </cell>
          <cell r="L103">
            <v>0</v>
          </cell>
          <cell r="M103">
            <v>0</v>
          </cell>
        </row>
        <row r="104">
          <cell r="B104">
            <v>0</v>
          </cell>
          <cell r="C104">
            <v>0</v>
          </cell>
          <cell r="D104">
            <v>0</v>
          </cell>
          <cell r="E104">
            <v>0</v>
          </cell>
          <cell r="F104">
            <v>0</v>
          </cell>
          <cell r="G104">
            <v>0</v>
          </cell>
          <cell r="H104">
            <v>0</v>
          </cell>
          <cell r="I104">
            <v>0</v>
          </cell>
          <cell r="J104">
            <v>0</v>
          </cell>
          <cell r="K104">
            <v>0</v>
          </cell>
          <cell r="L104">
            <v>0</v>
          </cell>
          <cell r="M104">
            <v>0</v>
          </cell>
        </row>
        <row r="105">
          <cell r="B105">
            <v>0</v>
          </cell>
          <cell r="C105">
            <v>0</v>
          </cell>
          <cell r="D105">
            <v>0</v>
          </cell>
          <cell r="E105">
            <v>0</v>
          </cell>
          <cell r="F105">
            <v>0</v>
          </cell>
          <cell r="G105">
            <v>0</v>
          </cell>
          <cell r="H105">
            <v>0</v>
          </cell>
          <cell r="I105">
            <v>0</v>
          </cell>
          <cell r="J105">
            <v>0</v>
          </cell>
          <cell r="K105">
            <v>0</v>
          </cell>
          <cell r="L105">
            <v>0</v>
          </cell>
          <cell r="M105">
            <v>0</v>
          </cell>
        </row>
        <row r="106">
          <cell r="B106">
            <v>0</v>
          </cell>
          <cell r="C106">
            <v>0</v>
          </cell>
          <cell r="D106">
            <v>0</v>
          </cell>
          <cell r="E106">
            <v>0</v>
          </cell>
          <cell r="F106">
            <v>0</v>
          </cell>
          <cell r="G106">
            <v>0</v>
          </cell>
          <cell r="H106">
            <v>0</v>
          </cell>
          <cell r="I106">
            <v>0</v>
          </cell>
          <cell r="J106">
            <v>0</v>
          </cell>
          <cell r="K106">
            <v>0</v>
          </cell>
          <cell r="L106">
            <v>0</v>
          </cell>
          <cell r="M106">
            <v>0</v>
          </cell>
        </row>
        <row r="107">
          <cell r="B107">
            <v>0</v>
          </cell>
          <cell r="C107">
            <v>0</v>
          </cell>
          <cell r="D107">
            <v>0</v>
          </cell>
          <cell r="E107">
            <v>0</v>
          </cell>
          <cell r="F107">
            <v>0</v>
          </cell>
          <cell r="G107">
            <v>0</v>
          </cell>
          <cell r="H107">
            <v>0</v>
          </cell>
          <cell r="I107">
            <v>0</v>
          </cell>
          <cell r="J107">
            <v>0</v>
          </cell>
          <cell r="K107">
            <v>0</v>
          </cell>
          <cell r="L107">
            <v>0</v>
          </cell>
          <cell r="M107">
            <v>0</v>
          </cell>
        </row>
        <row r="108">
          <cell r="B108">
            <v>0</v>
          </cell>
          <cell r="C108">
            <v>0</v>
          </cell>
          <cell r="D108">
            <v>0</v>
          </cell>
          <cell r="E108">
            <v>0</v>
          </cell>
          <cell r="F108">
            <v>0</v>
          </cell>
          <cell r="G108">
            <v>0</v>
          </cell>
          <cell r="H108">
            <v>0</v>
          </cell>
          <cell r="I108">
            <v>0</v>
          </cell>
          <cell r="J108">
            <v>0</v>
          </cell>
          <cell r="K108">
            <v>0</v>
          </cell>
          <cell r="L108">
            <v>0</v>
          </cell>
          <cell r="M108">
            <v>0</v>
          </cell>
        </row>
        <row r="109">
          <cell r="B109">
            <v>0</v>
          </cell>
          <cell r="C109">
            <v>0</v>
          </cell>
          <cell r="D109">
            <v>0</v>
          </cell>
          <cell r="E109">
            <v>0</v>
          </cell>
          <cell r="F109">
            <v>0</v>
          </cell>
          <cell r="G109">
            <v>0</v>
          </cell>
          <cell r="H109">
            <v>0</v>
          </cell>
          <cell r="I109">
            <v>0</v>
          </cell>
          <cell r="J109">
            <v>0</v>
          </cell>
          <cell r="K109">
            <v>0</v>
          </cell>
          <cell r="L109">
            <v>0</v>
          </cell>
          <cell r="M109">
            <v>0</v>
          </cell>
        </row>
        <row r="110">
          <cell r="B110">
            <v>0</v>
          </cell>
          <cell r="C110">
            <v>0</v>
          </cell>
          <cell r="D110">
            <v>0</v>
          </cell>
          <cell r="E110">
            <v>0</v>
          </cell>
          <cell r="F110">
            <v>0</v>
          </cell>
          <cell r="G110">
            <v>0</v>
          </cell>
          <cell r="H110">
            <v>0</v>
          </cell>
          <cell r="I110">
            <v>0</v>
          </cell>
          <cell r="J110">
            <v>0</v>
          </cell>
          <cell r="K110">
            <v>0</v>
          </cell>
          <cell r="L110">
            <v>0</v>
          </cell>
          <cell r="M110">
            <v>0</v>
          </cell>
        </row>
        <row r="111">
          <cell r="B111">
            <v>0</v>
          </cell>
          <cell r="C111">
            <v>0</v>
          </cell>
          <cell r="D111">
            <v>0</v>
          </cell>
          <cell r="E111">
            <v>0</v>
          </cell>
          <cell r="F111">
            <v>0</v>
          </cell>
          <cell r="G111">
            <v>0</v>
          </cell>
          <cell r="H111">
            <v>0</v>
          </cell>
          <cell r="I111">
            <v>0</v>
          </cell>
          <cell r="J111">
            <v>0</v>
          </cell>
          <cell r="K111">
            <v>0</v>
          </cell>
          <cell r="L111">
            <v>0</v>
          </cell>
          <cell r="M111">
            <v>0</v>
          </cell>
        </row>
        <row r="112">
          <cell r="B112">
            <v>0</v>
          </cell>
          <cell r="C112">
            <v>0</v>
          </cell>
          <cell r="D112">
            <v>0</v>
          </cell>
          <cell r="E112">
            <v>0</v>
          </cell>
          <cell r="F112">
            <v>0</v>
          </cell>
          <cell r="G112">
            <v>0</v>
          </cell>
          <cell r="H112">
            <v>0</v>
          </cell>
          <cell r="I112">
            <v>0</v>
          </cell>
          <cell r="J112">
            <v>0</v>
          </cell>
          <cell r="K112">
            <v>0</v>
          </cell>
          <cell r="L112">
            <v>0</v>
          </cell>
          <cell r="M112">
            <v>0</v>
          </cell>
        </row>
        <row r="113">
          <cell r="B113">
            <v>0</v>
          </cell>
          <cell r="C113">
            <v>0</v>
          </cell>
          <cell r="D113">
            <v>0</v>
          </cell>
          <cell r="E113">
            <v>0</v>
          </cell>
          <cell r="F113">
            <v>0</v>
          </cell>
          <cell r="G113">
            <v>0</v>
          </cell>
          <cell r="H113">
            <v>0</v>
          </cell>
          <cell r="I113">
            <v>0</v>
          </cell>
          <cell r="J113">
            <v>0</v>
          </cell>
          <cell r="K113">
            <v>0</v>
          </cell>
          <cell r="L113">
            <v>0</v>
          </cell>
          <cell r="M113">
            <v>0</v>
          </cell>
        </row>
        <row r="114">
          <cell r="B114">
            <v>0</v>
          </cell>
          <cell r="C114">
            <v>0</v>
          </cell>
          <cell r="D114">
            <v>0</v>
          </cell>
          <cell r="E114">
            <v>0</v>
          </cell>
          <cell r="F114">
            <v>0</v>
          </cell>
          <cell r="G114">
            <v>0</v>
          </cell>
          <cell r="H114">
            <v>0</v>
          </cell>
          <cell r="I114">
            <v>0</v>
          </cell>
          <cell r="J114">
            <v>0</v>
          </cell>
          <cell r="K114">
            <v>0</v>
          </cell>
          <cell r="L114">
            <v>0</v>
          </cell>
          <cell r="M114">
            <v>0</v>
          </cell>
        </row>
        <row r="115">
          <cell r="B115">
            <v>0</v>
          </cell>
          <cell r="C115">
            <v>0</v>
          </cell>
          <cell r="D115">
            <v>0</v>
          </cell>
          <cell r="E115">
            <v>0</v>
          </cell>
          <cell r="F115">
            <v>0</v>
          </cell>
          <cell r="G115">
            <v>0</v>
          </cell>
          <cell r="H115">
            <v>0</v>
          </cell>
          <cell r="I115">
            <v>0</v>
          </cell>
          <cell r="J115">
            <v>0</v>
          </cell>
          <cell r="K115">
            <v>0</v>
          </cell>
          <cell r="L115">
            <v>0</v>
          </cell>
          <cell r="M115">
            <v>0</v>
          </cell>
        </row>
        <row r="116">
          <cell r="B116">
            <v>0</v>
          </cell>
          <cell r="C116">
            <v>0</v>
          </cell>
          <cell r="D116">
            <v>0</v>
          </cell>
          <cell r="E116">
            <v>0</v>
          </cell>
          <cell r="F116">
            <v>0</v>
          </cell>
          <cell r="G116">
            <v>0</v>
          </cell>
          <cell r="H116">
            <v>0</v>
          </cell>
          <cell r="I116">
            <v>0</v>
          </cell>
          <cell r="J116">
            <v>0</v>
          </cell>
          <cell r="K116">
            <v>0</v>
          </cell>
          <cell r="L116">
            <v>0</v>
          </cell>
          <cell r="M116">
            <v>0</v>
          </cell>
        </row>
        <row r="117">
          <cell r="B117">
            <v>0</v>
          </cell>
          <cell r="C117">
            <v>0</v>
          </cell>
          <cell r="D117">
            <v>0</v>
          </cell>
          <cell r="E117">
            <v>0</v>
          </cell>
          <cell r="F117">
            <v>0</v>
          </cell>
          <cell r="G117">
            <v>0</v>
          </cell>
          <cell r="H117">
            <v>0</v>
          </cell>
          <cell r="I117">
            <v>0</v>
          </cell>
          <cell r="J117">
            <v>0</v>
          </cell>
          <cell r="K117">
            <v>0</v>
          </cell>
          <cell r="L117">
            <v>0</v>
          </cell>
          <cell r="M117">
            <v>0</v>
          </cell>
        </row>
        <row r="118">
          <cell r="B118">
            <v>0</v>
          </cell>
          <cell r="C118">
            <v>0</v>
          </cell>
          <cell r="D118">
            <v>0</v>
          </cell>
          <cell r="E118">
            <v>0</v>
          </cell>
          <cell r="F118">
            <v>0</v>
          </cell>
          <cell r="G118">
            <v>0</v>
          </cell>
          <cell r="H118">
            <v>0</v>
          </cell>
          <cell r="I118">
            <v>0</v>
          </cell>
          <cell r="J118">
            <v>0</v>
          </cell>
          <cell r="K118">
            <v>0</v>
          </cell>
          <cell r="L118">
            <v>0</v>
          </cell>
          <cell r="M118">
            <v>0</v>
          </cell>
        </row>
        <row r="119">
          <cell r="B119">
            <v>0</v>
          </cell>
          <cell r="C119">
            <v>0</v>
          </cell>
          <cell r="D119">
            <v>0</v>
          </cell>
          <cell r="E119">
            <v>0</v>
          </cell>
          <cell r="F119">
            <v>0</v>
          </cell>
          <cell r="G119">
            <v>0</v>
          </cell>
          <cell r="H119">
            <v>0</v>
          </cell>
          <cell r="I119">
            <v>0</v>
          </cell>
          <cell r="J119">
            <v>0</v>
          </cell>
          <cell r="K119">
            <v>0</v>
          </cell>
          <cell r="L119">
            <v>0</v>
          </cell>
          <cell r="M119">
            <v>0</v>
          </cell>
        </row>
        <row r="120">
          <cell r="B120">
            <v>0</v>
          </cell>
          <cell r="C120">
            <v>0</v>
          </cell>
          <cell r="D120">
            <v>0</v>
          </cell>
          <cell r="E120">
            <v>0</v>
          </cell>
          <cell r="F120">
            <v>0</v>
          </cell>
          <cell r="G120">
            <v>0</v>
          </cell>
          <cell r="H120">
            <v>0</v>
          </cell>
          <cell r="I120">
            <v>0</v>
          </cell>
          <cell r="J120">
            <v>0</v>
          </cell>
          <cell r="K120">
            <v>0</v>
          </cell>
          <cell r="L120">
            <v>0</v>
          </cell>
          <cell r="M120">
            <v>0</v>
          </cell>
        </row>
        <row r="121">
          <cell r="B121">
            <v>0</v>
          </cell>
          <cell r="C121">
            <v>0</v>
          </cell>
          <cell r="D121">
            <v>0</v>
          </cell>
          <cell r="E121">
            <v>0</v>
          </cell>
          <cell r="F121">
            <v>0</v>
          </cell>
          <cell r="G121">
            <v>0</v>
          </cell>
          <cell r="H121">
            <v>0</v>
          </cell>
          <cell r="I121">
            <v>0</v>
          </cell>
          <cell r="J121">
            <v>0</v>
          </cell>
          <cell r="K121">
            <v>0</v>
          </cell>
          <cell r="L121">
            <v>0</v>
          </cell>
          <cell r="M121">
            <v>0</v>
          </cell>
        </row>
        <row r="122">
          <cell r="B122">
            <v>0</v>
          </cell>
          <cell r="C122">
            <v>0</v>
          </cell>
          <cell r="D122">
            <v>0</v>
          </cell>
          <cell r="E122">
            <v>0</v>
          </cell>
          <cell r="F122">
            <v>0</v>
          </cell>
          <cell r="G122">
            <v>0</v>
          </cell>
          <cell r="H122">
            <v>0</v>
          </cell>
          <cell r="I122">
            <v>0</v>
          </cell>
          <cell r="J122">
            <v>0</v>
          </cell>
          <cell r="K122">
            <v>0</v>
          </cell>
          <cell r="L122">
            <v>0</v>
          </cell>
          <cell r="M122">
            <v>0</v>
          </cell>
        </row>
        <row r="123">
          <cell r="B123">
            <v>0</v>
          </cell>
          <cell r="C123">
            <v>0</v>
          </cell>
          <cell r="D123">
            <v>0</v>
          </cell>
          <cell r="E123">
            <v>0</v>
          </cell>
          <cell r="F123">
            <v>0</v>
          </cell>
          <cell r="G123">
            <v>0</v>
          </cell>
          <cell r="H123">
            <v>0</v>
          </cell>
          <cell r="I123">
            <v>0</v>
          </cell>
          <cell r="J123">
            <v>0</v>
          </cell>
          <cell r="K123">
            <v>0</v>
          </cell>
          <cell r="L123">
            <v>0</v>
          </cell>
          <cell r="M123">
            <v>0</v>
          </cell>
        </row>
        <row r="124">
          <cell r="B124">
            <v>0</v>
          </cell>
          <cell r="C124">
            <v>0</v>
          </cell>
          <cell r="D124">
            <v>0</v>
          </cell>
          <cell r="E124">
            <v>0</v>
          </cell>
          <cell r="F124">
            <v>0</v>
          </cell>
          <cell r="G124">
            <v>0</v>
          </cell>
          <cell r="H124">
            <v>0</v>
          </cell>
          <cell r="I124">
            <v>0</v>
          </cell>
          <cell r="J124">
            <v>0</v>
          </cell>
          <cell r="K124">
            <v>0</v>
          </cell>
          <cell r="L124">
            <v>0</v>
          </cell>
          <cell r="M124">
            <v>0</v>
          </cell>
        </row>
        <row r="125">
          <cell r="B125">
            <v>0</v>
          </cell>
          <cell r="C125">
            <v>0</v>
          </cell>
          <cell r="D125">
            <v>0</v>
          </cell>
          <cell r="E125">
            <v>0</v>
          </cell>
          <cell r="F125">
            <v>0</v>
          </cell>
          <cell r="G125">
            <v>0</v>
          </cell>
          <cell r="H125">
            <v>0</v>
          </cell>
          <cell r="I125">
            <v>0</v>
          </cell>
          <cell r="J125">
            <v>0</v>
          </cell>
          <cell r="K125">
            <v>0</v>
          </cell>
          <cell r="L125">
            <v>0</v>
          </cell>
          <cell r="M125">
            <v>0</v>
          </cell>
        </row>
        <row r="126">
          <cell r="B126">
            <v>0</v>
          </cell>
          <cell r="C126">
            <v>0</v>
          </cell>
          <cell r="D126">
            <v>0</v>
          </cell>
          <cell r="E126">
            <v>0</v>
          </cell>
          <cell r="F126">
            <v>0</v>
          </cell>
          <cell r="G126">
            <v>0</v>
          </cell>
          <cell r="H126">
            <v>0</v>
          </cell>
          <cell r="I126">
            <v>0</v>
          </cell>
          <cell r="J126">
            <v>0</v>
          </cell>
          <cell r="K126">
            <v>0</v>
          </cell>
          <cell r="L126">
            <v>0</v>
          </cell>
          <cell r="M126">
            <v>0</v>
          </cell>
        </row>
        <row r="127">
          <cell r="B127">
            <v>0</v>
          </cell>
          <cell r="C127">
            <v>0</v>
          </cell>
          <cell r="D127">
            <v>0</v>
          </cell>
          <cell r="E127">
            <v>0</v>
          </cell>
          <cell r="F127">
            <v>0</v>
          </cell>
          <cell r="G127">
            <v>0</v>
          </cell>
          <cell r="H127">
            <v>0</v>
          </cell>
          <cell r="I127">
            <v>0</v>
          </cell>
          <cell r="J127">
            <v>0</v>
          </cell>
          <cell r="K127">
            <v>0</v>
          </cell>
          <cell r="L127">
            <v>0</v>
          </cell>
          <cell r="M127">
            <v>0</v>
          </cell>
        </row>
        <row r="128">
          <cell r="B128">
            <v>0</v>
          </cell>
          <cell r="C128">
            <v>0</v>
          </cell>
          <cell r="D128">
            <v>0</v>
          </cell>
          <cell r="E128">
            <v>0</v>
          </cell>
          <cell r="F128">
            <v>0</v>
          </cell>
          <cell r="G128">
            <v>0</v>
          </cell>
          <cell r="H128">
            <v>0</v>
          </cell>
          <cell r="I128">
            <v>0</v>
          </cell>
          <cell r="J128">
            <v>0</v>
          </cell>
          <cell r="K128">
            <v>0</v>
          </cell>
          <cell r="L128">
            <v>0</v>
          </cell>
          <cell r="M128">
            <v>0</v>
          </cell>
        </row>
        <row r="129">
          <cell r="B129">
            <v>0</v>
          </cell>
          <cell r="C129">
            <v>0</v>
          </cell>
          <cell r="D129">
            <v>0</v>
          </cell>
          <cell r="E129">
            <v>0</v>
          </cell>
          <cell r="F129">
            <v>0</v>
          </cell>
          <cell r="G129">
            <v>0</v>
          </cell>
          <cell r="H129">
            <v>0</v>
          </cell>
          <cell r="I129">
            <v>0</v>
          </cell>
          <cell r="J129">
            <v>0</v>
          </cell>
          <cell r="K129">
            <v>0</v>
          </cell>
          <cell r="L129">
            <v>0</v>
          </cell>
          <cell r="M129">
            <v>0</v>
          </cell>
        </row>
        <row r="130">
          <cell r="B130">
            <v>0</v>
          </cell>
          <cell r="C130">
            <v>0</v>
          </cell>
          <cell r="D130">
            <v>0</v>
          </cell>
          <cell r="E130">
            <v>0</v>
          </cell>
          <cell r="F130">
            <v>0</v>
          </cell>
          <cell r="G130">
            <v>0</v>
          </cell>
          <cell r="H130">
            <v>0</v>
          </cell>
          <cell r="I130">
            <v>0</v>
          </cell>
          <cell r="J130">
            <v>0</v>
          </cell>
          <cell r="K130">
            <v>0</v>
          </cell>
          <cell r="L130">
            <v>0</v>
          </cell>
          <cell r="M130">
            <v>0</v>
          </cell>
        </row>
        <row r="131">
          <cell r="B131">
            <v>0</v>
          </cell>
          <cell r="C131">
            <v>0</v>
          </cell>
          <cell r="D131">
            <v>0</v>
          </cell>
          <cell r="E131">
            <v>0</v>
          </cell>
          <cell r="F131">
            <v>0</v>
          </cell>
          <cell r="G131">
            <v>0</v>
          </cell>
          <cell r="H131">
            <v>0</v>
          </cell>
          <cell r="I131">
            <v>0</v>
          </cell>
          <cell r="J131">
            <v>0</v>
          </cell>
          <cell r="K131">
            <v>0</v>
          </cell>
          <cell r="L131">
            <v>0</v>
          </cell>
          <cell r="M131">
            <v>0</v>
          </cell>
        </row>
        <row r="132">
          <cell r="B132">
            <v>0</v>
          </cell>
          <cell r="C132">
            <v>0</v>
          </cell>
          <cell r="D132">
            <v>0</v>
          </cell>
          <cell r="E132">
            <v>0</v>
          </cell>
          <cell r="F132">
            <v>0</v>
          </cell>
          <cell r="G132">
            <v>0</v>
          </cell>
          <cell r="H132">
            <v>0</v>
          </cell>
          <cell r="I132">
            <v>0</v>
          </cell>
          <cell r="J132">
            <v>0</v>
          </cell>
          <cell r="K132">
            <v>0</v>
          </cell>
          <cell r="L132">
            <v>0</v>
          </cell>
          <cell r="M132">
            <v>0</v>
          </cell>
        </row>
        <row r="133">
          <cell r="B133">
            <v>0</v>
          </cell>
          <cell r="C133">
            <v>0</v>
          </cell>
          <cell r="D133">
            <v>0</v>
          </cell>
          <cell r="E133">
            <v>0</v>
          </cell>
          <cell r="F133">
            <v>0</v>
          </cell>
          <cell r="G133">
            <v>0</v>
          </cell>
          <cell r="H133">
            <v>0</v>
          </cell>
          <cell r="I133">
            <v>0</v>
          </cell>
          <cell r="J133">
            <v>0</v>
          </cell>
          <cell r="K133">
            <v>0</v>
          </cell>
          <cell r="L133">
            <v>0</v>
          </cell>
          <cell r="M133">
            <v>0</v>
          </cell>
        </row>
        <row r="134">
          <cell r="B134">
            <v>0</v>
          </cell>
          <cell r="C134">
            <v>0</v>
          </cell>
          <cell r="D134">
            <v>0</v>
          </cell>
          <cell r="E134">
            <v>0</v>
          </cell>
          <cell r="F134">
            <v>0</v>
          </cell>
          <cell r="G134">
            <v>0</v>
          </cell>
          <cell r="H134">
            <v>0</v>
          </cell>
          <cell r="I134">
            <v>0</v>
          </cell>
          <cell r="J134">
            <v>0</v>
          </cell>
          <cell r="K134">
            <v>0</v>
          </cell>
          <cell r="L134">
            <v>0</v>
          </cell>
          <cell r="M134">
            <v>0</v>
          </cell>
        </row>
        <row r="135">
          <cell r="B135">
            <v>0</v>
          </cell>
          <cell r="C135">
            <v>0</v>
          </cell>
          <cell r="D135">
            <v>0</v>
          </cell>
          <cell r="E135">
            <v>0</v>
          </cell>
          <cell r="F135">
            <v>0</v>
          </cell>
          <cell r="G135">
            <v>0</v>
          </cell>
          <cell r="H135">
            <v>0</v>
          </cell>
          <cell r="I135">
            <v>0</v>
          </cell>
          <cell r="J135">
            <v>0</v>
          </cell>
          <cell r="K135">
            <v>0</v>
          </cell>
          <cell r="L135">
            <v>0</v>
          </cell>
          <cell r="M135">
            <v>0</v>
          </cell>
        </row>
        <row r="136">
          <cell r="B136">
            <v>0</v>
          </cell>
          <cell r="C136">
            <v>0</v>
          </cell>
          <cell r="D136">
            <v>0</v>
          </cell>
          <cell r="E136">
            <v>0</v>
          </cell>
          <cell r="F136">
            <v>0</v>
          </cell>
          <cell r="G136">
            <v>0</v>
          </cell>
          <cell r="H136">
            <v>0</v>
          </cell>
          <cell r="I136">
            <v>0</v>
          </cell>
          <cell r="J136">
            <v>0</v>
          </cell>
          <cell r="K136">
            <v>0</v>
          </cell>
          <cell r="L136">
            <v>0</v>
          </cell>
          <cell r="M136">
            <v>0</v>
          </cell>
        </row>
        <row r="137">
          <cell r="B137">
            <v>0</v>
          </cell>
          <cell r="C137">
            <v>0</v>
          </cell>
          <cell r="D137">
            <v>0</v>
          </cell>
          <cell r="E137">
            <v>0</v>
          </cell>
          <cell r="F137">
            <v>0</v>
          </cell>
          <cell r="G137">
            <v>0</v>
          </cell>
          <cell r="H137">
            <v>0</v>
          </cell>
          <cell r="I137">
            <v>0</v>
          </cell>
          <cell r="J137">
            <v>0</v>
          </cell>
          <cell r="K137">
            <v>0</v>
          </cell>
          <cell r="L137">
            <v>0</v>
          </cell>
          <cell r="M137">
            <v>0</v>
          </cell>
        </row>
        <row r="138">
          <cell r="B138">
            <v>0</v>
          </cell>
          <cell r="C138">
            <v>0</v>
          </cell>
          <cell r="D138">
            <v>0</v>
          </cell>
          <cell r="E138">
            <v>0</v>
          </cell>
          <cell r="F138">
            <v>0</v>
          </cell>
          <cell r="G138">
            <v>0</v>
          </cell>
          <cell r="H138">
            <v>0</v>
          </cell>
          <cell r="I138">
            <v>0</v>
          </cell>
          <cell r="J138">
            <v>0</v>
          </cell>
          <cell r="K138">
            <v>0</v>
          </cell>
          <cell r="L138">
            <v>0</v>
          </cell>
          <cell r="M138">
            <v>0</v>
          </cell>
        </row>
        <row r="139">
          <cell r="B139">
            <v>0</v>
          </cell>
          <cell r="C139">
            <v>0</v>
          </cell>
          <cell r="D139">
            <v>0</v>
          </cell>
          <cell r="E139">
            <v>0</v>
          </cell>
          <cell r="F139">
            <v>0</v>
          </cell>
          <cell r="G139">
            <v>0</v>
          </cell>
          <cell r="H139">
            <v>0</v>
          </cell>
          <cell r="I139">
            <v>0</v>
          </cell>
          <cell r="J139">
            <v>0</v>
          </cell>
          <cell r="K139">
            <v>0</v>
          </cell>
          <cell r="L139">
            <v>0</v>
          </cell>
          <cell r="M139">
            <v>0</v>
          </cell>
        </row>
        <row r="140">
          <cell r="B140">
            <v>0</v>
          </cell>
          <cell r="C140">
            <v>0</v>
          </cell>
          <cell r="D140">
            <v>0</v>
          </cell>
          <cell r="E140">
            <v>0</v>
          </cell>
          <cell r="F140">
            <v>0</v>
          </cell>
          <cell r="G140">
            <v>0</v>
          </cell>
          <cell r="H140">
            <v>0</v>
          </cell>
          <cell r="I140">
            <v>0</v>
          </cell>
          <cell r="J140">
            <v>0</v>
          </cell>
          <cell r="K140">
            <v>0</v>
          </cell>
          <cell r="L140">
            <v>0</v>
          </cell>
          <cell r="M140">
            <v>0</v>
          </cell>
        </row>
        <row r="141">
          <cell r="B141">
            <v>0</v>
          </cell>
          <cell r="C141">
            <v>0</v>
          </cell>
          <cell r="D141">
            <v>0</v>
          </cell>
          <cell r="E141">
            <v>0</v>
          </cell>
          <cell r="F141">
            <v>0</v>
          </cell>
          <cell r="G141">
            <v>0</v>
          </cell>
          <cell r="H141">
            <v>0</v>
          </cell>
          <cell r="I141">
            <v>0</v>
          </cell>
          <cell r="J141">
            <v>0</v>
          </cell>
          <cell r="K141">
            <v>0</v>
          </cell>
          <cell r="L141">
            <v>0</v>
          </cell>
          <cell r="M141">
            <v>0</v>
          </cell>
        </row>
        <row r="142">
          <cell r="B142">
            <v>0</v>
          </cell>
          <cell r="C142">
            <v>0</v>
          </cell>
          <cell r="D142">
            <v>0</v>
          </cell>
          <cell r="E142">
            <v>0</v>
          </cell>
          <cell r="F142">
            <v>0</v>
          </cell>
          <cell r="G142">
            <v>0</v>
          </cell>
          <cell r="H142">
            <v>0</v>
          </cell>
          <cell r="I142">
            <v>0</v>
          </cell>
          <cell r="J142">
            <v>0</v>
          </cell>
          <cell r="K142">
            <v>0</v>
          </cell>
          <cell r="L142">
            <v>0</v>
          </cell>
          <cell r="M142">
            <v>0</v>
          </cell>
        </row>
        <row r="143">
          <cell r="B143">
            <v>0</v>
          </cell>
          <cell r="C143">
            <v>0</v>
          </cell>
          <cell r="D143">
            <v>0</v>
          </cell>
          <cell r="E143">
            <v>0</v>
          </cell>
          <cell r="F143">
            <v>0</v>
          </cell>
          <cell r="G143">
            <v>0</v>
          </cell>
          <cell r="H143">
            <v>0</v>
          </cell>
          <cell r="I143">
            <v>0</v>
          </cell>
          <cell r="J143">
            <v>0</v>
          </cell>
          <cell r="K143">
            <v>0</v>
          </cell>
          <cell r="L143">
            <v>0</v>
          </cell>
          <cell r="M143">
            <v>0</v>
          </cell>
        </row>
        <row r="144">
          <cell r="B144">
            <v>0</v>
          </cell>
          <cell r="C144">
            <v>0</v>
          </cell>
          <cell r="D144">
            <v>0</v>
          </cell>
          <cell r="E144">
            <v>0</v>
          </cell>
          <cell r="F144">
            <v>0</v>
          </cell>
          <cell r="G144">
            <v>0</v>
          </cell>
          <cell r="H144">
            <v>0</v>
          </cell>
          <cell r="I144">
            <v>0</v>
          </cell>
          <cell r="J144">
            <v>0</v>
          </cell>
          <cell r="K144">
            <v>0</v>
          </cell>
          <cell r="L144">
            <v>0</v>
          </cell>
          <cell r="M144">
            <v>0</v>
          </cell>
        </row>
        <row r="145">
          <cell r="B145">
            <v>0</v>
          </cell>
          <cell r="C145">
            <v>0</v>
          </cell>
          <cell r="D145">
            <v>0</v>
          </cell>
          <cell r="E145">
            <v>0</v>
          </cell>
          <cell r="F145">
            <v>0</v>
          </cell>
          <cell r="G145">
            <v>0</v>
          </cell>
          <cell r="H145">
            <v>0</v>
          </cell>
          <cell r="I145">
            <v>0</v>
          </cell>
          <cell r="J145">
            <v>0</v>
          </cell>
          <cell r="K145">
            <v>0</v>
          </cell>
          <cell r="L145">
            <v>0</v>
          </cell>
          <cell r="M145">
            <v>0</v>
          </cell>
        </row>
        <row r="146">
          <cell r="B146">
            <v>0</v>
          </cell>
          <cell r="C146">
            <v>0</v>
          </cell>
          <cell r="D146">
            <v>0</v>
          </cell>
          <cell r="E146">
            <v>0</v>
          </cell>
          <cell r="F146">
            <v>0</v>
          </cell>
          <cell r="G146">
            <v>0</v>
          </cell>
          <cell r="H146">
            <v>0</v>
          </cell>
          <cell r="I146">
            <v>0</v>
          </cell>
          <cell r="J146">
            <v>0</v>
          </cell>
          <cell r="K146">
            <v>0</v>
          </cell>
          <cell r="L146">
            <v>0</v>
          </cell>
          <cell r="M146">
            <v>0</v>
          </cell>
        </row>
        <row r="147">
          <cell r="B147">
            <v>0</v>
          </cell>
          <cell r="C147">
            <v>0</v>
          </cell>
          <cell r="D147">
            <v>0</v>
          </cell>
          <cell r="E147">
            <v>0</v>
          </cell>
          <cell r="F147">
            <v>0</v>
          </cell>
          <cell r="G147">
            <v>0</v>
          </cell>
          <cell r="H147">
            <v>0</v>
          </cell>
          <cell r="I147">
            <v>0</v>
          </cell>
          <cell r="J147">
            <v>0</v>
          </cell>
          <cell r="K147">
            <v>0</v>
          </cell>
          <cell r="L147">
            <v>0</v>
          </cell>
          <cell r="M147">
            <v>0</v>
          </cell>
        </row>
        <row r="148">
          <cell r="B148">
            <v>0</v>
          </cell>
          <cell r="C148">
            <v>0</v>
          </cell>
          <cell r="D148">
            <v>0</v>
          </cell>
          <cell r="E148">
            <v>0</v>
          </cell>
          <cell r="F148">
            <v>0</v>
          </cell>
          <cell r="G148">
            <v>0</v>
          </cell>
          <cell r="H148">
            <v>0</v>
          </cell>
          <cell r="I148">
            <v>0</v>
          </cell>
          <cell r="J148">
            <v>0</v>
          </cell>
          <cell r="K148">
            <v>0</v>
          </cell>
          <cell r="L148">
            <v>0</v>
          </cell>
          <cell r="M148">
            <v>0</v>
          </cell>
        </row>
        <row r="149">
          <cell r="B149">
            <v>0</v>
          </cell>
          <cell r="C149">
            <v>0</v>
          </cell>
          <cell r="D149">
            <v>0</v>
          </cell>
          <cell r="E149">
            <v>0</v>
          </cell>
          <cell r="F149">
            <v>0</v>
          </cell>
          <cell r="G149">
            <v>0</v>
          </cell>
          <cell r="H149">
            <v>0</v>
          </cell>
          <cell r="I149">
            <v>0</v>
          </cell>
          <cell r="J149">
            <v>0</v>
          </cell>
          <cell r="K149">
            <v>0</v>
          </cell>
          <cell r="L149">
            <v>0</v>
          </cell>
          <cell r="M149">
            <v>0</v>
          </cell>
        </row>
        <row r="150">
          <cell r="B150">
            <v>0</v>
          </cell>
          <cell r="C150">
            <v>0</v>
          </cell>
          <cell r="D150">
            <v>0</v>
          </cell>
          <cell r="E150">
            <v>0</v>
          </cell>
          <cell r="F150">
            <v>0</v>
          </cell>
          <cell r="G150">
            <v>0</v>
          </cell>
          <cell r="H150">
            <v>0</v>
          </cell>
          <cell r="I150">
            <v>0</v>
          </cell>
          <cell r="J150">
            <v>0</v>
          </cell>
          <cell r="K150">
            <v>0</v>
          </cell>
          <cell r="L150">
            <v>0</v>
          </cell>
          <cell r="M150">
            <v>0</v>
          </cell>
        </row>
        <row r="151">
          <cell r="B151">
            <v>0</v>
          </cell>
          <cell r="C151">
            <v>0</v>
          </cell>
          <cell r="D151">
            <v>0</v>
          </cell>
          <cell r="E151">
            <v>0</v>
          </cell>
          <cell r="F151">
            <v>0</v>
          </cell>
          <cell r="G151">
            <v>0</v>
          </cell>
          <cell r="H151">
            <v>0</v>
          </cell>
          <cell r="I151">
            <v>0</v>
          </cell>
          <cell r="J151">
            <v>0</v>
          </cell>
          <cell r="K151">
            <v>0</v>
          </cell>
          <cell r="L151">
            <v>0</v>
          </cell>
          <cell r="M151">
            <v>0</v>
          </cell>
        </row>
        <row r="152">
          <cell r="B152">
            <v>0</v>
          </cell>
          <cell r="C152">
            <v>0</v>
          </cell>
          <cell r="D152">
            <v>0</v>
          </cell>
          <cell r="E152">
            <v>0</v>
          </cell>
          <cell r="F152">
            <v>0</v>
          </cell>
          <cell r="G152">
            <v>0</v>
          </cell>
          <cell r="H152">
            <v>0</v>
          </cell>
          <cell r="I152">
            <v>0</v>
          </cell>
          <cell r="J152">
            <v>0</v>
          </cell>
          <cell r="K152">
            <v>0</v>
          </cell>
          <cell r="L152">
            <v>0</v>
          </cell>
          <cell r="M152">
            <v>0</v>
          </cell>
        </row>
        <row r="153">
          <cell r="B153">
            <v>0</v>
          </cell>
          <cell r="C153">
            <v>0</v>
          </cell>
          <cell r="D153">
            <v>0</v>
          </cell>
          <cell r="E153">
            <v>0</v>
          </cell>
          <cell r="F153">
            <v>0</v>
          </cell>
          <cell r="G153">
            <v>0</v>
          </cell>
          <cell r="H153">
            <v>0</v>
          </cell>
          <cell r="I153">
            <v>0</v>
          </cell>
          <cell r="J153">
            <v>0</v>
          </cell>
          <cell r="K153">
            <v>0</v>
          </cell>
          <cell r="L153">
            <v>0</v>
          </cell>
          <cell r="M153">
            <v>0</v>
          </cell>
        </row>
        <row r="154">
          <cell r="B154">
            <v>0</v>
          </cell>
          <cell r="C154">
            <v>0</v>
          </cell>
          <cell r="D154">
            <v>0</v>
          </cell>
          <cell r="E154">
            <v>0</v>
          </cell>
          <cell r="F154">
            <v>0</v>
          </cell>
          <cell r="G154">
            <v>0</v>
          </cell>
          <cell r="H154">
            <v>0</v>
          </cell>
          <cell r="I154">
            <v>0</v>
          </cell>
          <cell r="J154">
            <v>0</v>
          </cell>
          <cell r="K154">
            <v>0</v>
          </cell>
          <cell r="L154">
            <v>0</v>
          </cell>
          <cell r="M154">
            <v>0</v>
          </cell>
        </row>
        <row r="155">
          <cell r="B155">
            <v>0</v>
          </cell>
          <cell r="C155">
            <v>0</v>
          </cell>
          <cell r="D155">
            <v>0</v>
          </cell>
          <cell r="E155">
            <v>0</v>
          </cell>
          <cell r="F155">
            <v>0</v>
          </cell>
          <cell r="G155">
            <v>0</v>
          </cell>
          <cell r="H155">
            <v>0</v>
          </cell>
          <cell r="I155">
            <v>0</v>
          </cell>
          <cell r="J155">
            <v>0</v>
          </cell>
          <cell r="K155">
            <v>0</v>
          </cell>
          <cell r="L155">
            <v>0</v>
          </cell>
          <cell r="M155">
            <v>0</v>
          </cell>
        </row>
        <row r="156">
          <cell r="B156">
            <v>0</v>
          </cell>
          <cell r="C156">
            <v>0</v>
          </cell>
          <cell r="D156">
            <v>0</v>
          </cell>
          <cell r="E156">
            <v>0</v>
          </cell>
          <cell r="F156">
            <v>0</v>
          </cell>
          <cell r="G156">
            <v>0</v>
          </cell>
          <cell r="H156">
            <v>0</v>
          </cell>
          <cell r="I156">
            <v>0</v>
          </cell>
          <cell r="J156">
            <v>0</v>
          </cell>
          <cell r="K156">
            <v>0</v>
          </cell>
          <cell r="L156">
            <v>0</v>
          </cell>
          <cell r="M156">
            <v>0</v>
          </cell>
        </row>
        <row r="157">
          <cell r="B157">
            <v>0</v>
          </cell>
          <cell r="C157">
            <v>0</v>
          </cell>
          <cell r="D157">
            <v>0</v>
          </cell>
          <cell r="E157">
            <v>0</v>
          </cell>
          <cell r="F157">
            <v>0</v>
          </cell>
          <cell r="G157">
            <v>0</v>
          </cell>
          <cell r="H157">
            <v>0</v>
          </cell>
          <cell r="I157">
            <v>0</v>
          </cell>
          <cell r="J157">
            <v>0</v>
          </cell>
          <cell r="K157">
            <v>0</v>
          </cell>
          <cell r="L157">
            <v>0</v>
          </cell>
          <cell r="M157">
            <v>0</v>
          </cell>
        </row>
        <row r="158">
          <cell r="B158">
            <v>0</v>
          </cell>
          <cell r="C158">
            <v>0</v>
          </cell>
          <cell r="D158">
            <v>0</v>
          </cell>
          <cell r="E158">
            <v>0</v>
          </cell>
          <cell r="F158">
            <v>0</v>
          </cell>
          <cell r="G158">
            <v>0</v>
          </cell>
          <cell r="H158">
            <v>0</v>
          </cell>
          <cell r="I158">
            <v>0</v>
          </cell>
          <cell r="J158">
            <v>0</v>
          </cell>
          <cell r="K158">
            <v>0</v>
          </cell>
          <cell r="L158">
            <v>0</v>
          </cell>
          <cell r="M158">
            <v>0</v>
          </cell>
        </row>
        <row r="159">
          <cell r="B159">
            <v>0</v>
          </cell>
          <cell r="C159">
            <v>0</v>
          </cell>
          <cell r="D159">
            <v>0</v>
          </cell>
          <cell r="E159">
            <v>0</v>
          </cell>
          <cell r="F159">
            <v>0</v>
          </cell>
          <cell r="G159">
            <v>0</v>
          </cell>
          <cell r="H159">
            <v>0</v>
          </cell>
          <cell r="I159">
            <v>0</v>
          </cell>
          <cell r="J159">
            <v>0</v>
          </cell>
          <cell r="K159">
            <v>0</v>
          </cell>
          <cell r="L159">
            <v>0</v>
          </cell>
          <cell r="M159">
            <v>0</v>
          </cell>
        </row>
        <row r="160">
          <cell r="B160">
            <v>0</v>
          </cell>
          <cell r="C160">
            <v>0</v>
          </cell>
          <cell r="D160">
            <v>0</v>
          </cell>
          <cell r="E160">
            <v>0</v>
          </cell>
          <cell r="F160">
            <v>0</v>
          </cell>
          <cell r="G160">
            <v>0</v>
          </cell>
          <cell r="H160">
            <v>0</v>
          </cell>
          <cell r="I160">
            <v>0</v>
          </cell>
          <cell r="J160">
            <v>0</v>
          </cell>
          <cell r="K160">
            <v>0</v>
          </cell>
          <cell r="L160">
            <v>0</v>
          </cell>
          <cell r="M160">
            <v>0</v>
          </cell>
        </row>
        <row r="161">
          <cell r="B161">
            <v>0</v>
          </cell>
          <cell r="C161">
            <v>0</v>
          </cell>
          <cell r="D161">
            <v>0</v>
          </cell>
          <cell r="E161">
            <v>0</v>
          </cell>
          <cell r="F161">
            <v>0</v>
          </cell>
          <cell r="G161">
            <v>0</v>
          </cell>
          <cell r="H161">
            <v>0</v>
          </cell>
          <cell r="I161">
            <v>0</v>
          </cell>
          <cell r="J161">
            <v>0</v>
          </cell>
          <cell r="K161">
            <v>0</v>
          </cell>
          <cell r="L161">
            <v>0</v>
          </cell>
          <cell r="M161">
            <v>0</v>
          </cell>
        </row>
        <row r="162">
          <cell r="B162">
            <v>0</v>
          </cell>
          <cell r="C162">
            <v>0</v>
          </cell>
          <cell r="D162">
            <v>0</v>
          </cell>
          <cell r="E162">
            <v>0</v>
          </cell>
          <cell r="F162">
            <v>0</v>
          </cell>
          <cell r="G162">
            <v>0</v>
          </cell>
          <cell r="H162">
            <v>0</v>
          </cell>
          <cell r="I162">
            <v>0</v>
          </cell>
          <cell r="J162">
            <v>0</v>
          </cell>
          <cell r="K162">
            <v>0</v>
          </cell>
          <cell r="L162">
            <v>0</v>
          </cell>
          <cell r="M162">
            <v>0</v>
          </cell>
        </row>
        <row r="163">
          <cell r="B163">
            <v>0</v>
          </cell>
          <cell r="C163">
            <v>0</v>
          </cell>
          <cell r="D163">
            <v>0</v>
          </cell>
          <cell r="E163">
            <v>0</v>
          </cell>
          <cell r="F163">
            <v>0</v>
          </cell>
          <cell r="G163">
            <v>0</v>
          </cell>
          <cell r="H163">
            <v>0</v>
          </cell>
          <cell r="I163">
            <v>0</v>
          </cell>
          <cell r="J163">
            <v>0</v>
          </cell>
          <cell r="K163">
            <v>0</v>
          </cell>
          <cell r="L163">
            <v>0</v>
          </cell>
          <cell r="M163">
            <v>0</v>
          </cell>
        </row>
        <row r="164">
          <cell r="B164">
            <v>0</v>
          </cell>
          <cell r="C164">
            <v>0</v>
          </cell>
          <cell r="D164">
            <v>0</v>
          </cell>
          <cell r="E164">
            <v>0</v>
          </cell>
          <cell r="F164">
            <v>0</v>
          </cell>
          <cell r="G164">
            <v>0</v>
          </cell>
          <cell r="H164">
            <v>0</v>
          </cell>
          <cell r="I164">
            <v>0</v>
          </cell>
          <cell r="J164">
            <v>0</v>
          </cell>
          <cell r="K164">
            <v>0</v>
          </cell>
          <cell r="L164">
            <v>0</v>
          </cell>
          <cell r="M164">
            <v>0</v>
          </cell>
        </row>
        <row r="165">
          <cell r="B165">
            <v>0</v>
          </cell>
          <cell r="C165">
            <v>0</v>
          </cell>
          <cell r="D165">
            <v>0</v>
          </cell>
          <cell r="E165">
            <v>0</v>
          </cell>
          <cell r="F165">
            <v>0</v>
          </cell>
          <cell r="G165">
            <v>0</v>
          </cell>
          <cell r="H165">
            <v>0</v>
          </cell>
          <cell r="I165">
            <v>0</v>
          </cell>
          <cell r="J165">
            <v>0</v>
          </cell>
          <cell r="K165">
            <v>0</v>
          </cell>
          <cell r="L165">
            <v>0</v>
          </cell>
          <cell r="M165">
            <v>0</v>
          </cell>
        </row>
        <row r="166">
          <cell r="B166">
            <v>0</v>
          </cell>
          <cell r="C166">
            <v>0</v>
          </cell>
          <cell r="D166">
            <v>0</v>
          </cell>
          <cell r="E166">
            <v>0</v>
          </cell>
          <cell r="F166">
            <v>0</v>
          </cell>
          <cell r="G166">
            <v>0</v>
          </cell>
          <cell r="H166">
            <v>0</v>
          </cell>
          <cell r="I166">
            <v>0</v>
          </cell>
          <cell r="J166">
            <v>0</v>
          </cell>
          <cell r="K166">
            <v>0</v>
          </cell>
          <cell r="L166">
            <v>0</v>
          </cell>
          <cell r="M166">
            <v>0</v>
          </cell>
        </row>
        <row r="167">
          <cell r="B167">
            <v>0</v>
          </cell>
          <cell r="C167">
            <v>0</v>
          </cell>
          <cell r="D167">
            <v>0</v>
          </cell>
          <cell r="E167">
            <v>0</v>
          </cell>
          <cell r="F167">
            <v>0</v>
          </cell>
          <cell r="G167">
            <v>0</v>
          </cell>
          <cell r="H167">
            <v>0</v>
          </cell>
          <cell r="I167">
            <v>0</v>
          </cell>
          <cell r="J167">
            <v>0</v>
          </cell>
          <cell r="K167">
            <v>0</v>
          </cell>
          <cell r="L167">
            <v>0</v>
          </cell>
          <cell r="M167">
            <v>0</v>
          </cell>
        </row>
        <row r="168">
          <cell r="B168">
            <v>0</v>
          </cell>
          <cell r="C168">
            <v>0</v>
          </cell>
          <cell r="D168">
            <v>0</v>
          </cell>
          <cell r="E168">
            <v>0</v>
          </cell>
          <cell r="F168">
            <v>0</v>
          </cell>
          <cell r="G168">
            <v>0</v>
          </cell>
          <cell r="H168">
            <v>0</v>
          </cell>
          <cell r="I168">
            <v>0</v>
          </cell>
          <cell r="J168">
            <v>0</v>
          </cell>
          <cell r="K168">
            <v>0</v>
          </cell>
          <cell r="L168">
            <v>0</v>
          </cell>
          <cell r="M168">
            <v>0</v>
          </cell>
        </row>
        <row r="169">
          <cell r="B169">
            <v>0</v>
          </cell>
          <cell r="C169">
            <v>0</v>
          </cell>
          <cell r="D169">
            <v>0</v>
          </cell>
          <cell r="E169">
            <v>0</v>
          </cell>
          <cell r="F169">
            <v>0</v>
          </cell>
          <cell r="G169">
            <v>0</v>
          </cell>
          <cell r="H169">
            <v>0</v>
          </cell>
          <cell r="I169">
            <v>0</v>
          </cell>
          <cell r="J169">
            <v>0</v>
          </cell>
          <cell r="K169">
            <v>0</v>
          </cell>
          <cell r="L169">
            <v>0</v>
          </cell>
          <cell r="M169">
            <v>0</v>
          </cell>
        </row>
        <row r="170">
          <cell r="B170">
            <v>0</v>
          </cell>
          <cell r="C170">
            <v>0</v>
          </cell>
          <cell r="D170">
            <v>0</v>
          </cell>
          <cell r="E170">
            <v>0</v>
          </cell>
          <cell r="F170">
            <v>0</v>
          </cell>
          <cell r="G170">
            <v>0</v>
          </cell>
          <cell r="H170">
            <v>0</v>
          </cell>
          <cell r="I170">
            <v>0</v>
          </cell>
          <cell r="J170">
            <v>0</v>
          </cell>
          <cell r="K170">
            <v>0</v>
          </cell>
          <cell r="L170">
            <v>0</v>
          </cell>
          <cell r="M170">
            <v>0</v>
          </cell>
        </row>
        <row r="171">
          <cell r="B171">
            <v>0</v>
          </cell>
          <cell r="C171">
            <v>0</v>
          </cell>
          <cell r="D171">
            <v>0</v>
          </cell>
          <cell r="E171">
            <v>0</v>
          </cell>
          <cell r="F171">
            <v>0</v>
          </cell>
          <cell r="G171">
            <v>0</v>
          </cell>
          <cell r="H171">
            <v>0</v>
          </cell>
          <cell r="I171">
            <v>0</v>
          </cell>
          <cell r="J171">
            <v>0</v>
          </cell>
          <cell r="K171">
            <v>0</v>
          </cell>
          <cell r="L171">
            <v>0</v>
          </cell>
          <cell r="M171">
            <v>0</v>
          </cell>
        </row>
        <row r="172">
          <cell r="B172">
            <v>0</v>
          </cell>
          <cell r="C172">
            <v>0</v>
          </cell>
          <cell r="D172">
            <v>0</v>
          </cell>
          <cell r="E172">
            <v>0</v>
          </cell>
          <cell r="F172">
            <v>0</v>
          </cell>
          <cell r="G172">
            <v>0</v>
          </cell>
          <cell r="H172">
            <v>0</v>
          </cell>
          <cell r="I172">
            <v>0</v>
          </cell>
          <cell r="J172">
            <v>0</v>
          </cell>
          <cell r="K172">
            <v>0</v>
          </cell>
          <cell r="L172">
            <v>0</v>
          </cell>
          <cell r="M172">
            <v>0</v>
          </cell>
        </row>
        <row r="173">
          <cell r="B173">
            <v>0</v>
          </cell>
          <cell r="C173">
            <v>0</v>
          </cell>
          <cell r="D173">
            <v>0</v>
          </cell>
          <cell r="E173">
            <v>0</v>
          </cell>
          <cell r="F173">
            <v>0</v>
          </cell>
          <cell r="G173">
            <v>0</v>
          </cell>
          <cell r="H173">
            <v>0</v>
          </cell>
          <cell r="I173">
            <v>0</v>
          </cell>
          <cell r="J173">
            <v>0</v>
          </cell>
          <cell r="K173">
            <v>0</v>
          </cell>
          <cell r="L173">
            <v>0</v>
          </cell>
          <cell r="M173">
            <v>0</v>
          </cell>
        </row>
        <row r="174">
          <cell r="B174">
            <v>0</v>
          </cell>
          <cell r="C174">
            <v>0</v>
          </cell>
          <cell r="D174">
            <v>0</v>
          </cell>
          <cell r="E174">
            <v>0</v>
          </cell>
          <cell r="F174">
            <v>0</v>
          </cell>
          <cell r="G174">
            <v>0</v>
          </cell>
          <cell r="H174">
            <v>0</v>
          </cell>
          <cell r="I174">
            <v>0</v>
          </cell>
          <cell r="J174">
            <v>0</v>
          </cell>
          <cell r="K174">
            <v>0</v>
          </cell>
          <cell r="L174">
            <v>0</v>
          </cell>
          <cell r="M174">
            <v>0</v>
          </cell>
        </row>
        <row r="175">
          <cell r="B175">
            <v>0</v>
          </cell>
          <cell r="C175">
            <v>0</v>
          </cell>
          <cell r="D175">
            <v>0</v>
          </cell>
          <cell r="E175">
            <v>0</v>
          </cell>
          <cell r="F175">
            <v>0</v>
          </cell>
          <cell r="G175">
            <v>0</v>
          </cell>
          <cell r="H175">
            <v>0</v>
          </cell>
          <cell r="I175">
            <v>0</v>
          </cell>
          <cell r="J175">
            <v>0</v>
          </cell>
          <cell r="K175">
            <v>0</v>
          </cell>
          <cell r="L175">
            <v>0</v>
          </cell>
          <cell r="M175">
            <v>0</v>
          </cell>
        </row>
        <row r="176">
          <cell r="B176">
            <v>0</v>
          </cell>
          <cell r="C176">
            <v>0</v>
          </cell>
          <cell r="D176">
            <v>0</v>
          </cell>
          <cell r="E176">
            <v>0</v>
          </cell>
          <cell r="F176">
            <v>0</v>
          </cell>
          <cell r="G176">
            <v>0</v>
          </cell>
          <cell r="H176">
            <v>0</v>
          </cell>
          <cell r="I176">
            <v>0</v>
          </cell>
          <cell r="J176">
            <v>0</v>
          </cell>
          <cell r="K176">
            <v>0</v>
          </cell>
          <cell r="L176">
            <v>0</v>
          </cell>
          <cell r="M176">
            <v>0</v>
          </cell>
        </row>
        <row r="177">
          <cell r="B177">
            <v>0</v>
          </cell>
          <cell r="C177">
            <v>0</v>
          </cell>
          <cell r="D177">
            <v>0</v>
          </cell>
          <cell r="E177">
            <v>0</v>
          </cell>
          <cell r="F177">
            <v>0</v>
          </cell>
          <cell r="G177">
            <v>0</v>
          </cell>
          <cell r="H177">
            <v>0</v>
          </cell>
          <cell r="I177">
            <v>0</v>
          </cell>
          <cell r="J177">
            <v>0</v>
          </cell>
          <cell r="K177">
            <v>0</v>
          </cell>
          <cell r="L177">
            <v>0</v>
          </cell>
          <cell r="M177">
            <v>0</v>
          </cell>
        </row>
        <row r="178">
          <cell r="B178">
            <v>0</v>
          </cell>
          <cell r="C178">
            <v>0</v>
          </cell>
          <cell r="D178">
            <v>0</v>
          </cell>
          <cell r="E178">
            <v>0</v>
          </cell>
          <cell r="F178">
            <v>0</v>
          </cell>
          <cell r="G178">
            <v>0</v>
          </cell>
          <cell r="H178">
            <v>0</v>
          </cell>
          <cell r="I178">
            <v>0</v>
          </cell>
          <cell r="J178">
            <v>0</v>
          </cell>
          <cell r="K178">
            <v>0</v>
          </cell>
          <cell r="L178">
            <v>0</v>
          </cell>
          <cell r="M178">
            <v>0</v>
          </cell>
        </row>
        <row r="179">
          <cell r="B179">
            <v>0</v>
          </cell>
          <cell r="C179">
            <v>0</v>
          </cell>
          <cell r="D179">
            <v>0</v>
          </cell>
          <cell r="E179">
            <v>0</v>
          </cell>
          <cell r="F179">
            <v>0</v>
          </cell>
          <cell r="G179">
            <v>0</v>
          </cell>
          <cell r="H179">
            <v>0</v>
          </cell>
          <cell r="I179">
            <v>0</v>
          </cell>
          <cell r="J179">
            <v>0</v>
          </cell>
          <cell r="K179">
            <v>0</v>
          </cell>
          <cell r="L179">
            <v>0</v>
          </cell>
          <cell r="M179">
            <v>0</v>
          </cell>
        </row>
        <row r="180">
          <cell r="B180">
            <v>0</v>
          </cell>
          <cell r="C180">
            <v>0</v>
          </cell>
          <cell r="D180">
            <v>0</v>
          </cell>
          <cell r="E180">
            <v>0</v>
          </cell>
          <cell r="F180">
            <v>0</v>
          </cell>
          <cell r="G180">
            <v>0</v>
          </cell>
          <cell r="H180">
            <v>0</v>
          </cell>
          <cell r="I180">
            <v>0</v>
          </cell>
          <cell r="J180">
            <v>0</v>
          </cell>
          <cell r="K180">
            <v>0</v>
          </cell>
          <cell r="L180">
            <v>0</v>
          </cell>
          <cell r="M180">
            <v>0</v>
          </cell>
        </row>
        <row r="181">
          <cell r="B181">
            <v>0</v>
          </cell>
          <cell r="C181">
            <v>0</v>
          </cell>
          <cell r="D181">
            <v>0</v>
          </cell>
          <cell r="E181">
            <v>0</v>
          </cell>
          <cell r="F181">
            <v>0</v>
          </cell>
          <cell r="G181">
            <v>0</v>
          </cell>
          <cell r="H181">
            <v>0</v>
          </cell>
          <cell r="I181">
            <v>0</v>
          </cell>
          <cell r="J181">
            <v>0</v>
          </cell>
          <cell r="K181">
            <v>0</v>
          </cell>
          <cell r="L181">
            <v>0</v>
          </cell>
          <cell r="M181">
            <v>0</v>
          </cell>
        </row>
        <row r="182">
          <cell r="B182">
            <v>0</v>
          </cell>
          <cell r="C182">
            <v>0</v>
          </cell>
          <cell r="D182">
            <v>0</v>
          </cell>
          <cell r="E182">
            <v>0</v>
          </cell>
          <cell r="F182">
            <v>0</v>
          </cell>
          <cell r="G182">
            <v>0</v>
          </cell>
          <cell r="H182">
            <v>0</v>
          </cell>
          <cell r="I182">
            <v>0</v>
          </cell>
          <cell r="J182">
            <v>0</v>
          </cell>
          <cell r="K182">
            <v>0</v>
          </cell>
          <cell r="L182">
            <v>0</v>
          </cell>
          <cell r="M182">
            <v>0</v>
          </cell>
        </row>
        <row r="183">
          <cell r="B183">
            <v>0</v>
          </cell>
          <cell r="C183">
            <v>0</v>
          </cell>
          <cell r="D183">
            <v>0</v>
          </cell>
          <cell r="E183">
            <v>0</v>
          </cell>
          <cell r="F183">
            <v>0</v>
          </cell>
          <cell r="G183">
            <v>0</v>
          </cell>
          <cell r="H183">
            <v>0</v>
          </cell>
          <cell r="I183">
            <v>0</v>
          </cell>
          <cell r="J183">
            <v>0</v>
          </cell>
          <cell r="K183">
            <v>0</v>
          </cell>
          <cell r="L183">
            <v>0</v>
          </cell>
          <cell r="M183">
            <v>0</v>
          </cell>
        </row>
        <row r="184">
          <cell r="B184">
            <v>0</v>
          </cell>
          <cell r="C184">
            <v>0</v>
          </cell>
          <cell r="D184">
            <v>0</v>
          </cell>
          <cell r="E184">
            <v>0</v>
          </cell>
          <cell r="F184">
            <v>0</v>
          </cell>
          <cell r="G184">
            <v>0</v>
          </cell>
          <cell r="H184">
            <v>0</v>
          </cell>
          <cell r="I184">
            <v>0</v>
          </cell>
          <cell r="J184">
            <v>0</v>
          </cell>
          <cell r="K184">
            <v>0</v>
          </cell>
          <cell r="L184">
            <v>0</v>
          </cell>
          <cell r="M184">
            <v>0</v>
          </cell>
        </row>
        <row r="185">
          <cell r="B185">
            <v>0</v>
          </cell>
          <cell r="C185">
            <v>0</v>
          </cell>
          <cell r="D185">
            <v>0</v>
          </cell>
          <cell r="E185">
            <v>0</v>
          </cell>
          <cell r="F185">
            <v>0</v>
          </cell>
          <cell r="G185">
            <v>0</v>
          </cell>
          <cell r="H185">
            <v>0</v>
          </cell>
          <cell r="I185">
            <v>0</v>
          </cell>
          <cell r="J185">
            <v>0</v>
          </cell>
          <cell r="K185">
            <v>0</v>
          </cell>
          <cell r="L185">
            <v>0</v>
          </cell>
          <cell r="M185">
            <v>0</v>
          </cell>
        </row>
        <row r="186">
          <cell r="B186">
            <v>0</v>
          </cell>
          <cell r="C186">
            <v>0</v>
          </cell>
          <cell r="D186">
            <v>0</v>
          </cell>
          <cell r="E186">
            <v>0</v>
          </cell>
          <cell r="F186">
            <v>0</v>
          </cell>
          <cell r="G186">
            <v>0</v>
          </cell>
          <cell r="H186">
            <v>0</v>
          </cell>
          <cell r="I186">
            <v>0</v>
          </cell>
          <cell r="J186">
            <v>0</v>
          </cell>
          <cell r="K186">
            <v>0</v>
          </cell>
          <cell r="L186">
            <v>0</v>
          </cell>
          <cell r="M186">
            <v>0</v>
          </cell>
        </row>
        <row r="187">
          <cell r="B187">
            <v>0</v>
          </cell>
          <cell r="C187">
            <v>0</v>
          </cell>
          <cell r="D187">
            <v>0</v>
          </cell>
          <cell r="E187">
            <v>0</v>
          </cell>
          <cell r="F187">
            <v>0</v>
          </cell>
          <cell r="G187">
            <v>0</v>
          </cell>
          <cell r="H187">
            <v>0</v>
          </cell>
          <cell r="I187">
            <v>0</v>
          </cell>
          <cell r="J187">
            <v>0</v>
          </cell>
          <cell r="K187">
            <v>0</v>
          </cell>
          <cell r="L187">
            <v>0</v>
          </cell>
          <cell r="M187">
            <v>0</v>
          </cell>
        </row>
        <row r="188">
          <cell r="B188">
            <v>0</v>
          </cell>
          <cell r="C188">
            <v>0</v>
          </cell>
          <cell r="D188">
            <v>0</v>
          </cell>
          <cell r="E188">
            <v>0</v>
          </cell>
          <cell r="F188">
            <v>0</v>
          </cell>
          <cell r="G188">
            <v>0</v>
          </cell>
          <cell r="H188">
            <v>0</v>
          </cell>
          <cell r="I188">
            <v>0</v>
          </cell>
          <cell r="J188">
            <v>0</v>
          </cell>
          <cell r="K188">
            <v>0</v>
          </cell>
          <cell r="L188">
            <v>0</v>
          </cell>
          <cell r="M188">
            <v>0</v>
          </cell>
        </row>
        <row r="189">
          <cell r="B189">
            <v>0</v>
          </cell>
          <cell r="C189">
            <v>0</v>
          </cell>
          <cell r="D189">
            <v>0</v>
          </cell>
          <cell r="E189">
            <v>0</v>
          </cell>
          <cell r="F189">
            <v>0</v>
          </cell>
          <cell r="G189">
            <v>0</v>
          </cell>
          <cell r="H189">
            <v>0</v>
          </cell>
          <cell r="I189">
            <v>0</v>
          </cell>
          <cell r="J189">
            <v>0</v>
          </cell>
          <cell r="K189">
            <v>0</v>
          </cell>
          <cell r="L189">
            <v>0</v>
          </cell>
          <cell r="M189">
            <v>0</v>
          </cell>
        </row>
        <row r="190">
          <cell r="B190">
            <v>0</v>
          </cell>
          <cell r="C190">
            <v>0</v>
          </cell>
          <cell r="D190">
            <v>0</v>
          </cell>
          <cell r="E190">
            <v>0</v>
          </cell>
          <cell r="F190">
            <v>0</v>
          </cell>
          <cell r="G190">
            <v>0</v>
          </cell>
          <cell r="H190">
            <v>0</v>
          </cell>
          <cell r="I190">
            <v>0</v>
          </cell>
          <cell r="J190">
            <v>0</v>
          </cell>
          <cell r="K190">
            <v>0</v>
          </cell>
          <cell r="L190">
            <v>0</v>
          </cell>
          <cell r="M190">
            <v>0</v>
          </cell>
        </row>
        <row r="191">
          <cell r="B191">
            <v>0</v>
          </cell>
          <cell r="C191">
            <v>0</v>
          </cell>
          <cell r="D191">
            <v>0</v>
          </cell>
          <cell r="E191">
            <v>0</v>
          </cell>
          <cell r="F191">
            <v>0</v>
          </cell>
          <cell r="G191">
            <v>0</v>
          </cell>
          <cell r="H191">
            <v>0</v>
          </cell>
          <cell r="I191">
            <v>0</v>
          </cell>
          <cell r="J191">
            <v>0</v>
          </cell>
          <cell r="K191">
            <v>0</v>
          </cell>
          <cell r="L191">
            <v>0</v>
          </cell>
          <cell r="M191">
            <v>0</v>
          </cell>
        </row>
        <row r="192">
          <cell r="B192">
            <v>0</v>
          </cell>
          <cell r="C192">
            <v>0</v>
          </cell>
          <cell r="D192">
            <v>0</v>
          </cell>
          <cell r="E192">
            <v>0</v>
          </cell>
          <cell r="F192">
            <v>0</v>
          </cell>
          <cell r="G192">
            <v>0</v>
          </cell>
          <cell r="H192">
            <v>0</v>
          </cell>
          <cell r="I192">
            <v>0</v>
          </cell>
          <cell r="J192">
            <v>0</v>
          </cell>
          <cell r="K192">
            <v>0</v>
          </cell>
          <cell r="L192">
            <v>0</v>
          </cell>
          <cell r="M192">
            <v>0</v>
          </cell>
        </row>
        <row r="193">
          <cell r="B193">
            <v>0</v>
          </cell>
          <cell r="C193">
            <v>0</v>
          </cell>
          <cell r="D193">
            <v>0</v>
          </cell>
          <cell r="E193">
            <v>0</v>
          </cell>
          <cell r="F193">
            <v>0</v>
          </cell>
          <cell r="G193">
            <v>0</v>
          </cell>
          <cell r="H193">
            <v>0</v>
          </cell>
          <cell r="I193">
            <v>0</v>
          </cell>
          <cell r="J193">
            <v>0</v>
          </cell>
          <cell r="K193">
            <v>0</v>
          </cell>
          <cell r="L193">
            <v>0</v>
          </cell>
          <cell r="M193">
            <v>0</v>
          </cell>
        </row>
        <row r="194">
          <cell r="B194">
            <v>0</v>
          </cell>
          <cell r="C194">
            <v>0</v>
          </cell>
          <cell r="D194">
            <v>0</v>
          </cell>
          <cell r="E194">
            <v>0</v>
          </cell>
          <cell r="F194">
            <v>0</v>
          </cell>
          <cell r="G194">
            <v>0</v>
          </cell>
          <cell r="H194">
            <v>0</v>
          </cell>
          <cell r="I194">
            <v>0</v>
          </cell>
          <cell r="J194">
            <v>0</v>
          </cell>
          <cell r="K194">
            <v>0</v>
          </cell>
          <cell r="L194">
            <v>0</v>
          </cell>
          <cell r="M194">
            <v>0</v>
          </cell>
        </row>
        <row r="195">
          <cell r="B195">
            <v>0</v>
          </cell>
          <cell r="C195">
            <v>0</v>
          </cell>
          <cell r="D195">
            <v>0</v>
          </cell>
          <cell r="E195">
            <v>0</v>
          </cell>
          <cell r="F195">
            <v>0</v>
          </cell>
          <cell r="G195">
            <v>0</v>
          </cell>
          <cell r="H195">
            <v>0</v>
          </cell>
          <cell r="I195">
            <v>0</v>
          </cell>
          <cell r="J195">
            <v>0</v>
          </cell>
          <cell r="K195">
            <v>0</v>
          </cell>
          <cell r="L195">
            <v>0</v>
          </cell>
          <cell r="M195">
            <v>0</v>
          </cell>
        </row>
        <row r="196">
          <cell r="B196">
            <v>0</v>
          </cell>
          <cell r="C196">
            <v>0</v>
          </cell>
          <cell r="D196">
            <v>0</v>
          </cell>
          <cell r="E196">
            <v>0</v>
          </cell>
          <cell r="F196">
            <v>0</v>
          </cell>
          <cell r="G196">
            <v>0</v>
          </cell>
          <cell r="H196">
            <v>0</v>
          </cell>
          <cell r="I196">
            <v>0</v>
          </cell>
          <cell r="J196">
            <v>0</v>
          </cell>
          <cell r="K196">
            <v>0</v>
          </cell>
          <cell r="L196">
            <v>0</v>
          </cell>
          <cell r="M196">
            <v>0</v>
          </cell>
        </row>
        <row r="197">
          <cell r="B197">
            <v>0</v>
          </cell>
          <cell r="C197">
            <v>0</v>
          </cell>
          <cell r="D197">
            <v>0</v>
          </cell>
          <cell r="E197">
            <v>0</v>
          </cell>
          <cell r="F197">
            <v>0</v>
          </cell>
          <cell r="G197">
            <v>0</v>
          </cell>
          <cell r="H197">
            <v>0</v>
          </cell>
          <cell r="I197">
            <v>0</v>
          </cell>
          <cell r="J197">
            <v>0</v>
          </cell>
          <cell r="K197">
            <v>0</v>
          </cell>
          <cell r="L197">
            <v>0</v>
          </cell>
          <cell r="M197">
            <v>0</v>
          </cell>
        </row>
        <row r="198">
          <cell r="B198">
            <v>0</v>
          </cell>
          <cell r="C198">
            <v>0</v>
          </cell>
          <cell r="D198">
            <v>0</v>
          </cell>
          <cell r="E198">
            <v>0</v>
          </cell>
          <cell r="F198">
            <v>0</v>
          </cell>
          <cell r="G198">
            <v>0</v>
          </cell>
          <cell r="H198">
            <v>0</v>
          </cell>
          <cell r="I198">
            <v>0</v>
          </cell>
          <cell r="J198">
            <v>0</v>
          </cell>
          <cell r="K198">
            <v>0</v>
          </cell>
          <cell r="L198">
            <v>0</v>
          </cell>
          <cell r="M198">
            <v>0</v>
          </cell>
        </row>
        <row r="199">
          <cell r="B199">
            <v>0</v>
          </cell>
          <cell r="C199">
            <v>0</v>
          </cell>
          <cell r="D199">
            <v>0</v>
          </cell>
          <cell r="E199">
            <v>0</v>
          </cell>
          <cell r="F199">
            <v>0</v>
          </cell>
          <cell r="G199">
            <v>0</v>
          </cell>
          <cell r="H199">
            <v>0</v>
          </cell>
          <cell r="I199">
            <v>0</v>
          </cell>
          <cell r="J199">
            <v>0</v>
          </cell>
          <cell r="K199">
            <v>0</v>
          </cell>
          <cell r="L199">
            <v>0</v>
          </cell>
          <cell r="M199">
            <v>0</v>
          </cell>
        </row>
        <row r="200">
          <cell r="B200">
            <v>0</v>
          </cell>
          <cell r="C200">
            <v>0</v>
          </cell>
          <cell r="D200">
            <v>0</v>
          </cell>
          <cell r="E200">
            <v>0</v>
          </cell>
          <cell r="F200">
            <v>0</v>
          </cell>
          <cell r="G200">
            <v>0</v>
          </cell>
          <cell r="H200">
            <v>0</v>
          </cell>
          <cell r="I200">
            <v>0</v>
          </cell>
          <cell r="J200">
            <v>0</v>
          </cell>
          <cell r="K200">
            <v>0</v>
          </cell>
          <cell r="L200">
            <v>0</v>
          </cell>
          <cell r="M200">
            <v>0</v>
          </cell>
        </row>
        <row r="201">
          <cell r="B201">
            <v>0</v>
          </cell>
          <cell r="C201">
            <v>0</v>
          </cell>
          <cell r="D201">
            <v>0</v>
          </cell>
          <cell r="E201">
            <v>0</v>
          </cell>
          <cell r="F201">
            <v>0</v>
          </cell>
          <cell r="G201">
            <v>0</v>
          </cell>
          <cell r="H201">
            <v>0</v>
          </cell>
          <cell r="I201">
            <v>0</v>
          </cell>
          <cell r="J201">
            <v>0</v>
          </cell>
          <cell r="K201">
            <v>0</v>
          </cell>
          <cell r="L201">
            <v>0</v>
          </cell>
          <cell r="M201">
            <v>0</v>
          </cell>
        </row>
        <row r="202">
          <cell r="B202">
            <v>0</v>
          </cell>
          <cell r="C202">
            <v>0</v>
          </cell>
          <cell r="D202">
            <v>0</v>
          </cell>
          <cell r="E202">
            <v>0</v>
          </cell>
          <cell r="F202">
            <v>0</v>
          </cell>
          <cell r="G202">
            <v>0</v>
          </cell>
          <cell r="H202">
            <v>0</v>
          </cell>
          <cell r="I202">
            <v>0</v>
          </cell>
          <cell r="J202">
            <v>0</v>
          </cell>
          <cell r="K202">
            <v>0</v>
          </cell>
          <cell r="L202">
            <v>0</v>
          </cell>
          <cell r="M202">
            <v>0</v>
          </cell>
        </row>
        <row r="203">
          <cell r="B203">
            <v>0</v>
          </cell>
          <cell r="C203">
            <v>0</v>
          </cell>
          <cell r="D203">
            <v>0</v>
          </cell>
          <cell r="E203">
            <v>0</v>
          </cell>
          <cell r="F203">
            <v>0</v>
          </cell>
          <cell r="G203">
            <v>0</v>
          </cell>
          <cell r="H203">
            <v>0</v>
          </cell>
          <cell r="I203">
            <v>0</v>
          </cell>
          <cell r="J203">
            <v>0</v>
          </cell>
          <cell r="K203">
            <v>0</v>
          </cell>
          <cell r="L203">
            <v>0</v>
          </cell>
          <cell r="M203">
            <v>0</v>
          </cell>
        </row>
        <row r="204">
          <cell r="B204">
            <v>0</v>
          </cell>
          <cell r="C204">
            <v>0</v>
          </cell>
          <cell r="D204">
            <v>0</v>
          </cell>
          <cell r="E204">
            <v>0</v>
          </cell>
          <cell r="F204">
            <v>0</v>
          </cell>
          <cell r="G204">
            <v>0</v>
          </cell>
          <cell r="H204">
            <v>0</v>
          </cell>
          <cell r="I204">
            <v>0</v>
          </cell>
          <cell r="J204">
            <v>0</v>
          </cell>
          <cell r="K204">
            <v>0</v>
          </cell>
          <cell r="L204">
            <v>0</v>
          </cell>
          <cell r="M204">
            <v>0</v>
          </cell>
        </row>
        <row r="205">
          <cell r="B205">
            <v>0</v>
          </cell>
          <cell r="C205">
            <v>0</v>
          </cell>
          <cell r="D205">
            <v>0</v>
          </cell>
          <cell r="E205">
            <v>0</v>
          </cell>
          <cell r="F205">
            <v>0</v>
          </cell>
          <cell r="G205">
            <v>0</v>
          </cell>
          <cell r="H205">
            <v>0</v>
          </cell>
          <cell r="I205">
            <v>0</v>
          </cell>
          <cell r="J205">
            <v>0</v>
          </cell>
          <cell r="K205">
            <v>0</v>
          </cell>
          <cell r="L205">
            <v>0</v>
          </cell>
          <cell r="M205">
            <v>0</v>
          </cell>
        </row>
        <row r="206">
          <cell r="B206">
            <v>0</v>
          </cell>
          <cell r="C206">
            <v>0</v>
          </cell>
          <cell r="D206">
            <v>0</v>
          </cell>
          <cell r="E206">
            <v>0</v>
          </cell>
          <cell r="F206">
            <v>0</v>
          </cell>
          <cell r="G206">
            <v>0</v>
          </cell>
          <cell r="H206">
            <v>0</v>
          </cell>
          <cell r="I206">
            <v>0</v>
          </cell>
          <cell r="J206">
            <v>0</v>
          </cell>
          <cell r="K206">
            <v>0</v>
          </cell>
          <cell r="L206">
            <v>0</v>
          </cell>
          <cell r="M206">
            <v>0</v>
          </cell>
        </row>
        <row r="207">
          <cell r="B207">
            <v>0</v>
          </cell>
          <cell r="C207">
            <v>0</v>
          </cell>
          <cell r="D207">
            <v>0</v>
          </cell>
          <cell r="E207">
            <v>0</v>
          </cell>
          <cell r="F207">
            <v>0</v>
          </cell>
          <cell r="G207">
            <v>0</v>
          </cell>
          <cell r="H207">
            <v>0</v>
          </cell>
          <cell r="I207">
            <v>0</v>
          </cell>
          <cell r="J207">
            <v>0</v>
          </cell>
          <cell r="K207">
            <v>0</v>
          </cell>
          <cell r="L207">
            <v>0</v>
          </cell>
          <cell r="M207">
            <v>0</v>
          </cell>
        </row>
        <row r="208">
          <cell r="B208">
            <v>0</v>
          </cell>
          <cell r="C208">
            <v>0</v>
          </cell>
          <cell r="D208">
            <v>0</v>
          </cell>
          <cell r="E208">
            <v>0</v>
          </cell>
          <cell r="F208">
            <v>0</v>
          </cell>
          <cell r="G208">
            <v>0</v>
          </cell>
          <cell r="H208">
            <v>0</v>
          </cell>
          <cell r="I208">
            <v>0</v>
          </cell>
          <cell r="J208">
            <v>0</v>
          </cell>
          <cell r="K208">
            <v>0</v>
          </cell>
          <cell r="L208">
            <v>0</v>
          </cell>
          <cell r="M208">
            <v>0</v>
          </cell>
        </row>
        <row r="209">
          <cell r="B209">
            <v>0</v>
          </cell>
          <cell r="C209">
            <v>0</v>
          </cell>
          <cell r="D209">
            <v>0</v>
          </cell>
          <cell r="E209">
            <v>0</v>
          </cell>
          <cell r="F209">
            <v>0</v>
          </cell>
          <cell r="G209">
            <v>0</v>
          </cell>
          <cell r="H209">
            <v>0</v>
          </cell>
          <cell r="I209">
            <v>0</v>
          </cell>
          <cell r="J209">
            <v>0</v>
          </cell>
          <cell r="K209">
            <v>0</v>
          </cell>
          <cell r="L209">
            <v>0</v>
          </cell>
          <cell r="M209">
            <v>0</v>
          </cell>
        </row>
        <row r="210">
          <cell r="B210">
            <v>0</v>
          </cell>
          <cell r="C210">
            <v>0</v>
          </cell>
          <cell r="D210">
            <v>0</v>
          </cell>
          <cell r="E210">
            <v>0</v>
          </cell>
          <cell r="F210">
            <v>0</v>
          </cell>
          <cell r="G210">
            <v>0</v>
          </cell>
          <cell r="H210">
            <v>0</v>
          </cell>
          <cell r="I210">
            <v>0</v>
          </cell>
          <cell r="J210">
            <v>0</v>
          </cell>
          <cell r="K210">
            <v>0</v>
          </cell>
          <cell r="L210">
            <v>0</v>
          </cell>
          <cell r="M210">
            <v>0</v>
          </cell>
        </row>
        <row r="211">
          <cell r="B211">
            <v>0</v>
          </cell>
          <cell r="C211">
            <v>0</v>
          </cell>
          <cell r="D211">
            <v>0</v>
          </cell>
          <cell r="E211">
            <v>0</v>
          </cell>
          <cell r="F211">
            <v>0</v>
          </cell>
          <cell r="G211">
            <v>0</v>
          </cell>
          <cell r="H211">
            <v>0</v>
          </cell>
          <cell r="I211">
            <v>0</v>
          </cell>
          <cell r="J211">
            <v>0</v>
          </cell>
          <cell r="K211">
            <v>0</v>
          </cell>
          <cell r="L211">
            <v>0</v>
          </cell>
          <cell r="M211">
            <v>0</v>
          </cell>
        </row>
        <row r="212">
          <cell r="B212">
            <v>0</v>
          </cell>
          <cell r="C212">
            <v>0</v>
          </cell>
          <cell r="D212">
            <v>0</v>
          </cell>
          <cell r="E212">
            <v>0</v>
          </cell>
          <cell r="F212">
            <v>0</v>
          </cell>
          <cell r="G212">
            <v>0</v>
          </cell>
          <cell r="H212">
            <v>0</v>
          </cell>
          <cell r="I212">
            <v>0</v>
          </cell>
          <cell r="J212">
            <v>0</v>
          </cell>
          <cell r="K212">
            <v>0</v>
          </cell>
          <cell r="L212">
            <v>0</v>
          </cell>
          <cell r="M212">
            <v>0</v>
          </cell>
        </row>
        <row r="213">
          <cell r="B213">
            <v>0</v>
          </cell>
          <cell r="C213">
            <v>0</v>
          </cell>
          <cell r="D213">
            <v>0</v>
          </cell>
          <cell r="E213">
            <v>0</v>
          </cell>
          <cell r="F213">
            <v>0</v>
          </cell>
          <cell r="G213">
            <v>0</v>
          </cell>
          <cell r="H213">
            <v>0</v>
          </cell>
          <cell r="I213">
            <v>0</v>
          </cell>
          <cell r="J213">
            <v>0</v>
          </cell>
          <cell r="K213">
            <v>0</v>
          </cell>
          <cell r="L213">
            <v>0</v>
          </cell>
          <cell r="M213">
            <v>0</v>
          </cell>
        </row>
        <row r="214">
          <cell r="B214">
            <v>0</v>
          </cell>
          <cell r="C214">
            <v>0</v>
          </cell>
          <cell r="D214">
            <v>0</v>
          </cell>
          <cell r="E214">
            <v>0</v>
          </cell>
          <cell r="F214">
            <v>0</v>
          </cell>
          <cell r="G214">
            <v>0</v>
          </cell>
          <cell r="H214">
            <v>0</v>
          </cell>
          <cell r="I214">
            <v>0</v>
          </cell>
          <cell r="J214">
            <v>0</v>
          </cell>
          <cell r="K214">
            <v>0</v>
          </cell>
          <cell r="L214">
            <v>0</v>
          </cell>
          <cell r="M214">
            <v>0</v>
          </cell>
        </row>
        <row r="215">
          <cell r="B215">
            <v>0</v>
          </cell>
          <cell r="C215">
            <v>0</v>
          </cell>
          <cell r="D215">
            <v>0</v>
          </cell>
          <cell r="E215">
            <v>0</v>
          </cell>
          <cell r="F215">
            <v>0</v>
          </cell>
          <cell r="G215">
            <v>0</v>
          </cell>
          <cell r="H215">
            <v>0</v>
          </cell>
          <cell r="I215">
            <v>0</v>
          </cell>
          <cell r="J215">
            <v>0</v>
          </cell>
          <cell r="K215">
            <v>0</v>
          </cell>
          <cell r="L215">
            <v>0</v>
          </cell>
          <cell r="M215">
            <v>0</v>
          </cell>
        </row>
        <row r="216">
          <cell r="B216">
            <v>0</v>
          </cell>
          <cell r="C216">
            <v>0</v>
          </cell>
          <cell r="D216">
            <v>0</v>
          </cell>
          <cell r="E216">
            <v>0</v>
          </cell>
          <cell r="F216">
            <v>0</v>
          </cell>
          <cell r="G216">
            <v>0</v>
          </cell>
          <cell r="H216">
            <v>0</v>
          </cell>
          <cell r="I216">
            <v>0</v>
          </cell>
          <cell r="J216">
            <v>0</v>
          </cell>
          <cell r="K216">
            <v>0</v>
          </cell>
          <cell r="L216">
            <v>0</v>
          </cell>
          <cell r="M216">
            <v>0</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cacion de pernos"/>
      <sheetName val="colocacion de per mol"/>
      <sheetName val="COLOC ANG"/>
      <sheetName val="PICDO DE LOSA"/>
      <sheetName val="MURO DE HORMIGON CICLOPEO (2)"/>
      <sheetName val="ENCOFRADO VIGA"/>
      <sheetName val="ENCOF VIGA 2 usos"/>
      <sheetName val="ACERO VIGA-ZAPATA"/>
      <sheetName val="VACIADO"/>
      <sheetName val="ENCOFRADO DADO 2"/>
      <sheetName val="ENCOFRADO BASE 2 usos"/>
      <sheetName val="ENCOFRADO BASE"/>
      <sheetName val="ENCOFRADO MURO"/>
      <sheetName val="ENC MURO 2 usos (2)"/>
      <sheetName val="ENCOF MURO 2 usos"/>
      <sheetName val="VACIADO DE SELLADO SUPERFICIAL"/>
      <sheetName val="VACIADO MURO"/>
      <sheetName val="VACIADO MURO P.B"/>
      <sheetName val="planilerazo"/>
      <sheetName val="PLANILLA 4"/>
      <sheetName val="PLANILLA 4 (2)"/>
      <sheetName val="Ult. P.U presen a erazo"/>
      <sheetName val="erazo"/>
      <sheetName val="Hoja2"/>
      <sheetName val="MURO FLUORITA"/>
      <sheetName val="COSTOS"/>
      <sheetName val="DEMOLICION DE PAVIMENTO "/>
      <sheetName val="CORTE DE PAVIMENTO"/>
      <sheetName val="EXCAVACION EN TERRNO DURO"/>
      <sheetName val="REPLANTILLO"/>
      <sheetName val="RELLENO COMPACTADO"/>
      <sheetName val="REP. PAV. VACIADO"/>
      <sheetName val="HORMIG DE RAMPA (2)"/>
      <sheetName val="ENCOFRADO RAMPA"/>
      <sheetName val="ACERO RAMPA"/>
      <sheetName val="ENCOFRADO BORDILL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961">
          <cell r="A961" t="str">
            <v>CODIGO</v>
          </cell>
          <cell r="B961" t="str">
            <v>DESCRIPCION</v>
          </cell>
          <cell r="C961" t="str">
            <v>U</v>
          </cell>
          <cell r="D961" t="str">
            <v>C. UNIT.</v>
          </cell>
        </row>
        <row r="962">
          <cell r="A962" t="str">
            <v>EQ18010</v>
          </cell>
          <cell r="B962" t="str">
            <v>Bomba de agua de 2"</v>
          </cell>
          <cell r="C962" t="str">
            <v>c/h</v>
          </cell>
          <cell r="D962">
            <v>1.5</v>
          </cell>
        </row>
        <row r="963">
          <cell r="A963" t="str">
            <v>EQ18020</v>
          </cell>
          <cell r="B963" t="str">
            <v>Bomba de agua de 4"</v>
          </cell>
          <cell r="C963" t="str">
            <v>c/h</v>
          </cell>
        </row>
        <row r="964">
          <cell r="A964" t="str">
            <v>EQ18030</v>
          </cell>
          <cell r="B964" t="str">
            <v>Bomba de agua de 3"</v>
          </cell>
          <cell r="C964" t="str">
            <v>c/h</v>
          </cell>
        </row>
        <row r="965">
          <cell r="A965" t="str">
            <v>EQ18038</v>
          </cell>
          <cell r="B965" t="str">
            <v>Carretillas</v>
          </cell>
          <cell r="C965" t="str">
            <v>c/h</v>
          </cell>
        </row>
        <row r="966">
          <cell r="A966" t="str">
            <v>EQ18039</v>
          </cell>
          <cell r="B966" t="str">
            <v>Cizalla</v>
          </cell>
          <cell r="C966" t="str">
            <v>c/h</v>
          </cell>
          <cell r="D966">
            <v>0.18</v>
          </cell>
        </row>
        <row r="967">
          <cell r="A967" t="str">
            <v>EQ18040</v>
          </cell>
          <cell r="B967" t="str">
            <v>Concretera 1 saco</v>
          </cell>
          <cell r="C967" t="str">
            <v>c/h</v>
          </cell>
          <cell r="D967">
            <v>0.42</v>
          </cell>
        </row>
        <row r="968">
          <cell r="A968" t="str">
            <v>EQ18050</v>
          </cell>
          <cell r="B968" t="str">
            <v>Compactador pesado manual</v>
          </cell>
          <cell r="C968" t="str">
            <v>c/h</v>
          </cell>
          <cell r="D968">
            <v>0.42</v>
          </cell>
        </row>
        <row r="969">
          <cell r="A969" t="str">
            <v>EQ18060</v>
          </cell>
          <cell r="B969" t="str">
            <v>Compactador mediano manual</v>
          </cell>
          <cell r="C969" t="str">
            <v>c/h</v>
          </cell>
          <cell r="D969">
            <v>0.42</v>
          </cell>
        </row>
        <row r="970">
          <cell r="A970" t="str">
            <v>EQ18070</v>
          </cell>
          <cell r="B970" t="str">
            <v>Compactador pequeño manual</v>
          </cell>
          <cell r="C970" t="str">
            <v>c/h</v>
          </cell>
          <cell r="D970">
            <v>0.34</v>
          </cell>
        </row>
        <row r="971">
          <cell r="A971" t="str">
            <v>EQ18071</v>
          </cell>
          <cell r="B971" t="str">
            <v>Cortadora, dobladora</v>
          </cell>
          <cell r="C971" t="str">
            <v>c/h</v>
          </cell>
          <cell r="D971">
            <v>0.38</v>
          </cell>
        </row>
        <row r="972">
          <cell r="A972" t="str">
            <v>EQ18074</v>
          </cell>
          <cell r="B972" t="str">
            <v>Escobas</v>
          </cell>
          <cell r="C972" t="str">
            <v>c/h</v>
          </cell>
        </row>
        <row r="973">
          <cell r="A973" t="str">
            <v>EQ18075</v>
          </cell>
          <cell r="B973" t="str">
            <v>Motosierra</v>
          </cell>
          <cell r="C973" t="str">
            <v>c/h</v>
          </cell>
        </row>
        <row r="974">
          <cell r="A974" t="str">
            <v>EQ18079</v>
          </cell>
          <cell r="B974" t="str">
            <v>Palas de jardinerías</v>
          </cell>
          <cell r="C974" t="str">
            <v>c/h</v>
          </cell>
        </row>
        <row r="975">
          <cell r="A975" t="str">
            <v>EQ18080</v>
          </cell>
          <cell r="B975" t="str">
            <v>Payloder Michigan  75-B  125  HP</v>
          </cell>
          <cell r="C975" t="str">
            <v>c/h</v>
          </cell>
        </row>
        <row r="976">
          <cell r="A976" t="str">
            <v>EQ18090</v>
          </cell>
          <cell r="B976" t="str">
            <v>Payloder caterpillar  130 HP</v>
          </cell>
          <cell r="C976" t="str">
            <v>c/h</v>
          </cell>
        </row>
        <row r="977">
          <cell r="A977" t="str">
            <v>EQ18100</v>
          </cell>
          <cell r="B977" t="str">
            <v>Payloder caterpillar de  170  HP</v>
          </cell>
          <cell r="C977" t="str">
            <v>c/h</v>
          </cell>
        </row>
        <row r="978">
          <cell r="A978" t="str">
            <v>EQ18110</v>
          </cell>
          <cell r="B978" t="str">
            <v>Pulidora de piso</v>
          </cell>
          <cell r="C978" t="str">
            <v>c/h</v>
          </cell>
        </row>
        <row r="979">
          <cell r="A979" t="str">
            <v>EQ18120</v>
          </cell>
          <cell r="B979" t="str">
            <v>Pulida de piso de mármol a plomo</v>
          </cell>
          <cell r="C979" t="str">
            <v>m2</v>
          </cell>
        </row>
        <row r="980">
          <cell r="A980" t="str">
            <v>EQ18121</v>
          </cell>
          <cell r="B980" t="str">
            <v>Retroexcavadora</v>
          </cell>
          <cell r="C980" t="str">
            <v>c/h</v>
          </cell>
          <cell r="D980">
            <v>13.44</v>
          </cell>
        </row>
        <row r="981">
          <cell r="A981" t="str">
            <v>EQ18130</v>
          </cell>
          <cell r="B981" t="str">
            <v>Retroexcavadora  JD  310  (58  HP)</v>
          </cell>
          <cell r="C981" t="str">
            <v>c/h</v>
          </cell>
        </row>
        <row r="982">
          <cell r="A982" t="str">
            <v>EQ18140</v>
          </cell>
          <cell r="B982" t="str">
            <v>Retroexcavadora  JD  690 oruga  (131 HP)</v>
          </cell>
          <cell r="C982" t="str">
            <v>c/h</v>
          </cell>
        </row>
        <row r="983">
          <cell r="A983" t="str">
            <v>EQ18150</v>
          </cell>
          <cell r="B983" t="str">
            <v>Retroexcavadora CAT oruga  (185  HP)</v>
          </cell>
          <cell r="C983" t="str">
            <v>c/h</v>
          </cell>
        </row>
        <row r="984">
          <cell r="A984" t="str">
            <v>EQ18159</v>
          </cell>
          <cell r="B984" t="str">
            <v>Rodillo vibratorio</v>
          </cell>
          <cell r="C984" t="str">
            <v>c/h</v>
          </cell>
          <cell r="D984">
            <v>18.82</v>
          </cell>
        </row>
        <row r="985">
          <cell r="A985" t="str">
            <v>EQ18160</v>
          </cell>
          <cell r="C985" t="str">
            <v>c/h</v>
          </cell>
        </row>
        <row r="986">
          <cell r="A986" t="str">
            <v>EQ18170</v>
          </cell>
          <cell r="B986" t="str">
            <v>Rodillo vibratorio Raygoterec 400-01  (140 HP)</v>
          </cell>
          <cell r="C986" t="str">
            <v>c/h</v>
          </cell>
        </row>
        <row r="987">
          <cell r="A987" t="str">
            <v>EQ18180</v>
          </cell>
          <cell r="B987" t="str">
            <v>Rodillo pata de cabra 210 de 2 tambores</v>
          </cell>
          <cell r="C987" t="str">
            <v>c/d</v>
          </cell>
        </row>
        <row r="988">
          <cell r="A988" t="str">
            <v>EQ18190</v>
          </cell>
          <cell r="B988" t="str">
            <v>Rodillo estático</v>
          </cell>
          <cell r="C988" t="str">
            <v>c/h</v>
          </cell>
        </row>
        <row r="989">
          <cell r="A989" t="str">
            <v>EQ18197</v>
          </cell>
          <cell r="B989" t="str">
            <v>Soldadora</v>
          </cell>
          <cell r="C989" t="str">
            <v>c/h</v>
          </cell>
          <cell r="D989">
            <v>0.56000000000000005</v>
          </cell>
        </row>
        <row r="990">
          <cell r="A990" t="str">
            <v>EQ18200</v>
          </cell>
          <cell r="B990" t="str">
            <v>Bulldozer  110  HP de oruga</v>
          </cell>
          <cell r="C990" t="str">
            <v>c/h</v>
          </cell>
        </row>
        <row r="991">
          <cell r="A991" t="str">
            <v>EQ18210</v>
          </cell>
          <cell r="B991" t="str">
            <v>Bulldozer  145  HP de oruga</v>
          </cell>
          <cell r="C991" t="str">
            <v>c/h</v>
          </cell>
        </row>
        <row r="992">
          <cell r="A992" t="str">
            <v>EQ19000</v>
          </cell>
          <cell r="B992" t="str">
            <v xml:space="preserve">Tractor de oruga </v>
          </cell>
          <cell r="C992" t="str">
            <v>c/h</v>
          </cell>
          <cell r="D992">
            <v>16</v>
          </cell>
        </row>
        <row r="993">
          <cell r="A993" t="str">
            <v>EQ18220</v>
          </cell>
          <cell r="B993" t="str">
            <v>Tractor de oruga  Caterpillar  300  HP</v>
          </cell>
          <cell r="C993" t="str">
            <v>c/h</v>
          </cell>
        </row>
        <row r="994">
          <cell r="A994" t="str">
            <v>EQ18230</v>
          </cell>
          <cell r="B994" t="str">
            <v>Tractor de oruga  Caterpillar  200  HP</v>
          </cell>
          <cell r="C994" t="str">
            <v>c/h</v>
          </cell>
        </row>
        <row r="995">
          <cell r="A995" t="str">
            <v>EQ18240</v>
          </cell>
          <cell r="B995" t="str">
            <v>Tractor de oruga Komatsu  155  HP</v>
          </cell>
          <cell r="C995" t="str">
            <v>c/h</v>
          </cell>
        </row>
        <row r="996">
          <cell r="A996" t="str">
            <v>EQ18250</v>
          </cell>
          <cell r="B996" t="str">
            <v>Tractor de oruga Komatsu   220  HP</v>
          </cell>
          <cell r="C996" t="str">
            <v>c/h</v>
          </cell>
        </row>
        <row r="997">
          <cell r="A997" t="str">
            <v>EQ18260</v>
          </cell>
          <cell r="B997" t="str">
            <v>Tanquero de 2000galones con bomba</v>
          </cell>
          <cell r="C997" t="str">
            <v>c/h</v>
          </cell>
          <cell r="D997">
            <v>12</v>
          </cell>
        </row>
        <row r="998">
          <cell r="A998" t="str">
            <v>EQ18261</v>
          </cell>
          <cell r="B998" t="str">
            <v>Teodlito</v>
          </cell>
          <cell r="C998" t="str">
            <v>c/h</v>
          </cell>
          <cell r="D998">
            <v>0.75</v>
          </cell>
        </row>
        <row r="999">
          <cell r="A999" t="str">
            <v>EQ18270</v>
          </cell>
          <cell r="B999" t="str">
            <v>Volqueta  9 m3</v>
          </cell>
          <cell r="C999" t="str">
            <v>c/h</v>
          </cell>
          <cell r="D999">
            <v>6</v>
          </cell>
        </row>
        <row r="1000">
          <cell r="A1000" t="str">
            <v>EQ18279</v>
          </cell>
          <cell r="B1000" t="str">
            <v>Motoniveladora</v>
          </cell>
          <cell r="C1000" t="str">
            <v>c/h</v>
          </cell>
          <cell r="D1000">
            <v>21.51</v>
          </cell>
        </row>
        <row r="1001">
          <cell r="A1001" t="str">
            <v>EQ18280</v>
          </cell>
          <cell r="B1001" t="str">
            <v>Motoniveladora de 125  HP</v>
          </cell>
          <cell r="C1001" t="str">
            <v>c/h</v>
          </cell>
        </row>
        <row r="1002">
          <cell r="A1002" t="str">
            <v>EQ18290</v>
          </cell>
          <cell r="B1002" t="str">
            <v>Mototrailla de 225  HP</v>
          </cell>
          <cell r="C1002" t="str">
            <v>c/h</v>
          </cell>
        </row>
        <row r="1003">
          <cell r="A1003" t="str">
            <v>EQ18300</v>
          </cell>
          <cell r="B1003" t="str">
            <v>Vibrador</v>
          </cell>
          <cell r="C1003" t="str">
            <v>c/h</v>
          </cell>
          <cell r="D1003">
            <v>0.42</v>
          </cell>
        </row>
        <row r="1004">
          <cell r="A1004" t="str">
            <v>EQ18310</v>
          </cell>
          <cell r="B1004" t="str">
            <v>Winche</v>
          </cell>
          <cell r="C1004" t="str">
            <v>c/h</v>
          </cell>
        </row>
        <row r="1005">
          <cell r="A1005" t="str">
            <v>EQ18320</v>
          </cell>
          <cell r="B1005" t="str">
            <v>Gasolina extra</v>
          </cell>
          <cell r="C1005" t="str">
            <v>gl</v>
          </cell>
          <cell r="D1005">
            <v>0.8</v>
          </cell>
        </row>
        <row r="1006">
          <cell r="A1006" t="str">
            <v>EQ18330</v>
          </cell>
          <cell r="B1006" t="str">
            <v>Tractor de oruga Komatsu  320  HP</v>
          </cell>
          <cell r="C1006" t="str">
            <v>c/h</v>
          </cell>
        </row>
        <row r="1007">
          <cell r="A1007" t="str">
            <v>EQ18331</v>
          </cell>
          <cell r="B1007" t="str">
            <v>Compresor  hidroneumático</v>
          </cell>
          <cell r="C1007" t="str">
            <v>c/h</v>
          </cell>
          <cell r="D1007">
            <v>2.5</v>
          </cell>
        </row>
        <row r="1008">
          <cell r="A1008" t="str">
            <v>EQ18340</v>
          </cell>
          <cell r="B1008" t="str">
            <v>Grúa pequeña  20 tn</v>
          </cell>
          <cell r="C1008" t="str">
            <v>c/h</v>
          </cell>
          <cell r="D1008">
            <v>10</v>
          </cell>
        </row>
        <row r="1009">
          <cell r="A1009" t="str">
            <v>EQ18350</v>
          </cell>
          <cell r="B1009" t="str">
            <v>Planta eléctrica</v>
          </cell>
          <cell r="C1009" t="str">
            <v>c/d</v>
          </cell>
        </row>
        <row r="1010">
          <cell r="A1010" t="str">
            <v>EQ18370</v>
          </cell>
          <cell r="B1010" t="str">
            <v>Camion distrbuidor (asfalto)</v>
          </cell>
          <cell r="C1010" t="str">
            <v>c/h</v>
          </cell>
        </row>
        <row r="1011">
          <cell r="A1011" t="str">
            <v>EQ18372</v>
          </cell>
          <cell r="B1011" t="str">
            <v>Escoba mecanica autopropulsada</v>
          </cell>
          <cell r="C1011" t="str">
            <v>c/h</v>
          </cell>
        </row>
        <row r="1012">
          <cell r="A1012" t="str">
            <v>EQ18380</v>
          </cell>
          <cell r="B1012" t="str">
            <v>Finisher</v>
          </cell>
          <cell r="C1012" t="str">
            <v>c/h</v>
          </cell>
        </row>
        <row r="1013">
          <cell r="A1013" t="str">
            <v>EQ18390</v>
          </cell>
          <cell r="B1013" t="str">
            <v>Camion imprimador</v>
          </cell>
          <cell r="C1013" t="str">
            <v>c/h</v>
          </cell>
        </row>
        <row r="1016">
          <cell r="A1016" t="str">
            <v xml:space="preserve"> </v>
          </cell>
          <cell r="B1016" t="str">
            <v>TRANSPORTE</v>
          </cell>
          <cell r="C1016" t="str">
            <v xml:space="preserve"> </v>
          </cell>
        </row>
        <row r="1017">
          <cell r="A1017" t="str">
            <v>CODIGO</v>
          </cell>
          <cell r="B1017" t="str">
            <v>DESCRIPCION</v>
          </cell>
          <cell r="C1017" t="str">
            <v>U</v>
          </cell>
          <cell r="D1017" t="str">
            <v>C. UNIT.</v>
          </cell>
        </row>
        <row r="1018">
          <cell r="A1018" t="str">
            <v>TR30010</v>
          </cell>
          <cell r="B1018" t="str">
            <v>Desalojo de material</v>
          </cell>
          <cell r="C1018" t="str">
            <v>M³/K</v>
          </cell>
          <cell r="D1018">
            <v>0.09</v>
          </cell>
        </row>
        <row r="1019">
          <cell r="A1019" t="str">
            <v>TR30011</v>
          </cell>
          <cell r="B1019" t="str">
            <v xml:space="preserve">Desalojo de material </v>
          </cell>
          <cell r="C1019" t="str">
            <v>U</v>
          </cell>
        </row>
        <row r="1020">
          <cell r="A1020" t="str">
            <v>TR30030</v>
          </cell>
          <cell r="B1020" t="str">
            <v>Transporte de adoquines</v>
          </cell>
          <cell r="C1020" t="str">
            <v>M²/K</v>
          </cell>
        </row>
        <row r="1021">
          <cell r="A1021" t="str">
            <v>TR30080</v>
          </cell>
          <cell r="B1021" t="str">
            <v>Transporte de acero refuerzo</v>
          </cell>
          <cell r="C1021" t="str">
            <v>Kg/K</v>
          </cell>
        </row>
        <row r="1022">
          <cell r="A1022" t="str">
            <v>TR30090</v>
          </cell>
          <cell r="B1022" t="str">
            <v>Transporte de arcilla rojiza</v>
          </cell>
          <cell r="C1022" t="str">
            <v>M³/K</v>
          </cell>
        </row>
        <row r="1023">
          <cell r="A1023" t="str">
            <v>TR30120</v>
          </cell>
          <cell r="B1023" t="str">
            <v>Transporte de acero estructural</v>
          </cell>
          <cell r="C1023" t="str">
            <v>Kg/K</v>
          </cell>
        </row>
        <row r="1024">
          <cell r="A1024" t="str">
            <v>TR30130</v>
          </cell>
          <cell r="B1024" t="str">
            <v>Transporte de H.S. F'c=140 kg/cm²</v>
          </cell>
          <cell r="C1024" t="str">
            <v>U</v>
          </cell>
        </row>
        <row r="1025">
          <cell r="A1025" t="str">
            <v>TR30140</v>
          </cell>
          <cell r="B1025" t="str">
            <v>Transporte de material  juegos</v>
          </cell>
          <cell r="C1025" t="str">
            <v>U</v>
          </cell>
        </row>
        <row r="1026">
          <cell r="A1026" t="str">
            <v>TR30150</v>
          </cell>
          <cell r="B1026" t="str">
            <v>Transporte polvo de ladrillo</v>
          </cell>
          <cell r="C1026" t="str">
            <v>M³</v>
          </cell>
        </row>
        <row r="1027">
          <cell r="A1027" t="str">
            <v>TR30160</v>
          </cell>
          <cell r="B1027" t="str">
            <v>Transporte tierra vegetal y arcilla limosa</v>
          </cell>
          <cell r="C1027" t="str">
            <v>M³/K</v>
          </cell>
        </row>
        <row r="1028">
          <cell r="A1028" t="str">
            <v>TR30170</v>
          </cell>
          <cell r="B1028" t="str">
            <v>Transporte de abono animal</v>
          </cell>
          <cell r="C1028" t="str">
            <v>M³/K</v>
          </cell>
        </row>
        <row r="1029">
          <cell r="A1029" t="str">
            <v>TR30171</v>
          </cell>
          <cell r="B1029" t="str">
            <v>Transporte de tierra preparada</v>
          </cell>
          <cell r="C1029" t="str">
            <v>M³/K</v>
          </cell>
        </row>
        <row r="1030">
          <cell r="A1030" t="str">
            <v>TR30172</v>
          </cell>
          <cell r="B1030" t="str">
            <v>Transporte de acacia azul</v>
          </cell>
          <cell r="C1030" t="str">
            <v>U/K</v>
          </cell>
        </row>
        <row r="1031">
          <cell r="A1031" t="str">
            <v>TR30173</v>
          </cell>
          <cell r="B1031" t="str">
            <v>Transporte de almendro</v>
          </cell>
          <cell r="C1031" t="str">
            <v>U/K</v>
          </cell>
        </row>
        <row r="1032">
          <cell r="A1032" t="str">
            <v>TR30174</v>
          </cell>
          <cell r="B1032" t="str">
            <v>Transporte de suche rosa</v>
          </cell>
          <cell r="C1032" t="str">
            <v>U/K</v>
          </cell>
        </row>
        <row r="1033">
          <cell r="A1033" t="str">
            <v>TR30175</v>
          </cell>
          <cell r="B1033" t="str">
            <v>Transporte de sauce llorón</v>
          </cell>
          <cell r="C1033" t="str">
            <v>U/K</v>
          </cell>
        </row>
        <row r="1034">
          <cell r="A1034" t="str">
            <v>TR30176</v>
          </cell>
          <cell r="B1034" t="str">
            <v>Transporte de pechiche</v>
          </cell>
          <cell r="C1034" t="str">
            <v>U/K</v>
          </cell>
        </row>
        <row r="1035">
          <cell r="A1035" t="str">
            <v>TR30177</v>
          </cell>
          <cell r="B1035" t="str">
            <v>Transporte de guachapeli</v>
          </cell>
          <cell r="C1035" t="str">
            <v>U/K</v>
          </cell>
        </row>
        <row r="1036">
          <cell r="A1036" t="str">
            <v>TR30178</v>
          </cell>
          <cell r="B1036" t="str">
            <v>Transporte de palma botella</v>
          </cell>
          <cell r="C1036" t="str">
            <v>U/K</v>
          </cell>
        </row>
        <row r="1037">
          <cell r="A1037" t="str">
            <v>TR30179</v>
          </cell>
          <cell r="B1037" t="str">
            <v>Transporte de flor de verano</v>
          </cell>
          <cell r="C1037" t="str">
            <v>U/K</v>
          </cell>
        </row>
        <row r="1038">
          <cell r="A1038" t="str">
            <v>TR30180</v>
          </cell>
          <cell r="B1038" t="str">
            <v>Transporte de caladium</v>
          </cell>
          <cell r="C1038" t="str">
            <v>U/K</v>
          </cell>
        </row>
        <row r="1039">
          <cell r="A1039" t="str">
            <v>TR30181</v>
          </cell>
          <cell r="B1039" t="str">
            <v>Transporte de schefflera enana</v>
          </cell>
          <cell r="C1039" t="str">
            <v>U/K</v>
          </cell>
        </row>
        <row r="1040">
          <cell r="A1040" t="str">
            <v>TR30182</v>
          </cell>
          <cell r="B1040" t="str">
            <v>Transporte de ixora china o mediana</v>
          </cell>
          <cell r="C1040" t="str">
            <v>U/K</v>
          </cell>
        </row>
        <row r="1041">
          <cell r="A1041" t="str">
            <v>TR30183</v>
          </cell>
          <cell r="B1041" t="str">
            <v>Transporte de camarón rosado</v>
          </cell>
          <cell r="C1041" t="str">
            <v>U/K</v>
          </cell>
        </row>
        <row r="1042">
          <cell r="A1042" t="str">
            <v>TR30184</v>
          </cell>
          <cell r="B1042" t="str">
            <v>Transporte de camarón amarillo</v>
          </cell>
          <cell r="C1042" t="str">
            <v>U/K</v>
          </cell>
        </row>
        <row r="1043">
          <cell r="A1043" t="str">
            <v>TR30185</v>
          </cell>
          <cell r="B1043" t="str">
            <v>Transporte de patita de paloma</v>
          </cell>
          <cell r="C1043" t="str">
            <v>U/K</v>
          </cell>
        </row>
        <row r="1044">
          <cell r="A1044" t="str">
            <v>TR30187</v>
          </cell>
          <cell r="B1044" t="str">
            <v>Transporte de planta</v>
          </cell>
          <cell r="C1044" t="str">
            <v>U/K</v>
          </cell>
        </row>
        <row r="1045">
          <cell r="A1045" t="str">
            <v>TR30186</v>
          </cell>
          <cell r="B1045" t="str">
            <v>Transporte de cesped chino</v>
          </cell>
          <cell r="C1045" t="str">
            <v>M²/K</v>
          </cell>
        </row>
        <row r="1046">
          <cell r="A1046" t="str">
            <v>TR30180</v>
          </cell>
          <cell r="B1046" t="str">
            <v>Transporte de material sanitario</v>
          </cell>
          <cell r="C1046" t="str">
            <v>U/K</v>
          </cell>
        </row>
        <row r="1047">
          <cell r="A1047" t="str">
            <v>TR30190</v>
          </cell>
          <cell r="B1047" t="str">
            <v>Transporte de tubería H.S. ø6"</v>
          </cell>
          <cell r="C1047" t="str">
            <v>M/K</v>
          </cell>
        </row>
        <row r="1048">
          <cell r="A1048" t="str">
            <v>TR30200</v>
          </cell>
          <cell r="B1048" t="str">
            <v>Transporte de tubería  PVC P/E/C</v>
          </cell>
          <cell r="C1048" t="str">
            <v>M</v>
          </cell>
        </row>
        <row r="1049">
          <cell r="A1049" t="str">
            <v>TR30210</v>
          </cell>
          <cell r="B1049" t="str">
            <v>Transporte de tubería  PVC desague</v>
          </cell>
          <cell r="C1049" t="str">
            <v>M/K</v>
          </cell>
        </row>
        <row r="1050">
          <cell r="A1050" t="str">
            <v>TR30211</v>
          </cell>
          <cell r="B1050" t="str">
            <v>Transporte de tubería  PVC 6" AA.LL</v>
          </cell>
          <cell r="C1050" t="str">
            <v>M/K</v>
          </cell>
        </row>
        <row r="1051">
          <cell r="A1051" t="str">
            <v>TR30212</v>
          </cell>
          <cell r="B1051" t="str">
            <v>Transporte de tubería  PVC unión Z D=63mm</v>
          </cell>
          <cell r="C1051" t="str">
            <v>M/K</v>
          </cell>
        </row>
        <row r="1052">
          <cell r="A1052" t="str">
            <v>TR30213</v>
          </cell>
          <cell r="B1052" t="str">
            <v>Transporte de tubería  PVC P/E/C D=40mm</v>
          </cell>
          <cell r="C1052" t="str">
            <v>M/K</v>
          </cell>
        </row>
        <row r="1053">
          <cell r="A1053" t="str">
            <v>TR30214</v>
          </cell>
          <cell r="B1053" t="str">
            <v>Transporte de tubería  PVC 12.5-20-25mm</v>
          </cell>
          <cell r="C1053" t="str">
            <v>M/K</v>
          </cell>
        </row>
        <row r="1054">
          <cell r="A1054" t="str">
            <v>TR30215</v>
          </cell>
          <cell r="B1054" t="str">
            <v>Transporte de material (sist.succión descarga)</v>
          </cell>
          <cell r="C1054" t="str">
            <v>U/K</v>
          </cell>
        </row>
        <row r="1055">
          <cell r="A1055" t="str">
            <v>TR30216</v>
          </cell>
          <cell r="B1055" t="str">
            <v>Transporte de material (Desmontaje Bancas de Horm.)</v>
          </cell>
          <cell r="C1055" t="str">
            <v>U</v>
          </cell>
        </row>
        <row r="1056">
          <cell r="A1056" t="str">
            <v>TR30217</v>
          </cell>
          <cell r="B1056" t="str">
            <v>Transporte de material</v>
          </cell>
          <cell r="C1056" t="str">
            <v>M³</v>
          </cell>
        </row>
        <row r="1057">
          <cell r="A1057" t="str">
            <v>TR30220</v>
          </cell>
          <cell r="B1057" t="str">
            <v>Transporte de poste</v>
          </cell>
          <cell r="C1057" t="str">
            <v>U</v>
          </cell>
        </row>
        <row r="1058">
          <cell r="A1058" t="str">
            <v>TR30230</v>
          </cell>
          <cell r="B1058" t="str">
            <v>Transporte materiales (Arco indor/football)</v>
          </cell>
          <cell r="C1058" t="str">
            <v>U</v>
          </cell>
        </row>
        <row r="1059">
          <cell r="A1059" t="str">
            <v>TR30240</v>
          </cell>
          <cell r="B1059" t="str">
            <v>Transporte materiales (H.estruct. F'c=210 kg/cm²)</v>
          </cell>
          <cell r="C1059" t="str">
            <v>M³</v>
          </cell>
        </row>
        <row r="1060">
          <cell r="A1060" t="str">
            <v>TR30250</v>
          </cell>
          <cell r="B1060" t="str">
            <v>Transporte materiales (H.estruct. F'c=180 kg/cm²)</v>
          </cell>
          <cell r="C1060" t="str">
            <v>M³</v>
          </cell>
        </row>
        <row r="1061">
          <cell r="A1061" t="str">
            <v>TR300259</v>
          </cell>
          <cell r="B1061" t="str">
            <v>Transporte de material (acometida AA,PP 3/4 con montura)</v>
          </cell>
          <cell r="C1061" t="str">
            <v>ML</v>
          </cell>
        </row>
        <row r="1062">
          <cell r="A1062" t="str">
            <v>TR30260</v>
          </cell>
          <cell r="B1062" t="str">
            <v>Transporte materiales (caja de revisión AA.SS AA.LL)</v>
          </cell>
          <cell r="C1062" t="str">
            <v>U</v>
          </cell>
        </row>
        <row r="1063">
          <cell r="A1063" t="str">
            <v>TR30269</v>
          </cell>
          <cell r="B1063" t="str">
            <v>Transporte de materiales y equipo</v>
          </cell>
          <cell r="C1063" t="str">
            <v>Gbl</v>
          </cell>
        </row>
        <row r="1064">
          <cell r="A1064" t="str">
            <v>TR30270</v>
          </cell>
          <cell r="B1064" t="str">
            <v>Transporte materiales (Estructura metálica)</v>
          </cell>
          <cell r="C1064" t="str">
            <v>Kg/K</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oct2011"/>
      <sheetName val="cronograma1"/>
      <sheetName val="cuadro informacion proyecto"/>
      <sheetName val="replanteo"/>
      <sheetName val="corte,desalojo capa vegetal"/>
      <sheetName val="corte y compensacion"/>
      <sheetName val="relleno compactado"/>
      <sheetName val="relleno mejorado"/>
      <sheetName val="ensayos compactacion"/>
      <sheetName val="acabado obra basica"/>
      <sheetName val="excavacion y desalojo"/>
      <sheetName val="base clase1"/>
      <sheetName val="asfalto"/>
      <sheetName val="adoquin vehicular"/>
      <sheetName val="relleno comp a mano"/>
      <sheetName val="adoquin peatonal"/>
      <sheetName val="relleno en cerramientos"/>
      <sheetName val="excavacion"/>
      <sheetName val="arreglo terreno natural"/>
      <sheetName val="arcilla area verde"/>
      <sheetName val="area verde parterre"/>
      <sheetName val="cesped+plantas"/>
      <sheetName val="area verde amplia"/>
      <sheetName val="arenero"/>
      <sheetName val="juegos infantiles"/>
      <sheetName val="riego areas verdes"/>
      <sheetName val="cancha"/>
      <sheetName val="silice"/>
      <sheetName val="sello zanjas"/>
      <sheetName val="tuberia drenaje"/>
      <sheetName val="canal drenaje"/>
      <sheetName val="tuberia200mm"/>
      <sheetName val="red arcos"/>
      <sheetName val="pintura zona juego"/>
      <sheetName val="tubo6&quot;tablero"/>
      <sheetName val="mallas arcos"/>
      <sheetName val="perfileria tablero"/>
      <sheetName val="tablero vidrio+aro"/>
      <sheetName val="arcos y malla"/>
      <sheetName val="tubo voley"/>
      <sheetName val="net voley"/>
      <sheetName val="cubiertas con travesaños"/>
      <sheetName val="cerram tubo y malla"/>
      <sheetName val="bancas parque"/>
      <sheetName val="pergolas"/>
      <sheetName val="pasamanos acero"/>
      <sheetName val="porton metalico"/>
      <sheetName val="tapa cisterna"/>
      <sheetName val="malla electrosoldada"/>
      <sheetName val="baranda"/>
      <sheetName val="puertas metalicas"/>
      <sheetName val="escalera metalica"/>
      <sheetName val="estructura cub"/>
      <sheetName val="kubiteja"/>
      <sheetName val="acero estructural"/>
      <sheetName val="inst sanitarias garita"/>
      <sheetName val="inst electr y telef garita"/>
      <sheetName val="central AA"/>
      <sheetName val="planta tratamiento"/>
      <sheetName val="instalac sanitaria"/>
      <sheetName val="instalac elect"/>
      <sheetName val="inst sanitarias garita sec"/>
      <sheetName val="inst electr y telef garita sec"/>
      <sheetName val="barra seguridad"/>
      <sheetName val="inst sanit club"/>
      <sheetName val="inst elect club"/>
      <sheetName val="inst elect piscina"/>
      <sheetName val="alumb parque acuat"/>
      <sheetName val="iluminacion malecon"/>
      <sheetName val="poste alumb cancha"/>
      <sheetName val="luminarias"/>
      <sheetName val="tuberia instal elect"/>
      <sheetName val="instal elect pileta"/>
      <sheetName val="cerco electrico"/>
      <sheetName val="circuito seguridad"/>
      <sheetName val="equipo espejo agua"/>
      <sheetName val="juego interactivo barril"/>
      <sheetName val="juego estrella"/>
      <sheetName val="juego hongo"/>
      <sheetName val="instalacion transformador"/>
      <sheetName val="instalacion lamparas selladas"/>
      <sheetName val="instalacion aliment tablero"/>
      <sheetName val="equipo piscina"/>
      <sheetName val="borde piscina"/>
      <sheetName val="luminarias pileta"/>
      <sheetName val="filtro pileta"/>
      <sheetName val="valvulas2&quot;"/>
      <sheetName val="equipo pileta"/>
      <sheetName val="tablero control pileta"/>
      <sheetName val="solucion estabilizadora"/>
      <sheetName val="muro piedra"/>
      <sheetName val="losa cubierta"/>
      <sheetName val="mamposteria"/>
      <sheetName val="enlucido int"/>
      <sheetName val="enlucido ext"/>
      <sheetName val="tumbado falso"/>
      <sheetName val="pintura int"/>
      <sheetName val="pintura ext"/>
      <sheetName val="ventanas alum"/>
      <sheetName val="puertas alum-vid"/>
      <sheetName val="inodoros"/>
      <sheetName val="lavamanos"/>
      <sheetName val="puertas madera"/>
      <sheetName val="ceramica piso"/>
      <sheetName val="ceramica baño"/>
      <sheetName val="enchapado piedra"/>
      <sheetName val="recub ceramica rota"/>
      <sheetName val="impermeabilizacion"/>
      <sheetName val="limpieza"/>
      <sheetName val="muro hormigon"/>
      <sheetName val="cajas hormigon"/>
      <sheetName val="muranglas"/>
      <sheetName val="meson granito"/>
      <sheetName val="fregadero"/>
      <sheetName val="bordillo conf adoq"/>
      <sheetName val="muro ciclovia"/>
      <sheetName val="cerramiento perim"/>
      <sheetName val="cerramiento villas"/>
      <sheetName val="elementos de hormigon"/>
      <sheetName val="contrapiso"/>
      <sheetName val="construccion"/>
      <sheetName val="garitas"/>
      <sheetName val="bordillo cuneta"/>
      <sheetName val="bordillo parterre"/>
      <sheetName val="acera de hormigon"/>
      <sheetName val="pintura transito"/>
      <sheetName val="elementos señalizacion piso"/>
      <sheetName val="señales"/>
      <sheetName val="calculos movto tierra,pav y acm"/>
      <sheetName val="calculos construccion"/>
      <sheetName val="precios unit referenciales"/>
      <sheetName val="BASE DATOS"/>
    </sheetNames>
    <sheetDataSet>
      <sheetData sheetId="0">
        <row r="8">
          <cell r="B8" t="str">
            <v>FASE 1 DE CONSTRUCCION</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1"/>
      <sheetName val="MOBRA"/>
      <sheetName val="HERRAM"/>
      <sheetName val="TRANS"/>
      <sheetName val="presupuesto"/>
      <sheetName val="4001-A"/>
      <sheetName val="4001-B"/>
      <sheetName val="4002-A"/>
      <sheetName val="4003-A"/>
      <sheetName val="4005-A"/>
      <sheetName val="4006-A"/>
      <sheetName val="4007-A"/>
      <sheetName val="4008-A"/>
      <sheetName val="4009-A"/>
      <sheetName val="4010-A"/>
      <sheetName val="4001"/>
      <sheetName val="4002"/>
      <sheetName val="4003"/>
      <sheetName val="4004"/>
      <sheetName val="4005"/>
      <sheetName val="4006"/>
      <sheetName val="4010"/>
      <sheetName val="4011"/>
      <sheetName val="4012"/>
      <sheetName val="4013"/>
      <sheetName val="4014"/>
      <sheetName val="4015"/>
      <sheetName val="4016"/>
      <sheetName val="4017"/>
      <sheetName val="4018"/>
      <sheetName val="4019"/>
      <sheetName val="4020"/>
      <sheetName val="4021"/>
      <sheetName val="4022"/>
      <sheetName val="4023"/>
      <sheetName val="4024"/>
      <sheetName val="4025"/>
      <sheetName val="4026"/>
      <sheetName val="4026-A"/>
      <sheetName val="4026-B"/>
      <sheetName val="4027"/>
      <sheetName val="4028"/>
      <sheetName val="4029"/>
      <sheetName val="4030"/>
      <sheetName val="4031"/>
      <sheetName val="4032"/>
      <sheetName val="4033"/>
      <sheetName val="4034"/>
      <sheetName val="P_U "/>
    </sheetNames>
    <sheetDataSet>
      <sheetData sheetId="0" refreshError="1"/>
      <sheetData sheetId="1" refreshError="1"/>
      <sheetData sheetId="2" refreshError="1">
        <row r="3">
          <cell r="A3" t="str">
            <v>AMOL</v>
          </cell>
          <cell r="B3" t="str">
            <v>Amoladora</v>
          </cell>
          <cell r="C3" t="str">
            <v>dia</v>
          </cell>
          <cell r="D3">
            <v>4</v>
          </cell>
          <cell r="E3">
            <v>0.5</v>
          </cell>
        </row>
        <row r="4">
          <cell r="A4" t="str">
            <v>BOBC</v>
          </cell>
          <cell r="B4" t="str">
            <v>Bob Cat</v>
          </cell>
          <cell r="C4" t="str">
            <v>dia</v>
          </cell>
          <cell r="D4">
            <v>200</v>
          </cell>
          <cell r="E4">
            <v>25</v>
          </cell>
        </row>
        <row r="5">
          <cell r="A5" t="str">
            <v>BOM3</v>
          </cell>
          <cell r="B5" t="str">
            <v>Bomba de agua 3"</v>
          </cell>
          <cell r="C5" t="str">
            <v>dia</v>
          </cell>
          <cell r="D5">
            <v>12</v>
          </cell>
          <cell r="E5">
            <v>1.5</v>
          </cell>
        </row>
        <row r="6">
          <cell r="A6" t="str">
            <v>CAGR</v>
          </cell>
          <cell r="B6" t="str">
            <v>Carro pluma (grúa)</v>
          </cell>
          <cell r="C6" t="str">
            <v>dia</v>
          </cell>
          <cell r="D6">
            <v>144</v>
          </cell>
          <cell r="E6">
            <v>18</v>
          </cell>
        </row>
        <row r="7">
          <cell r="A7" t="str">
            <v>CAM1</v>
          </cell>
          <cell r="B7" t="str">
            <v>Camioneta</v>
          </cell>
          <cell r="C7" t="str">
            <v>dia</v>
          </cell>
          <cell r="D7">
            <v>40</v>
          </cell>
          <cell r="E7">
            <v>5</v>
          </cell>
        </row>
        <row r="8">
          <cell r="A8" t="str">
            <v>CASH</v>
          </cell>
          <cell r="B8" t="str">
            <v>Casetas SS HH</v>
          </cell>
          <cell r="C8" t="str">
            <v>dia</v>
          </cell>
          <cell r="D8">
            <v>180</v>
          </cell>
          <cell r="E8">
            <v>22.5</v>
          </cell>
        </row>
        <row r="9">
          <cell r="A9" t="str">
            <v>CON1</v>
          </cell>
          <cell r="B9" t="str">
            <v>Concretera un saco</v>
          </cell>
          <cell r="C9" t="str">
            <v>dia</v>
          </cell>
          <cell r="D9">
            <v>16</v>
          </cell>
          <cell r="E9">
            <v>2</v>
          </cell>
        </row>
        <row r="10">
          <cell r="A10" t="str">
            <v>COPQ</v>
          </cell>
          <cell r="B10" t="str">
            <v>Compactador pequeño</v>
          </cell>
          <cell r="C10" t="str">
            <v>dia</v>
          </cell>
          <cell r="D10">
            <v>10</v>
          </cell>
          <cell r="E10">
            <v>1.25</v>
          </cell>
        </row>
        <row r="11">
          <cell r="A11" t="str">
            <v>ELEC1</v>
          </cell>
          <cell r="B11" t="str">
            <v>Equipos para medición eléctricas</v>
          </cell>
          <cell r="C11" t="str">
            <v>dia</v>
          </cell>
          <cell r="D11">
            <v>2</v>
          </cell>
          <cell r="E11">
            <v>0.25</v>
          </cell>
        </row>
        <row r="12">
          <cell r="A12" t="str">
            <v>ELEC2</v>
          </cell>
          <cell r="B12" t="str">
            <v>Herramientas de fijación</v>
          </cell>
          <cell r="C12" t="str">
            <v>dia</v>
          </cell>
          <cell r="D12">
            <v>8</v>
          </cell>
          <cell r="E12">
            <v>1</v>
          </cell>
        </row>
        <row r="13">
          <cell r="A13" t="str">
            <v>ELEC3</v>
          </cell>
          <cell r="B13" t="str">
            <v>Herramientas de eléctricas</v>
          </cell>
          <cell r="C13" t="str">
            <v>dia</v>
          </cell>
          <cell r="D13">
            <v>25</v>
          </cell>
          <cell r="E13">
            <v>3.125</v>
          </cell>
        </row>
        <row r="14">
          <cell r="A14" t="str">
            <v>ELEC4</v>
          </cell>
          <cell r="B14" t="str">
            <v>Ponchadoras</v>
          </cell>
          <cell r="C14" t="str">
            <v>dia</v>
          </cell>
          <cell r="D14">
            <v>2</v>
          </cell>
          <cell r="E14">
            <v>0.25</v>
          </cell>
        </row>
        <row r="15">
          <cell r="A15" t="str">
            <v>ELEC5</v>
          </cell>
          <cell r="B15" t="str">
            <v>Escaleras</v>
          </cell>
          <cell r="C15" t="str">
            <v>dia</v>
          </cell>
          <cell r="D15">
            <v>10</v>
          </cell>
          <cell r="E15">
            <v>1.25</v>
          </cell>
        </row>
        <row r="16">
          <cell r="A16" t="str">
            <v>ELEC6</v>
          </cell>
          <cell r="B16" t="str">
            <v>Dobladoras manuales tubos</v>
          </cell>
          <cell r="C16" t="str">
            <v>dia</v>
          </cell>
          <cell r="D16">
            <v>4</v>
          </cell>
          <cell r="E16">
            <v>0.5</v>
          </cell>
        </row>
        <row r="17">
          <cell r="A17" t="str">
            <v>ELEC7</v>
          </cell>
          <cell r="B17" t="str">
            <v>Dobladoras hidraulicas tubos</v>
          </cell>
          <cell r="C17" t="str">
            <v>dia</v>
          </cell>
          <cell r="D17">
            <v>8</v>
          </cell>
          <cell r="E17">
            <v>1</v>
          </cell>
        </row>
        <row r="18">
          <cell r="A18" t="str">
            <v>ELEC8</v>
          </cell>
          <cell r="B18" t="str">
            <v xml:space="preserve">Andamios </v>
          </cell>
          <cell r="C18" t="str">
            <v>dia</v>
          </cell>
          <cell r="D18">
            <v>3</v>
          </cell>
          <cell r="E18">
            <v>0.375</v>
          </cell>
        </row>
        <row r="19">
          <cell r="A19" t="str">
            <v>HEME</v>
          </cell>
          <cell r="B19" t="str">
            <v>Herramientas Menores</v>
          </cell>
          <cell r="C19" t="str">
            <v>dia</v>
          </cell>
          <cell r="D19">
            <v>2</v>
          </cell>
          <cell r="E19">
            <v>0.25</v>
          </cell>
        </row>
        <row r="20">
          <cell r="A20" t="str">
            <v>MARN</v>
          </cell>
          <cell r="B20" t="str">
            <v>Martillo neumático 115 HP</v>
          </cell>
          <cell r="C20" t="str">
            <v>dia</v>
          </cell>
          <cell r="D20">
            <v>224</v>
          </cell>
          <cell r="E20">
            <v>28</v>
          </cell>
        </row>
        <row r="21">
          <cell r="A21" t="str">
            <v>MOTO</v>
          </cell>
          <cell r="B21" t="str">
            <v>Motosierra</v>
          </cell>
          <cell r="C21" t="str">
            <v>dia</v>
          </cell>
          <cell r="D21">
            <v>80</v>
          </cell>
          <cell r="E21">
            <v>10</v>
          </cell>
        </row>
        <row r="22">
          <cell r="A22" t="str">
            <v>NIMJ</v>
          </cell>
          <cell r="B22" t="str">
            <v>Nivel, miras y jalones</v>
          </cell>
          <cell r="C22" t="str">
            <v>dia</v>
          </cell>
          <cell r="D22">
            <v>24</v>
          </cell>
          <cell r="E22">
            <v>3</v>
          </cell>
        </row>
        <row r="23">
          <cell r="A23" t="str">
            <v>REAS</v>
          </cell>
          <cell r="B23" t="str">
            <v>Recuperadora de asfalto</v>
          </cell>
          <cell r="C23" t="str">
            <v>dia</v>
          </cell>
          <cell r="D23">
            <v>200</v>
          </cell>
          <cell r="E23">
            <v>25</v>
          </cell>
        </row>
        <row r="24">
          <cell r="A24" t="str">
            <v>RET1</v>
          </cell>
          <cell r="B24" t="str">
            <v>Retroexcavadora 80 HP</v>
          </cell>
          <cell r="C24" t="str">
            <v>dia</v>
          </cell>
          <cell r="D24">
            <v>200</v>
          </cell>
          <cell r="E24">
            <v>25</v>
          </cell>
        </row>
        <row r="25">
          <cell r="A25" t="str">
            <v>ROD1</v>
          </cell>
          <cell r="B25" t="str">
            <v>Rodillo</v>
          </cell>
          <cell r="C25" t="str">
            <v>dia</v>
          </cell>
          <cell r="D25">
            <v>144</v>
          </cell>
          <cell r="E25">
            <v>18</v>
          </cell>
        </row>
        <row r="26">
          <cell r="A26" t="str">
            <v>SOLD</v>
          </cell>
          <cell r="B26" t="str">
            <v>Soldadora</v>
          </cell>
          <cell r="C26" t="str">
            <v>dia</v>
          </cell>
          <cell r="D26">
            <v>12</v>
          </cell>
          <cell r="E26">
            <v>1.5</v>
          </cell>
        </row>
        <row r="27">
          <cell r="A27" t="str">
            <v>VASES3</v>
          </cell>
          <cell r="B27" t="str">
            <v>Base metálica de  100x100 con pedestal 50 cm</v>
          </cell>
          <cell r="C27" t="str">
            <v>dia</v>
          </cell>
          <cell r="D27">
            <v>10</v>
          </cell>
          <cell r="E27">
            <v>1.25</v>
          </cell>
        </row>
        <row r="28">
          <cell r="A28" t="str">
            <v>VIBR</v>
          </cell>
          <cell r="B28" t="str">
            <v>Vibrador de Concreto</v>
          </cell>
          <cell r="C28" t="str">
            <v>dia</v>
          </cell>
          <cell r="D28">
            <v>12</v>
          </cell>
          <cell r="E28">
            <v>1.5</v>
          </cell>
        </row>
        <row r="29">
          <cell r="A29" t="str">
            <v>VOL1</v>
          </cell>
          <cell r="B29" t="str">
            <v>Volquete 8 m3</v>
          </cell>
          <cell r="C29" t="str">
            <v>dia</v>
          </cell>
          <cell r="D29">
            <v>280</v>
          </cell>
          <cell r="E29">
            <v>35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6"/>
  <sheetViews>
    <sheetView zoomScaleNormal="100" workbookViewId="0">
      <selection activeCell="D104" sqref="D104"/>
    </sheetView>
  </sheetViews>
  <sheetFormatPr baseColWidth="10" defaultColWidth="11.42578125" defaultRowHeight="12" x14ac:dyDescent="0.2"/>
  <cols>
    <col min="1" max="1" width="5.7109375" style="70" customWidth="1"/>
    <col min="2" max="2" width="6.7109375" style="70" customWidth="1"/>
    <col min="3" max="3" width="12.7109375" style="70" customWidth="1"/>
    <col min="4" max="4" width="50.7109375" style="70" customWidth="1"/>
    <col min="5" max="5" width="8.7109375" style="70" customWidth="1"/>
    <col min="6" max="7" width="12.7109375" style="70" customWidth="1"/>
    <col min="8" max="8" width="16.140625" style="70" customWidth="1"/>
    <col min="9" max="16384" width="11.42578125" style="70"/>
  </cols>
  <sheetData>
    <row r="1" spans="1:13" x14ac:dyDescent="0.2">
      <c r="A1" s="69"/>
      <c r="B1" s="69"/>
      <c r="C1" s="69"/>
      <c r="D1" s="69"/>
      <c r="E1" s="69"/>
      <c r="F1" s="69"/>
      <c r="G1" s="69"/>
      <c r="H1" s="69"/>
      <c r="M1" s="71">
        <v>108</v>
      </c>
    </row>
    <row r="2" spans="1:13" x14ac:dyDescent="0.2">
      <c r="A2" s="72"/>
      <c r="B2" s="72"/>
      <c r="C2" s="72"/>
      <c r="D2" s="73"/>
      <c r="E2" s="73"/>
      <c r="F2" s="73"/>
      <c r="G2" s="73"/>
      <c r="H2" s="73"/>
    </row>
    <row r="3" spans="1:13" ht="15.6" customHeight="1" x14ac:dyDescent="0.2">
      <c r="A3" s="310" t="s">
        <v>519</v>
      </c>
      <c r="B3" s="310"/>
      <c r="C3" s="310"/>
      <c r="D3" s="310"/>
      <c r="E3" s="310"/>
      <c r="F3" s="310"/>
      <c r="G3" s="310"/>
      <c r="H3" s="310"/>
    </row>
    <row r="4" spans="1:13" ht="29.45" customHeight="1" x14ac:dyDescent="0.2">
      <c r="A4" s="311"/>
      <c r="B4" s="311"/>
      <c r="C4" s="311"/>
      <c r="D4" s="311"/>
      <c r="E4" s="311"/>
      <c r="F4" s="311"/>
      <c r="G4" s="311"/>
      <c r="H4" s="311"/>
    </row>
    <row r="5" spans="1:13" x14ac:dyDescent="0.2">
      <c r="A5" s="74" t="s">
        <v>520</v>
      </c>
      <c r="B5" s="74" t="s">
        <v>521</v>
      </c>
      <c r="C5" s="74" t="s">
        <v>522</v>
      </c>
      <c r="D5" s="74" t="s">
        <v>523</v>
      </c>
      <c r="E5" s="74" t="s">
        <v>3</v>
      </c>
      <c r="F5" s="75" t="s">
        <v>4</v>
      </c>
      <c r="G5" s="75" t="s">
        <v>524</v>
      </c>
      <c r="H5" s="75" t="s">
        <v>525</v>
      </c>
    </row>
    <row r="6" spans="1:13" s="81" customFormat="1" ht="36" x14ac:dyDescent="0.2">
      <c r="A6" s="76" t="s">
        <v>9</v>
      </c>
      <c r="B6" s="76" t="s">
        <v>7</v>
      </c>
      <c r="C6" s="76" t="s">
        <v>9</v>
      </c>
      <c r="D6" s="77" t="s">
        <v>8</v>
      </c>
      <c r="E6" s="78" t="s">
        <v>9</v>
      </c>
      <c r="F6" s="79" t="s">
        <v>9</v>
      </c>
      <c r="G6" s="79" t="s">
        <v>9</v>
      </c>
      <c r="H6" s="80">
        <f>+H7+H16+H23+H64+H94+H108+H112+H125</f>
        <v>7479439.7124600001</v>
      </c>
    </row>
    <row r="7" spans="1:13" s="81" customFormat="1" x14ac:dyDescent="0.2">
      <c r="A7" s="82" t="s">
        <v>9</v>
      </c>
      <c r="B7" s="82" t="s">
        <v>10</v>
      </c>
      <c r="C7" s="82" t="s">
        <v>9</v>
      </c>
      <c r="D7" s="83" t="s">
        <v>11</v>
      </c>
      <c r="E7" s="84" t="s">
        <v>9</v>
      </c>
      <c r="F7" s="85" t="s">
        <v>9</v>
      </c>
      <c r="G7" s="85" t="s">
        <v>9</v>
      </c>
      <c r="H7" s="86">
        <f>SUM(H8:H15)</f>
        <v>1731974.0687600002</v>
      </c>
    </row>
    <row r="8" spans="1:13" x14ac:dyDescent="0.2">
      <c r="A8" s="87">
        <v>1</v>
      </c>
      <c r="B8" s="87" t="s">
        <v>12</v>
      </c>
      <c r="C8" s="87" t="s">
        <v>526</v>
      </c>
      <c r="D8" s="88" t="s">
        <v>13</v>
      </c>
      <c r="E8" s="89" t="s">
        <v>14</v>
      </c>
      <c r="F8" s="90">
        <v>8</v>
      </c>
      <c r="G8" s="90">
        <v>164.41</v>
      </c>
      <c r="H8" s="91">
        <f>+G8*F8</f>
        <v>1315.28</v>
      </c>
      <c r="J8" s="92" t="str">
        <f>IF($A8&lt;&gt;"",CONCATENATE("HOJA ",TEXT($A8,"#"), "  DE ", TEXT($M$1,"#")),"")</f>
        <v>HOJA 1  DE 108</v>
      </c>
    </row>
    <row r="9" spans="1:13" ht="24" x14ac:dyDescent="0.2">
      <c r="A9" s="87">
        <v>2</v>
      </c>
      <c r="B9" s="87" t="s">
        <v>15</v>
      </c>
      <c r="C9" s="87" t="s">
        <v>527</v>
      </c>
      <c r="D9" s="88" t="s">
        <v>16</v>
      </c>
      <c r="E9" s="89" t="s">
        <v>17</v>
      </c>
      <c r="F9" s="90">
        <v>23452.959999999999</v>
      </c>
      <c r="G9" s="90">
        <v>1.46</v>
      </c>
      <c r="H9" s="91">
        <f>+G9*F9</f>
        <v>34241.321599999996</v>
      </c>
      <c r="J9" s="92" t="str">
        <f t="shared" ref="J9:J15" si="0">IF($A9&lt;&gt;"",CONCATENATE("HOJA ",TEXT($A9,"#"), "  DE ", TEXT($M$1,"#")),"")</f>
        <v>HOJA 2  DE 108</v>
      </c>
    </row>
    <row r="10" spans="1:13" x14ac:dyDescent="0.2">
      <c r="A10" s="87">
        <v>3</v>
      </c>
      <c r="B10" s="87" t="s">
        <v>18</v>
      </c>
      <c r="C10" s="87" t="s">
        <v>9</v>
      </c>
      <c r="D10" s="88" t="s">
        <v>19</v>
      </c>
      <c r="E10" s="89" t="s">
        <v>17</v>
      </c>
      <c r="F10" s="90">
        <v>3517.94</v>
      </c>
      <c r="G10" s="90">
        <v>1.49</v>
      </c>
      <c r="H10" s="91">
        <f t="shared" ref="H10:H22" si="1">+G10*F10</f>
        <v>5241.7305999999999</v>
      </c>
      <c r="J10" s="92" t="str">
        <f t="shared" si="0"/>
        <v>HOJA 3  DE 108</v>
      </c>
    </row>
    <row r="11" spans="1:13" ht="24" x14ac:dyDescent="0.2">
      <c r="A11" s="87">
        <v>4</v>
      </c>
      <c r="B11" s="87" t="s">
        <v>20</v>
      </c>
      <c r="C11" s="87" t="s">
        <v>528</v>
      </c>
      <c r="D11" s="88" t="s">
        <v>21</v>
      </c>
      <c r="E11" s="89" t="s">
        <v>17</v>
      </c>
      <c r="F11" s="90">
        <v>7035.8879999999999</v>
      </c>
      <c r="G11" s="90">
        <v>8.15</v>
      </c>
      <c r="H11" s="91">
        <f t="shared" si="1"/>
        <v>57342.487200000003</v>
      </c>
      <c r="J11" s="92" t="str">
        <f t="shared" si="0"/>
        <v>HOJA 4  DE 108</v>
      </c>
    </row>
    <row r="12" spans="1:13" x14ac:dyDescent="0.2">
      <c r="A12" s="87">
        <v>5</v>
      </c>
      <c r="B12" s="87" t="s">
        <v>22</v>
      </c>
      <c r="C12" s="87" t="s">
        <v>529</v>
      </c>
      <c r="D12" s="88" t="s">
        <v>23</v>
      </c>
      <c r="E12" s="89" t="s">
        <v>17</v>
      </c>
      <c r="F12" s="90">
        <v>30607.598999999998</v>
      </c>
      <c r="G12" s="90">
        <v>5.84</v>
      </c>
      <c r="H12" s="91">
        <f t="shared" si="1"/>
        <v>178748.37815999999</v>
      </c>
      <c r="J12" s="92" t="str">
        <f t="shared" si="0"/>
        <v>HOJA 5  DE 108</v>
      </c>
    </row>
    <row r="13" spans="1:13" ht="24" x14ac:dyDescent="0.2">
      <c r="A13" s="87">
        <v>6</v>
      </c>
      <c r="B13" s="87" t="s">
        <v>24</v>
      </c>
      <c r="C13" s="87" t="s">
        <v>530</v>
      </c>
      <c r="D13" s="88" t="s">
        <v>25</v>
      </c>
      <c r="E13" s="89" t="s">
        <v>26</v>
      </c>
      <c r="F13" s="90">
        <v>2601645.915</v>
      </c>
      <c r="G13" s="90">
        <v>0.32</v>
      </c>
      <c r="H13" s="91">
        <f t="shared" si="1"/>
        <v>832526.69280000008</v>
      </c>
      <c r="J13" s="92" t="str">
        <f t="shared" si="0"/>
        <v>HOJA 6  DE 108</v>
      </c>
    </row>
    <row r="14" spans="1:13" x14ac:dyDescent="0.2">
      <c r="A14" s="87">
        <v>7</v>
      </c>
      <c r="B14" s="87" t="s">
        <v>27</v>
      </c>
      <c r="C14" s="87" t="s">
        <v>9</v>
      </c>
      <c r="D14" s="88" t="s">
        <v>28</v>
      </c>
      <c r="E14" s="89" t="s">
        <v>29</v>
      </c>
      <c r="F14" s="90">
        <v>307110</v>
      </c>
      <c r="G14" s="90">
        <v>1.9</v>
      </c>
      <c r="H14" s="91">
        <f t="shared" si="1"/>
        <v>583509</v>
      </c>
      <c r="J14" s="92" t="str">
        <f t="shared" si="0"/>
        <v>HOJA 7  DE 108</v>
      </c>
    </row>
    <row r="15" spans="1:13" x14ac:dyDescent="0.2">
      <c r="A15" s="87">
        <v>8</v>
      </c>
      <c r="B15" s="87" t="s">
        <v>30</v>
      </c>
      <c r="C15" s="87" t="s">
        <v>531</v>
      </c>
      <c r="D15" s="88" t="s">
        <v>31</v>
      </c>
      <c r="E15" s="89" t="s">
        <v>17</v>
      </c>
      <c r="F15" s="90">
        <v>17589.72</v>
      </c>
      <c r="G15" s="90">
        <v>2.2200000000000002</v>
      </c>
      <c r="H15" s="91">
        <f t="shared" si="1"/>
        <v>39049.178400000004</v>
      </c>
      <c r="J15" s="92" t="str">
        <f t="shared" si="0"/>
        <v>HOJA 8  DE 108</v>
      </c>
    </row>
    <row r="16" spans="1:13" s="81" customFormat="1" x14ac:dyDescent="0.2">
      <c r="A16" s="82" t="s">
        <v>9</v>
      </c>
      <c r="B16" s="82" t="s">
        <v>32</v>
      </c>
      <c r="C16" s="82" t="s">
        <v>9</v>
      </c>
      <c r="D16" s="83" t="s">
        <v>33</v>
      </c>
      <c r="E16" s="84" t="s">
        <v>9</v>
      </c>
      <c r="F16" s="85" t="s">
        <v>9</v>
      </c>
      <c r="G16" s="85" t="s">
        <v>9</v>
      </c>
      <c r="H16" s="86">
        <f>SUM(H17:H22)</f>
        <v>2415748.6772000003</v>
      </c>
    </row>
    <row r="17" spans="1:10" ht="36" x14ac:dyDescent="0.2">
      <c r="A17" s="87">
        <v>9</v>
      </c>
      <c r="B17" s="87" t="s">
        <v>34</v>
      </c>
      <c r="C17" s="87" t="s">
        <v>9</v>
      </c>
      <c r="D17" s="88" t="s">
        <v>35</v>
      </c>
      <c r="E17" s="89" t="s">
        <v>29</v>
      </c>
      <c r="F17" s="90">
        <v>91806.12</v>
      </c>
      <c r="G17" s="90">
        <v>8.92</v>
      </c>
      <c r="H17" s="91">
        <f t="shared" si="1"/>
        <v>818910.59039999999</v>
      </c>
      <c r="J17" s="92" t="str">
        <f t="shared" ref="J17:J22" si="2">IF($A17&lt;&gt;"",CONCATENATE("HOJA ",TEXT($A17,"#"), "  DE ", TEXT($M$1,"#")),"")</f>
        <v>HOJA 9  DE 108</v>
      </c>
    </row>
    <row r="18" spans="1:10" x14ac:dyDescent="0.2">
      <c r="A18" s="87">
        <v>10</v>
      </c>
      <c r="B18" s="87" t="s">
        <v>36</v>
      </c>
      <c r="C18" s="87" t="s">
        <v>532</v>
      </c>
      <c r="D18" s="88" t="s">
        <v>37</v>
      </c>
      <c r="E18" s="89" t="s">
        <v>29</v>
      </c>
      <c r="F18" s="90">
        <v>49420</v>
      </c>
      <c r="G18" s="90">
        <v>1.58</v>
      </c>
      <c r="H18" s="91">
        <f t="shared" si="1"/>
        <v>78083.600000000006</v>
      </c>
      <c r="J18" s="92" t="str">
        <f t="shared" si="2"/>
        <v>HOJA 10  DE 108</v>
      </c>
    </row>
    <row r="19" spans="1:10" ht="24" x14ac:dyDescent="0.2">
      <c r="A19" s="87">
        <v>11</v>
      </c>
      <c r="B19" s="87" t="s">
        <v>38</v>
      </c>
      <c r="C19" s="87" t="s">
        <v>533</v>
      </c>
      <c r="D19" s="88" t="s">
        <v>39</v>
      </c>
      <c r="E19" s="89" t="s">
        <v>26</v>
      </c>
      <c r="F19" s="90">
        <v>527885.18999999994</v>
      </c>
      <c r="G19" s="90">
        <v>0.32</v>
      </c>
      <c r="H19" s="91">
        <f t="shared" si="1"/>
        <v>168923.26079999999</v>
      </c>
      <c r="J19" s="92" t="str">
        <f t="shared" si="2"/>
        <v>HOJA 11  DE 108</v>
      </c>
    </row>
    <row r="20" spans="1:10" ht="24" x14ac:dyDescent="0.2">
      <c r="A20" s="87">
        <v>12</v>
      </c>
      <c r="B20" s="87" t="s">
        <v>40</v>
      </c>
      <c r="C20" s="87" t="s">
        <v>9</v>
      </c>
      <c r="D20" s="88" t="s">
        <v>41</v>
      </c>
      <c r="E20" s="89" t="s">
        <v>29</v>
      </c>
      <c r="F20" s="90">
        <v>91806.12</v>
      </c>
      <c r="G20" s="90">
        <v>0.87</v>
      </c>
      <c r="H20" s="91">
        <f t="shared" si="1"/>
        <v>79871.324399999998</v>
      </c>
      <c r="J20" s="92" t="str">
        <f t="shared" si="2"/>
        <v>HOJA 12  DE 108</v>
      </c>
    </row>
    <row r="21" spans="1:10" ht="24" x14ac:dyDescent="0.2">
      <c r="A21" s="87">
        <v>13</v>
      </c>
      <c r="B21" s="87" t="s">
        <v>42</v>
      </c>
      <c r="C21" s="87" t="s">
        <v>534</v>
      </c>
      <c r="D21" s="88" t="s">
        <v>43</v>
      </c>
      <c r="E21" s="89" t="s">
        <v>17</v>
      </c>
      <c r="F21" s="90">
        <v>15160.08</v>
      </c>
      <c r="G21" s="90">
        <v>56.57</v>
      </c>
      <c r="H21" s="91">
        <f t="shared" si="1"/>
        <v>857605.72560000001</v>
      </c>
      <c r="J21" s="92" t="str">
        <f t="shared" si="2"/>
        <v>HOJA 13  DE 108</v>
      </c>
    </row>
    <row r="22" spans="1:10" ht="24" x14ac:dyDescent="0.2">
      <c r="A22" s="87">
        <v>14</v>
      </c>
      <c r="B22" s="87" t="s">
        <v>44</v>
      </c>
      <c r="C22" s="87" t="s">
        <v>533</v>
      </c>
      <c r="D22" s="88" t="s">
        <v>39</v>
      </c>
      <c r="E22" s="89" t="s">
        <v>26</v>
      </c>
      <c r="F22" s="90">
        <v>1288606.8</v>
      </c>
      <c r="G22" s="90">
        <v>0.32</v>
      </c>
      <c r="H22" s="91">
        <f t="shared" si="1"/>
        <v>412354.17600000004</v>
      </c>
      <c r="J22" s="92" t="str">
        <f t="shared" si="2"/>
        <v>HOJA 14  DE 108</v>
      </c>
    </row>
    <row r="23" spans="1:10" s="81" customFormat="1" x14ac:dyDescent="0.2">
      <c r="A23" s="82" t="s">
        <v>9</v>
      </c>
      <c r="B23" s="82" t="s">
        <v>45</v>
      </c>
      <c r="C23" s="82" t="s">
        <v>9</v>
      </c>
      <c r="D23" s="83" t="s">
        <v>46</v>
      </c>
      <c r="E23" s="84" t="s">
        <v>9</v>
      </c>
      <c r="F23" s="85" t="s">
        <v>9</v>
      </c>
      <c r="G23" s="85" t="s">
        <v>9</v>
      </c>
      <c r="H23" s="86">
        <f>+H24+H26+H39+H47+H60</f>
        <v>1776214.8139</v>
      </c>
    </row>
    <row r="24" spans="1:10" s="81" customFormat="1" x14ac:dyDescent="0.2">
      <c r="A24" s="93" t="s">
        <v>9</v>
      </c>
      <c r="B24" s="93" t="s">
        <v>47</v>
      </c>
      <c r="C24" s="93" t="s">
        <v>9</v>
      </c>
      <c r="D24" s="94" t="s">
        <v>48</v>
      </c>
      <c r="E24" s="95" t="s">
        <v>9</v>
      </c>
      <c r="F24" s="96" t="s">
        <v>9</v>
      </c>
      <c r="G24" s="96" t="s">
        <v>9</v>
      </c>
      <c r="H24" s="97">
        <f>SUM(H25)</f>
        <v>19.729199999999999</v>
      </c>
    </row>
    <row r="25" spans="1:10" x14ac:dyDescent="0.2">
      <c r="A25" s="87">
        <v>15</v>
      </c>
      <c r="B25" s="87" t="s">
        <v>49</v>
      </c>
      <c r="C25" s="87" t="s">
        <v>526</v>
      </c>
      <c r="D25" s="88" t="s">
        <v>13</v>
      </c>
      <c r="E25" s="89" t="s">
        <v>14</v>
      </c>
      <c r="F25" s="90">
        <v>0.12</v>
      </c>
      <c r="G25" s="90">
        <v>164.41</v>
      </c>
      <c r="H25" s="91">
        <f t="shared" ref="H25" si="3">+G25*F25</f>
        <v>19.729199999999999</v>
      </c>
      <c r="J25" s="92" t="str">
        <f>IF($A25&lt;&gt;"",CONCATENATE("HOJA ",TEXT($A25,"#"), "  DE ", TEXT($M$1,"#")),"")</f>
        <v>HOJA 15  DE 108</v>
      </c>
    </row>
    <row r="26" spans="1:10" s="81" customFormat="1" x14ac:dyDescent="0.2">
      <c r="A26" s="93" t="s">
        <v>9</v>
      </c>
      <c r="B26" s="93" t="s">
        <v>50</v>
      </c>
      <c r="C26" s="93" t="s">
        <v>9</v>
      </c>
      <c r="D26" s="94" t="s">
        <v>51</v>
      </c>
      <c r="E26" s="95" t="s">
        <v>9</v>
      </c>
      <c r="F26" s="96" t="s">
        <v>9</v>
      </c>
      <c r="G26" s="96" t="s">
        <v>9</v>
      </c>
      <c r="H26" s="97">
        <f>SUM(H27:H38)</f>
        <v>1440164.9697</v>
      </c>
    </row>
    <row r="27" spans="1:10" x14ac:dyDescent="0.2">
      <c r="A27" s="87">
        <v>16</v>
      </c>
      <c r="B27" s="87" t="s">
        <v>52</v>
      </c>
      <c r="C27" s="87" t="s">
        <v>9</v>
      </c>
      <c r="D27" s="88" t="s">
        <v>19</v>
      </c>
      <c r="E27" s="89" t="s">
        <v>17</v>
      </c>
      <c r="F27" s="90">
        <v>2741.9</v>
      </c>
      <c r="G27" s="90">
        <v>1.49</v>
      </c>
      <c r="H27" s="91">
        <f t="shared" ref="H27:H63" si="4">+G27*F27</f>
        <v>4085.431</v>
      </c>
      <c r="J27" s="92" t="str">
        <f t="shared" ref="J27:J38" si="5">IF($A27&lt;&gt;"",CONCATENATE("HOJA ",TEXT($A27,"#"), "  DE ", TEXT($M$1,"#")),"")</f>
        <v>HOJA 16  DE 108</v>
      </c>
    </row>
    <row r="28" spans="1:10" ht="24" x14ac:dyDescent="0.2">
      <c r="A28" s="87">
        <v>17</v>
      </c>
      <c r="B28" s="87" t="s">
        <v>53</v>
      </c>
      <c r="C28" s="87" t="s">
        <v>528</v>
      </c>
      <c r="D28" s="88" t="s">
        <v>21</v>
      </c>
      <c r="E28" s="89" t="s">
        <v>17</v>
      </c>
      <c r="F28" s="90">
        <v>2741.9</v>
      </c>
      <c r="G28" s="90">
        <v>8.15</v>
      </c>
      <c r="H28" s="91">
        <f t="shared" si="4"/>
        <v>22346.485000000001</v>
      </c>
      <c r="J28" s="92" t="str">
        <f t="shared" si="5"/>
        <v>HOJA 17  DE 108</v>
      </c>
    </row>
    <row r="29" spans="1:10" x14ac:dyDescent="0.2">
      <c r="A29" s="87">
        <v>18</v>
      </c>
      <c r="B29" s="87" t="s">
        <v>54</v>
      </c>
      <c r="C29" s="87" t="s">
        <v>529</v>
      </c>
      <c r="D29" s="88" t="s">
        <v>23</v>
      </c>
      <c r="E29" s="89" t="s">
        <v>17</v>
      </c>
      <c r="F29" s="90">
        <v>1728</v>
      </c>
      <c r="G29" s="90">
        <v>5.84</v>
      </c>
      <c r="H29" s="91">
        <f t="shared" si="4"/>
        <v>10091.52</v>
      </c>
      <c r="J29" s="92" t="str">
        <f t="shared" si="5"/>
        <v>HOJA 18  DE 108</v>
      </c>
    </row>
    <row r="30" spans="1:10" ht="24" x14ac:dyDescent="0.2">
      <c r="A30" s="87">
        <v>19</v>
      </c>
      <c r="B30" s="87" t="s">
        <v>55</v>
      </c>
      <c r="C30" s="87" t="s">
        <v>530</v>
      </c>
      <c r="D30" s="88" t="s">
        <v>25</v>
      </c>
      <c r="E30" s="89" t="s">
        <v>26</v>
      </c>
      <c r="F30" s="90">
        <v>146880</v>
      </c>
      <c r="G30" s="90">
        <v>0.32</v>
      </c>
      <c r="H30" s="91">
        <f t="shared" si="4"/>
        <v>47001.599999999999</v>
      </c>
      <c r="J30" s="92" t="str">
        <f t="shared" si="5"/>
        <v>HOJA 19  DE 108</v>
      </c>
    </row>
    <row r="31" spans="1:10" ht="24" x14ac:dyDescent="0.2">
      <c r="A31" s="87">
        <v>20</v>
      </c>
      <c r="B31" s="87" t="s">
        <v>56</v>
      </c>
      <c r="C31" s="87" t="s">
        <v>535</v>
      </c>
      <c r="D31" s="88" t="s">
        <v>57</v>
      </c>
      <c r="E31" s="89" t="s">
        <v>17</v>
      </c>
      <c r="F31" s="90">
        <v>782.32</v>
      </c>
      <c r="G31" s="90">
        <v>299.64999999999998</v>
      </c>
      <c r="H31" s="91">
        <f t="shared" si="4"/>
        <v>234422.18799999999</v>
      </c>
      <c r="J31" s="92" t="str">
        <f t="shared" si="5"/>
        <v>HOJA 20  DE 108</v>
      </c>
    </row>
    <row r="32" spans="1:10" x14ac:dyDescent="0.2">
      <c r="A32" s="87">
        <v>21</v>
      </c>
      <c r="B32" s="87" t="s">
        <v>58</v>
      </c>
      <c r="C32" s="87" t="s">
        <v>536</v>
      </c>
      <c r="D32" s="248" t="s">
        <v>59</v>
      </c>
      <c r="E32" s="89" t="s">
        <v>60</v>
      </c>
      <c r="F32" s="90">
        <v>112621.4</v>
      </c>
      <c r="G32" s="90">
        <v>2.75</v>
      </c>
      <c r="H32" s="91">
        <f t="shared" si="4"/>
        <v>309708.84999999998</v>
      </c>
      <c r="J32" s="92" t="str">
        <f t="shared" si="5"/>
        <v>HOJA 21  DE 108</v>
      </c>
    </row>
    <row r="33" spans="1:10" ht="24" x14ac:dyDescent="0.2">
      <c r="A33" s="87">
        <v>22</v>
      </c>
      <c r="B33" s="87" t="s">
        <v>61</v>
      </c>
      <c r="C33" s="87" t="s">
        <v>537</v>
      </c>
      <c r="D33" s="88" t="s">
        <v>62</v>
      </c>
      <c r="E33" s="89" t="s">
        <v>17</v>
      </c>
      <c r="F33" s="90">
        <v>36.46</v>
      </c>
      <c r="G33" s="90">
        <v>142.19</v>
      </c>
      <c r="H33" s="91">
        <f t="shared" si="4"/>
        <v>5184.2474000000002</v>
      </c>
      <c r="J33" s="92" t="str">
        <f t="shared" si="5"/>
        <v>HOJA 22  DE 108</v>
      </c>
    </row>
    <row r="34" spans="1:10" ht="24" x14ac:dyDescent="0.2">
      <c r="A34" s="87">
        <v>23</v>
      </c>
      <c r="B34" s="87" t="s">
        <v>63</v>
      </c>
      <c r="C34" s="87" t="s">
        <v>538</v>
      </c>
      <c r="D34" s="88" t="s">
        <v>64</v>
      </c>
      <c r="E34" s="89" t="s">
        <v>65</v>
      </c>
      <c r="F34" s="90">
        <v>540</v>
      </c>
      <c r="G34" s="90">
        <v>918.13</v>
      </c>
      <c r="H34" s="91">
        <f t="shared" si="4"/>
        <v>495790.2</v>
      </c>
      <c r="J34" s="92" t="str">
        <f t="shared" si="5"/>
        <v>HOJA 23  DE 108</v>
      </c>
    </row>
    <row r="35" spans="1:10" ht="24" x14ac:dyDescent="0.2">
      <c r="A35" s="87">
        <v>24</v>
      </c>
      <c r="B35" s="87" t="s">
        <v>66</v>
      </c>
      <c r="C35" s="87" t="s">
        <v>539</v>
      </c>
      <c r="D35" s="88" t="s">
        <v>67</v>
      </c>
      <c r="E35" s="89" t="s">
        <v>65</v>
      </c>
      <c r="F35" s="90">
        <v>540</v>
      </c>
      <c r="G35" s="90">
        <v>560.9</v>
      </c>
      <c r="H35" s="91">
        <f t="shared" si="4"/>
        <v>302886</v>
      </c>
      <c r="J35" s="92" t="str">
        <f t="shared" si="5"/>
        <v>HOJA 24  DE 108</v>
      </c>
    </row>
    <row r="36" spans="1:10" ht="24" x14ac:dyDescent="0.2">
      <c r="A36" s="87">
        <v>25</v>
      </c>
      <c r="B36" s="87" t="s">
        <v>68</v>
      </c>
      <c r="C36" s="87" t="s">
        <v>9</v>
      </c>
      <c r="D36" s="88" t="s">
        <v>69</v>
      </c>
      <c r="E36" s="89" t="s">
        <v>17</v>
      </c>
      <c r="F36" s="90">
        <v>95.46</v>
      </c>
      <c r="G36" s="90">
        <v>30.76</v>
      </c>
      <c r="H36" s="91">
        <f t="shared" si="4"/>
        <v>2936.3496</v>
      </c>
      <c r="J36" s="92" t="str">
        <f t="shared" si="5"/>
        <v>HOJA 25  DE 108</v>
      </c>
    </row>
    <row r="37" spans="1:10" ht="24" x14ac:dyDescent="0.2">
      <c r="A37" s="87">
        <v>26</v>
      </c>
      <c r="B37" s="87" t="s">
        <v>70</v>
      </c>
      <c r="C37" s="87" t="s">
        <v>540</v>
      </c>
      <c r="D37" s="88" t="s">
        <v>71</v>
      </c>
      <c r="E37" s="89" t="s">
        <v>29</v>
      </c>
      <c r="F37" s="90">
        <v>1660.11</v>
      </c>
      <c r="G37" s="90">
        <v>3.17</v>
      </c>
      <c r="H37" s="91">
        <f t="shared" si="4"/>
        <v>5262.5486999999994</v>
      </c>
      <c r="J37" s="92" t="str">
        <f t="shared" si="5"/>
        <v>HOJA 26  DE 108</v>
      </c>
    </row>
    <row r="38" spans="1:10" ht="24" x14ac:dyDescent="0.2">
      <c r="A38" s="87">
        <v>27</v>
      </c>
      <c r="B38" s="87" t="s">
        <v>72</v>
      </c>
      <c r="C38" s="87" t="s">
        <v>541</v>
      </c>
      <c r="D38" s="88" t="s">
        <v>73</v>
      </c>
      <c r="E38" s="89" t="s">
        <v>65</v>
      </c>
      <c r="F38" s="90">
        <v>67.5</v>
      </c>
      <c r="G38" s="90">
        <v>6.66</v>
      </c>
      <c r="H38" s="91">
        <f t="shared" si="4"/>
        <v>449.55</v>
      </c>
      <c r="J38" s="92" t="str">
        <f t="shared" si="5"/>
        <v>HOJA 27  DE 108</v>
      </c>
    </row>
    <row r="39" spans="1:10" s="81" customFormat="1" x14ac:dyDescent="0.2">
      <c r="A39" s="93" t="s">
        <v>9</v>
      </c>
      <c r="B39" s="93" t="s">
        <v>74</v>
      </c>
      <c r="C39" s="93" t="s">
        <v>9</v>
      </c>
      <c r="D39" s="94" t="s">
        <v>75</v>
      </c>
      <c r="E39" s="95" t="s">
        <v>9</v>
      </c>
      <c r="F39" s="96" t="s">
        <v>9</v>
      </c>
      <c r="G39" s="96" t="s">
        <v>9</v>
      </c>
      <c r="H39" s="97">
        <f>SUM(H40:H46)</f>
        <v>118869.61269999998</v>
      </c>
    </row>
    <row r="40" spans="1:10" x14ac:dyDescent="0.2">
      <c r="A40" s="87">
        <v>28</v>
      </c>
      <c r="B40" s="87" t="s">
        <v>76</v>
      </c>
      <c r="C40" s="87" t="s">
        <v>529</v>
      </c>
      <c r="D40" s="88" t="s">
        <v>23</v>
      </c>
      <c r="E40" s="89" t="s">
        <v>17</v>
      </c>
      <c r="F40" s="90">
        <v>2245</v>
      </c>
      <c r="G40" s="90">
        <v>5.84</v>
      </c>
      <c r="H40" s="91">
        <f t="shared" si="4"/>
        <v>13110.8</v>
      </c>
      <c r="J40" s="92" t="str">
        <f t="shared" ref="J40:J46" si="6">IF($A40&lt;&gt;"",CONCATENATE("HOJA ",TEXT($A40,"#"), "  DE ", TEXT($M$1,"#")),"")</f>
        <v>HOJA 28  DE 108</v>
      </c>
    </row>
    <row r="41" spans="1:10" ht="24" x14ac:dyDescent="0.2">
      <c r="A41" s="87">
        <v>29</v>
      </c>
      <c r="B41" s="87" t="s">
        <v>77</v>
      </c>
      <c r="C41" s="87" t="s">
        <v>530</v>
      </c>
      <c r="D41" s="88" t="s">
        <v>25</v>
      </c>
      <c r="E41" s="89" t="s">
        <v>26</v>
      </c>
      <c r="F41" s="90">
        <v>190825</v>
      </c>
      <c r="G41" s="90">
        <v>0.32</v>
      </c>
      <c r="H41" s="91">
        <f t="shared" si="4"/>
        <v>61064</v>
      </c>
      <c r="J41" s="92" t="str">
        <f t="shared" si="6"/>
        <v>HOJA 29  DE 108</v>
      </c>
    </row>
    <row r="42" spans="1:10" ht="24" x14ac:dyDescent="0.2">
      <c r="A42" s="87">
        <v>30</v>
      </c>
      <c r="B42" s="87" t="s">
        <v>78</v>
      </c>
      <c r="C42" s="87" t="s">
        <v>542</v>
      </c>
      <c r="D42" s="88" t="s">
        <v>79</v>
      </c>
      <c r="E42" s="89" t="s">
        <v>17</v>
      </c>
      <c r="F42" s="90">
        <v>38.61</v>
      </c>
      <c r="G42" s="90">
        <v>287.57</v>
      </c>
      <c r="H42" s="91">
        <f t="shared" si="4"/>
        <v>11103.0777</v>
      </c>
      <c r="J42" s="92" t="str">
        <f t="shared" si="6"/>
        <v>HOJA 30  DE 108</v>
      </c>
    </row>
    <row r="43" spans="1:10" x14ac:dyDescent="0.2">
      <c r="A43" s="87">
        <v>31</v>
      </c>
      <c r="B43" s="87" t="s">
        <v>80</v>
      </c>
      <c r="C43" s="87" t="s">
        <v>536</v>
      </c>
      <c r="D43" s="248" t="s">
        <v>59</v>
      </c>
      <c r="E43" s="89" t="s">
        <v>60</v>
      </c>
      <c r="F43" s="90">
        <v>11873.46</v>
      </c>
      <c r="G43" s="90">
        <v>2.75</v>
      </c>
      <c r="H43" s="91">
        <f t="shared" si="4"/>
        <v>32652.014999999999</v>
      </c>
      <c r="J43" s="92" t="str">
        <f t="shared" si="6"/>
        <v>HOJA 31  DE 108</v>
      </c>
    </row>
    <row r="44" spans="1:10" ht="24" x14ac:dyDescent="0.2">
      <c r="A44" s="87">
        <v>32</v>
      </c>
      <c r="B44" s="87" t="s">
        <v>81</v>
      </c>
      <c r="C44" s="87" t="s">
        <v>543</v>
      </c>
      <c r="D44" s="88" t="s">
        <v>82</v>
      </c>
      <c r="E44" s="89" t="s">
        <v>29</v>
      </c>
      <c r="F44" s="90">
        <v>98.4</v>
      </c>
      <c r="G44" s="90">
        <v>7.32</v>
      </c>
      <c r="H44" s="91">
        <f t="shared" si="4"/>
        <v>720.28800000000012</v>
      </c>
      <c r="J44" s="92" t="str">
        <f t="shared" si="6"/>
        <v>HOJA 32  DE 108</v>
      </c>
    </row>
    <row r="45" spans="1:10" ht="24" x14ac:dyDescent="0.2">
      <c r="A45" s="87">
        <v>33</v>
      </c>
      <c r="B45" s="87" t="s">
        <v>83</v>
      </c>
      <c r="C45" s="87" t="s">
        <v>533</v>
      </c>
      <c r="D45" s="88" t="s">
        <v>39</v>
      </c>
      <c r="E45" s="89" t="s">
        <v>26</v>
      </c>
      <c r="F45" s="90">
        <v>418.2</v>
      </c>
      <c r="G45" s="90">
        <v>0.32</v>
      </c>
      <c r="H45" s="91">
        <f t="shared" si="4"/>
        <v>133.82400000000001</v>
      </c>
      <c r="J45" s="92" t="str">
        <f t="shared" si="6"/>
        <v>HOJA 33  DE 108</v>
      </c>
    </row>
    <row r="46" spans="1:10" ht="24" x14ac:dyDescent="0.2">
      <c r="A46" s="87">
        <v>34</v>
      </c>
      <c r="B46" s="87" t="s">
        <v>84</v>
      </c>
      <c r="C46" s="87" t="s">
        <v>9</v>
      </c>
      <c r="D46" s="88" t="s">
        <v>41</v>
      </c>
      <c r="E46" s="89" t="s">
        <v>29</v>
      </c>
      <c r="F46" s="90">
        <v>98.4</v>
      </c>
      <c r="G46" s="90">
        <v>0.87</v>
      </c>
      <c r="H46" s="91">
        <f t="shared" si="4"/>
        <v>85.608000000000004</v>
      </c>
      <c r="J46" s="92" t="str">
        <f t="shared" si="6"/>
        <v>HOJA 34  DE 108</v>
      </c>
    </row>
    <row r="47" spans="1:10" s="81" customFormat="1" x14ac:dyDescent="0.2">
      <c r="A47" s="93" t="s">
        <v>9</v>
      </c>
      <c r="B47" s="93" t="s">
        <v>85</v>
      </c>
      <c r="C47" s="93" t="s">
        <v>9</v>
      </c>
      <c r="D47" s="94" t="s">
        <v>86</v>
      </c>
      <c r="E47" s="95" t="s">
        <v>9</v>
      </c>
      <c r="F47" s="96" t="s">
        <v>9</v>
      </c>
      <c r="G47" s="96" t="s">
        <v>9</v>
      </c>
      <c r="H47" s="97">
        <f>SUM(H48:H59)</f>
        <v>180489.64480000001</v>
      </c>
    </row>
    <row r="48" spans="1:10" x14ac:dyDescent="0.2">
      <c r="A48" s="87">
        <v>35</v>
      </c>
      <c r="B48" s="87" t="s">
        <v>87</v>
      </c>
      <c r="C48" s="87" t="s">
        <v>9</v>
      </c>
      <c r="D48" s="88" t="s">
        <v>88</v>
      </c>
      <c r="E48" s="89" t="s">
        <v>89</v>
      </c>
      <c r="F48" s="90">
        <v>12</v>
      </c>
      <c r="G48" s="90">
        <v>207.38</v>
      </c>
      <c r="H48" s="91">
        <f t="shared" si="4"/>
        <v>2488.56</v>
      </c>
      <c r="J48" s="92" t="str">
        <f t="shared" ref="J48:J59" si="7">IF($A48&lt;&gt;"",CONCATENATE("HOJA ",TEXT($A48,"#"), "  DE ", TEXT($M$1,"#")),"")</f>
        <v>HOJA 35  DE 108</v>
      </c>
    </row>
    <row r="49" spans="1:10" x14ac:dyDescent="0.2">
      <c r="A49" s="87">
        <v>36</v>
      </c>
      <c r="B49" s="87" t="s">
        <v>90</v>
      </c>
      <c r="C49" s="87" t="s">
        <v>9</v>
      </c>
      <c r="D49" s="88" t="s">
        <v>91</v>
      </c>
      <c r="E49" s="89" t="s">
        <v>89</v>
      </c>
      <c r="F49" s="90">
        <v>14</v>
      </c>
      <c r="G49" s="90">
        <v>109.1</v>
      </c>
      <c r="H49" s="91">
        <f t="shared" si="4"/>
        <v>1527.3999999999999</v>
      </c>
      <c r="J49" s="92" t="str">
        <f t="shared" si="7"/>
        <v>HOJA 36  DE 108</v>
      </c>
    </row>
    <row r="50" spans="1:10" ht="24" x14ac:dyDescent="0.2">
      <c r="A50" s="87">
        <v>37</v>
      </c>
      <c r="B50" s="87" t="s">
        <v>92</v>
      </c>
      <c r="C50" s="87" t="s">
        <v>9</v>
      </c>
      <c r="D50" s="88" t="s">
        <v>93</v>
      </c>
      <c r="E50" s="89" t="s">
        <v>89</v>
      </c>
      <c r="F50" s="90">
        <v>7</v>
      </c>
      <c r="G50" s="90">
        <v>8963.1200000000008</v>
      </c>
      <c r="H50" s="91">
        <f t="shared" si="4"/>
        <v>62741.840000000004</v>
      </c>
      <c r="J50" s="92" t="str">
        <f t="shared" si="7"/>
        <v>HOJA 37  DE 108</v>
      </c>
    </row>
    <row r="51" spans="1:10" x14ac:dyDescent="0.2">
      <c r="A51" s="87">
        <v>38</v>
      </c>
      <c r="B51" s="87" t="s">
        <v>94</v>
      </c>
      <c r="C51" s="87" t="s">
        <v>536</v>
      </c>
      <c r="D51" s="248" t="s">
        <v>59</v>
      </c>
      <c r="E51" s="89" t="s">
        <v>60</v>
      </c>
      <c r="F51" s="90">
        <v>20372.79</v>
      </c>
      <c r="G51" s="90">
        <v>2.75</v>
      </c>
      <c r="H51" s="91">
        <f t="shared" si="4"/>
        <v>56025.172500000001</v>
      </c>
      <c r="J51" s="92" t="str">
        <f t="shared" si="7"/>
        <v>HOJA 38  DE 108</v>
      </c>
    </row>
    <row r="52" spans="1:10" ht="24" x14ac:dyDescent="0.2">
      <c r="A52" s="87">
        <v>39</v>
      </c>
      <c r="B52" s="87" t="s">
        <v>95</v>
      </c>
      <c r="C52" s="87" t="s">
        <v>542</v>
      </c>
      <c r="D52" s="88" t="s">
        <v>79</v>
      </c>
      <c r="E52" s="89" t="s">
        <v>17</v>
      </c>
      <c r="F52" s="90">
        <v>112.88</v>
      </c>
      <c r="G52" s="90">
        <v>287.57</v>
      </c>
      <c r="H52" s="91">
        <f t="shared" si="4"/>
        <v>32460.901599999997</v>
      </c>
      <c r="J52" s="92" t="str">
        <f t="shared" si="7"/>
        <v>HOJA 39  DE 108</v>
      </c>
    </row>
    <row r="53" spans="1:10" ht="24" x14ac:dyDescent="0.2">
      <c r="A53" s="87">
        <v>40</v>
      </c>
      <c r="B53" s="87" t="s">
        <v>96</v>
      </c>
      <c r="C53" s="87" t="s">
        <v>544</v>
      </c>
      <c r="D53" s="88" t="s">
        <v>97</v>
      </c>
      <c r="E53" s="89" t="s">
        <v>65</v>
      </c>
      <c r="F53" s="90">
        <v>28.6</v>
      </c>
      <c r="G53" s="90">
        <v>291.79000000000002</v>
      </c>
      <c r="H53" s="91">
        <f t="shared" si="4"/>
        <v>8345.1940000000013</v>
      </c>
      <c r="J53" s="92" t="str">
        <f t="shared" si="7"/>
        <v>HOJA 40  DE 108</v>
      </c>
    </row>
    <row r="54" spans="1:10" ht="24" x14ac:dyDescent="0.2">
      <c r="A54" s="87">
        <v>41</v>
      </c>
      <c r="B54" s="87" t="s">
        <v>98</v>
      </c>
      <c r="C54" s="87" t="s">
        <v>9</v>
      </c>
      <c r="D54" s="88" t="s">
        <v>545</v>
      </c>
      <c r="E54" s="89" t="s">
        <v>89</v>
      </c>
      <c r="F54" s="90">
        <v>14</v>
      </c>
      <c r="G54" s="90">
        <v>261.44</v>
      </c>
      <c r="H54" s="91">
        <f t="shared" si="4"/>
        <v>3660.16</v>
      </c>
      <c r="J54" s="92" t="str">
        <f t="shared" si="7"/>
        <v>HOJA 41  DE 108</v>
      </c>
    </row>
    <row r="55" spans="1:10" x14ac:dyDescent="0.2">
      <c r="A55" s="87">
        <v>42</v>
      </c>
      <c r="B55" s="87" t="s">
        <v>100</v>
      </c>
      <c r="C55" s="87" t="s">
        <v>541</v>
      </c>
      <c r="D55" s="88" t="s">
        <v>73</v>
      </c>
      <c r="E55" s="89" t="s">
        <v>65</v>
      </c>
      <c r="F55" s="90">
        <v>16.8</v>
      </c>
      <c r="G55" s="90">
        <v>6.66</v>
      </c>
      <c r="H55" s="91">
        <f t="shared" si="4"/>
        <v>111.88800000000001</v>
      </c>
      <c r="J55" s="92" t="str">
        <f t="shared" si="7"/>
        <v>HOJA 42  DE 108</v>
      </c>
    </row>
    <row r="56" spans="1:10" ht="24" x14ac:dyDescent="0.2">
      <c r="A56" s="87">
        <v>43</v>
      </c>
      <c r="B56" s="87" t="s">
        <v>101</v>
      </c>
      <c r="C56" s="87" t="s">
        <v>543</v>
      </c>
      <c r="D56" s="88" t="s">
        <v>82</v>
      </c>
      <c r="E56" s="89" t="s">
        <v>29</v>
      </c>
      <c r="F56" s="90">
        <v>259.52999999999997</v>
      </c>
      <c r="G56" s="90">
        <v>7.32</v>
      </c>
      <c r="H56" s="91">
        <f t="shared" si="4"/>
        <v>1899.7595999999999</v>
      </c>
      <c r="J56" s="92" t="str">
        <f t="shared" si="7"/>
        <v>HOJA 43  DE 108</v>
      </c>
    </row>
    <row r="57" spans="1:10" ht="24" x14ac:dyDescent="0.2">
      <c r="A57" s="87">
        <v>44</v>
      </c>
      <c r="B57" s="87" t="s">
        <v>102</v>
      </c>
      <c r="C57" s="87" t="s">
        <v>533</v>
      </c>
      <c r="D57" s="88" t="s">
        <v>39</v>
      </c>
      <c r="E57" s="89" t="s">
        <v>26</v>
      </c>
      <c r="F57" s="90">
        <v>1103</v>
      </c>
      <c r="G57" s="90">
        <v>0.32</v>
      </c>
      <c r="H57" s="91">
        <f t="shared" si="4"/>
        <v>352.96</v>
      </c>
      <c r="J57" s="92" t="str">
        <f t="shared" si="7"/>
        <v>HOJA 44  DE 108</v>
      </c>
    </row>
    <row r="58" spans="1:10" ht="24" x14ac:dyDescent="0.2">
      <c r="A58" s="87">
        <v>45</v>
      </c>
      <c r="B58" s="87" t="s">
        <v>103</v>
      </c>
      <c r="C58" s="87" t="s">
        <v>9</v>
      </c>
      <c r="D58" s="88" t="s">
        <v>41</v>
      </c>
      <c r="E58" s="89" t="s">
        <v>29</v>
      </c>
      <c r="F58" s="90">
        <v>259.52999999999997</v>
      </c>
      <c r="G58" s="90">
        <v>0.87</v>
      </c>
      <c r="H58" s="91">
        <f t="shared" si="4"/>
        <v>225.79109999999997</v>
      </c>
      <c r="J58" s="92" t="str">
        <f t="shared" si="7"/>
        <v>HOJA 45  DE 108</v>
      </c>
    </row>
    <row r="59" spans="1:10" ht="24" x14ac:dyDescent="0.2">
      <c r="A59" s="87">
        <v>46</v>
      </c>
      <c r="B59" s="87" t="s">
        <v>104</v>
      </c>
      <c r="C59" s="87" t="s">
        <v>9</v>
      </c>
      <c r="D59" s="88" t="s">
        <v>105</v>
      </c>
      <c r="E59" s="89" t="s">
        <v>65</v>
      </c>
      <c r="F59" s="90">
        <v>58.2</v>
      </c>
      <c r="G59" s="90">
        <v>182.99</v>
      </c>
      <c r="H59" s="91">
        <f t="shared" si="4"/>
        <v>10650.018000000002</v>
      </c>
      <c r="J59" s="92" t="str">
        <f t="shared" si="7"/>
        <v>HOJA 46  DE 108</v>
      </c>
    </row>
    <row r="60" spans="1:10" s="81" customFormat="1" x14ac:dyDescent="0.2">
      <c r="A60" s="93" t="s">
        <v>9</v>
      </c>
      <c r="B60" s="93" t="s">
        <v>106</v>
      </c>
      <c r="C60" s="93" t="s">
        <v>9</v>
      </c>
      <c r="D60" s="94" t="s">
        <v>107</v>
      </c>
      <c r="E60" s="95" t="s">
        <v>9</v>
      </c>
      <c r="F60" s="96" t="s">
        <v>9</v>
      </c>
      <c r="G60" s="96" t="s">
        <v>9</v>
      </c>
      <c r="H60" s="97">
        <f>SUM(H61:H63)</f>
        <v>36670.857500000006</v>
      </c>
    </row>
    <row r="61" spans="1:10" x14ac:dyDescent="0.2">
      <c r="A61" s="87">
        <v>47</v>
      </c>
      <c r="B61" s="87" t="s">
        <v>108</v>
      </c>
      <c r="C61" s="87" t="s">
        <v>540</v>
      </c>
      <c r="D61" s="88" t="s">
        <v>71</v>
      </c>
      <c r="E61" s="89" t="s">
        <v>29</v>
      </c>
      <c r="F61" s="90">
        <v>962</v>
      </c>
      <c r="G61" s="90">
        <v>3.17</v>
      </c>
      <c r="H61" s="91">
        <f t="shared" si="4"/>
        <v>3049.54</v>
      </c>
      <c r="J61" s="92" t="str">
        <f t="shared" ref="J61:J63" si="8">IF($A61&lt;&gt;"",CONCATENATE("HOJA ",TEXT($A61,"#"), "  DE ", TEXT($M$1,"#")),"")</f>
        <v>HOJA 47  DE 108</v>
      </c>
    </row>
    <row r="62" spans="1:10" ht="24" x14ac:dyDescent="0.2">
      <c r="A62" s="87">
        <v>48</v>
      </c>
      <c r="B62" s="87" t="s">
        <v>109</v>
      </c>
      <c r="C62" s="87" t="s">
        <v>546</v>
      </c>
      <c r="D62" s="88" t="s">
        <v>110</v>
      </c>
      <c r="E62" s="89" t="s">
        <v>17</v>
      </c>
      <c r="F62" s="90">
        <v>577.19000000000005</v>
      </c>
      <c r="G62" s="90">
        <v>24.25</v>
      </c>
      <c r="H62" s="91">
        <f t="shared" si="4"/>
        <v>13996.857500000002</v>
      </c>
      <c r="J62" s="92" t="str">
        <f t="shared" si="8"/>
        <v>HOJA 48  DE 108</v>
      </c>
    </row>
    <row r="63" spans="1:10" ht="24" x14ac:dyDescent="0.2">
      <c r="A63" s="87">
        <v>49</v>
      </c>
      <c r="B63" s="87" t="s">
        <v>111</v>
      </c>
      <c r="C63" s="87" t="s">
        <v>547</v>
      </c>
      <c r="D63" s="88" t="s">
        <v>112</v>
      </c>
      <c r="E63" s="89" t="s">
        <v>26</v>
      </c>
      <c r="F63" s="90">
        <v>49061.15</v>
      </c>
      <c r="G63" s="90">
        <v>0.4</v>
      </c>
      <c r="H63" s="91">
        <f t="shared" si="4"/>
        <v>19624.460000000003</v>
      </c>
      <c r="J63" s="92" t="str">
        <f t="shared" si="8"/>
        <v>HOJA 49  DE 108</v>
      </c>
    </row>
    <row r="64" spans="1:10" s="81" customFormat="1" x14ac:dyDescent="0.2">
      <c r="A64" s="82" t="s">
        <v>9</v>
      </c>
      <c r="B64" s="82" t="s">
        <v>113</v>
      </c>
      <c r="C64" s="82" t="s">
        <v>9</v>
      </c>
      <c r="D64" s="83" t="s">
        <v>114</v>
      </c>
      <c r="E64" s="84" t="s">
        <v>9</v>
      </c>
      <c r="F64" s="85" t="s">
        <v>9</v>
      </c>
      <c r="G64" s="85" t="s">
        <v>9</v>
      </c>
      <c r="H64" s="86">
        <f>+H65+H74+H81</f>
        <v>117254.67600000001</v>
      </c>
    </row>
    <row r="65" spans="1:10" s="81" customFormat="1" x14ac:dyDescent="0.2">
      <c r="A65" s="93" t="s">
        <v>9</v>
      </c>
      <c r="B65" s="93" t="s">
        <v>115</v>
      </c>
      <c r="C65" s="93" t="s">
        <v>9</v>
      </c>
      <c r="D65" s="94" t="s">
        <v>116</v>
      </c>
      <c r="E65" s="95" t="s">
        <v>9</v>
      </c>
      <c r="F65" s="96" t="s">
        <v>9</v>
      </c>
      <c r="G65" s="96" t="s">
        <v>9</v>
      </c>
      <c r="H65" s="97">
        <f>SUM(H66:H73)</f>
        <v>28089.129999999997</v>
      </c>
    </row>
    <row r="66" spans="1:10" x14ac:dyDescent="0.2">
      <c r="A66" s="87">
        <v>50</v>
      </c>
      <c r="B66" s="87" t="s">
        <v>117</v>
      </c>
      <c r="C66" s="87" t="s">
        <v>548</v>
      </c>
      <c r="D66" s="88" t="s">
        <v>118</v>
      </c>
      <c r="E66" s="89" t="s">
        <v>89</v>
      </c>
      <c r="F66" s="90">
        <v>33</v>
      </c>
      <c r="G66" s="90">
        <v>368.59</v>
      </c>
      <c r="H66" s="91">
        <f t="shared" ref="H66:H73" si="9">+G66*F66</f>
        <v>12163.47</v>
      </c>
      <c r="J66" s="92" t="str">
        <f t="shared" ref="J66:J73" si="10">IF($A66&lt;&gt;"",CONCATENATE("HOJA ",TEXT($A66,"#"), "  DE ", TEXT($M$1,"#")),"")</f>
        <v>HOJA 50  DE 108</v>
      </c>
    </row>
    <row r="67" spans="1:10" x14ac:dyDescent="0.2">
      <c r="A67" s="87">
        <v>51</v>
      </c>
      <c r="B67" s="87" t="s">
        <v>119</v>
      </c>
      <c r="C67" s="87" t="s">
        <v>549</v>
      </c>
      <c r="D67" s="88" t="s">
        <v>120</v>
      </c>
      <c r="E67" s="89" t="s">
        <v>89</v>
      </c>
      <c r="F67" s="90">
        <v>4</v>
      </c>
      <c r="G67" s="90">
        <v>202.84</v>
      </c>
      <c r="H67" s="91">
        <f t="shared" si="9"/>
        <v>811.36</v>
      </c>
      <c r="J67" s="92" t="str">
        <f t="shared" si="10"/>
        <v>HOJA 51  DE 108</v>
      </c>
    </row>
    <row r="68" spans="1:10" x14ac:dyDescent="0.2">
      <c r="A68" s="87">
        <v>52</v>
      </c>
      <c r="B68" s="87" t="s">
        <v>121</v>
      </c>
      <c r="C68" s="87" t="s">
        <v>550</v>
      </c>
      <c r="D68" s="88" t="s">
        <v>122</v>
      </c>
      <c r="E68" s="89" t="s">
        <v>89</v>
      </c>
      <c r="F68" s="90">
        <v>18</v>
      </c>
      <c r="G68" s="90">
        <v>202.56</v>
      </c>
      <c r="H68" s="91">
        <f t="shared" si="9"/>
        <v>3646.08</v>
      </c>
      <c r="J68" s="92" t="str">
        <f t="shared" si="10"/>
        <v>HOJA 52  DE 108</v>
      </c>
    </row>
    <row r="69" spans="1:10" x14ac:dyDescent="0.2">
      <c r="A69" s="87">
        <v>53</v>
      </c>
      <c r="B69" s="87" t="s">
        <v>123</v>
      </c>
      <c r="C69" s="87" t="s">
        <v>551</v>
      </c>
      <c r="D69" s="88" t="s">
        <v>124</v>
      </c>
      <c r="E69" s="89" t="s">
        <v>89</v>
      </c>
      <c r="F69" s="90">
        <v>6</v>
      </c>
      <c r="G69" s="90">
        <v>264.68</v>
      </c>
      <c r="H69" s="91">
        <f t="shared" si="9"/>
        <v>1588.08</v>
      </c>
      <c r="J69" s="92" t="str">
        <f t="shared" si="10"/>
        <v>HOJA 53  DE 108</v>
      </c>
    </row>
    <row r="70" spans="1:10" x14ac:dyDescent="0.2">
      <c r="A70" s="87">
        <v>54</v>
      </c>
      <c r="B70" s="87" t="s">
        <v>125</v>
      </c>
      <c r="C70" s="87" t="s">
        <v>552</v>
      </c>
      <c r="D70" s="88" t="s">
        <v>126</v>
      </c>
      <c r="E70" s="89" t="s">
        <v>89</v>
      </c>
      <c r="F70" s="90">
        <v>6</v>
      </c>
      <c r="G70" s="90">
        <v>279.38</v>
      </c>
      <c r="H70" s="91">
        <f t="shared" si="9"/>
        <v>1676.28</v>
      </c>
      <c r="J70" s="92" t="str">
        <f t="shared" si="10"/>
        <v>HOJA 54  DE 108</v>
      </c>
    </row>
    <row r="71" spans="1:10" x14ac:dyDescent="0.2">
      <c r="A71" s="87">
        <v>55</v>
      </c>
      <c r="B71" s="87" t="s">
        <v>127</v>
      </c>
      <c r="C71" s="87" t="s">
        <v>553</v>
      </c>
      <c r="D71" s="88" t="s">
        <v>128</v>
      </c>
      <c r="E71" s="89" t="s">
        <v>89</v>
      </c>
      <c r="F71" s="90">
        <v>4</v>
      </c>
      <c r="G71" s="90">
        <v>413.82</v>
      </c>
      <c r="H71" s="91">
        <f t="shared" si="9"/>
        <v>1655.28</v>
      </c>
      <c r="J71" s="92" t="str">
        <f t="shared" si="10"/>
        <v>HOJA 55  DE 108</v>
      </c>
    </row>
    <row r="72" spans="1:10" x14ac:dyDescent="0.2">
      <c r="A72" s="87">
        <v>56</v>
      </c>
      <c r="B72" s="87" t="s">
        <v>129</v>
      </c>
      <c r="C72" s="87" t="s">
        <v>554</v>
      </c>
      <c r="D72" s="88" t="s">
        <v>130</v>
      </c>
      <c r="E72" s="89" t="s">
        <v>89</v>
      </c>
      <c r="F72" s="90">
        <v>6</v>
      </c>
      <c r="G72" s="90">
        <v>583.01</v>
      </c>
      <c r="H72" s="91">
        <f t="shared" si="9"/>
        <v>3498.06</v>
      </c>
      <c r="J72" s="92" t="str">
        <f t="shared" si="10"/>
        <v>HOJA 56  DE 108</v>
      </c>
    </row>
    <row r="73" spans="1:10" x14ac:dyDescent="0.2">
      <c r="A73" s="87">
        <v>57</v>
      </c>
      <c r="B73" s="87" t="s">
        <v>131</v>
      </c>
      <c r="C73" s="87" t="s">
        <v>555</v>
      </c>
      <c r="D73" s="88" t="s">
        <v>132</v>
      </c>
      <c r="E73" s="89" t="s">
        <v>89</v>
      </c>
      <c r="F73" s="90">
        <v>4</v>
      </c>
      <c r="G73" s="90">
        <v>762.63</v>
      </c>
      <c r="H73" s="91">
        <f t="shared" si="9"/>
        <v>3050.52</v>
      </c>
      <c r="J73" s="92" t="str">
        <f t="shared" si="10"/>
        <v>HOJA 57  DE 108</v>
      </c>
    </row>
    <row r="74" spans="1:10" s="81" customFormat="1" x14ac:dyDescent="0.2">
      <c r="A74" s="93" t="s">
        <v>9</v>
      </c>
      <c r="B74" s="93" t="s">
        <v>133</v>
      </c>
      <c r="C74" s="93" t="s">
        <v>9</v>
      </c>
      <c r="D74" s="94" t="s">
        <v>134</v>
      </c>
      <c r="E74" s="95" t="s">
        <v>9</v>
      </c>
      <c r="F74" s="96" t="s">
        <v>9</v>
      </c>
      <c r="G74" s="96" t="s">
        <v>9</v>
      </c>
      <c r="H74" s="97">
        <f>SUM(H75:H80)</f>
        <v>54563.635999999999</v>
      </c>
    </row>
    <row r="75" spans="1:10" ht="24" x14ac:dyDescent="0.2">
      <c r="A75" s="87">
        <v>58</v>
      </c>
      <c r="B75" s="87" t="s">
        <v>135</v>
      </c>
      <c r="C75" s="87" t="s">
        <v>556</v>
      </c>
      <c r="D75" s="88" t="s">
        <v>136</v>
      </c>
      <c r="E75" s="89" t="s">
        <v>65</v>
      </c>
      <c r="F75" s="90">
        <v>3920</v>
      </c>
      <c r="G75" s="90">
        <v>1.0900000000000001</v>
      </c>
      <c r="H75" s="91">
        <f t="shared" ref="H75:H80" si="11">+G75*F75</f>
        <v>4272.8</v>
      </c>
      <c r="J75" s="92" t="str">
        <f t="shared" ref="J75:J80" si="12">IF($A75&lt;&gt;"",CONCATENATE("HOJA ",TEXT($A75,"#"), "  DE ", TEXT($M$1,"#")),"")</f>
        <v>HOJA 58  DE 108</v>
      </c>
    </row>
    <row r="76" spans="1:10" ht="24" x14ac:dyDescent="0.2">
      <c r="A76" s="87">
        <v>59</v>
      </c>
      <c r="B76" s="87" t="s">
        <v>137</v>
      </c>
      <c r="C76" s="87" t="s">
        <v>557</v>
      </c>
      <c r="D76" s="88" t="s">
        <v>138</v>
      </c>
      <c r="E76" s="89" t="s">
        <v>65</v>
      </c>
      <c r="F76" s="90">
        <v>14322</v>
      </c>
      <c r="G76" s="90">
        <v>1.73</v>
      </c>
      <c r="H76" s="91">
        <f t="shared" si="11"/>
        <v>24777.06</v>
      </c>
      <c r="J76" s="92" t="str">
        <f t="shared" si="12"/>
        <v>HOJA 59  DE 108</v>
      </c>
    </row>
    <row r="77" spans="1:10" ht="24" x14ac:dyDescent="0.2">
      <c r="A77" s="87">
        <v>60</v>
      </c>
      <c r="B77" s="87" t="s">
        <v>139</v>
      </c>
      <c r="C77" s="87" t="s">
        <v>558</v>
      </c>
      <c r="D77" s="88" t="s">
        <v>140</v>
      </c>
      <c r="E77" s="89" t="s">
        <v>89</v>
      </c>
      <c r="F77" s="90">
        <v>1148</v>
      </c>
      <c r="G77" s="90">
        <v>6.8</v>
      </c>
      <c r="H77" s="91">
        <f t="shared" si="11"/>
        <v>7806.4</v>
      </c>
      <c r="J77" s="92" t="str">
        <f t="shared" si="12"/>
        <v>HOJA 60  DE 108</v>
      </c>
    </row>
    <row r="78" spans="1:10" ht="24" x14ac:dyDescent="0.2">
      <c r="A78" s="87">
        <v>61</v>
      </c>
      <c r="B78" s="87" t="s">
        <v>141</v>
      </c>
      <c r="C78" s="87" t="s">
        <v>559</v>
      </c>
      <c r="D78" s="88" t="s">
        <v>142</v>
      </c>
      <c r="E78" s="89" t="s">
        <v>89</v>
      </c>
      <c r="F78" s="90">
        <v>574</v>
      </c>
      <c r="G78" s="90">
        <v>6.8</v>
      </c>
      <c r="H78" s="91">
        <f t="shared" si="11"/>
        <v>3903.2</v>
      </c>
      <c r="J78" s="92" t="str">
        <f t="shared" si="12"/>
        <v>HOJA 61  DE 108</v>
      </c>
    </row>
    <row r="79" spans="1:10" ht="24" x14ac:dyDescent="0.2">
      <c r="A79" s="87">
        <v>62</v>
      </c>
      <c r="B79" s="87" t="s">
        <v>143</v>
      </c>
      <c r="C79" s="87" t="s">
        <v>560</v>
      </c>
      <c r="D79" s="88" t="s">
        <v>144</v>
      </c>
      <c r="E79" s="89" t="s">
        <v>29</v>
      </c>
      <c r="F79" s="90">
        <v>189.2</v>
      </c>
      <c r="G79" s="90">
        <v>5.78</v>
      </c>
      <c r="H79" s="91">
        <f t="shared" si="11"/>
        <v>1093.576</v>
      </c>
      <c r="J79" s="92" t="str">
        <f t="shared" si="12"/>
        <v>HOJA 62  DE 108</v>
      </c>
    </row>
    <row r="80" spans="1:10" x14ac:dyDescent="0.2">
      <c r="A80" s="87">
        <v>63</v>
      </c>
      <c r="B80" s="87" t="s">
        <v>145</v>
      </c>
      <c r="C80" s="87" t="s">
        <v>561</v>
      </c>
      <c r="D80" s="88" t="s">
        <v>146</v>
      </c>
      <c r="E80" s="89" t="s">
        <v>65</v>
      </c>
      <c r="F80" s="90">
        <v>140</v>
      </c>
      <c r="G80" s="90">
        <v>90.79</v>
      </c>
      <c r="H80" s="91">
        <f t="shared" si="11"/>
        <v>12710.6</v>
      </c>
      <c r="J80" s="92" t="str">
        <f t="shared" si="12"/>
        <v>HOJA 63  DE 108</v>
      </c>
    </row>
    <row r="81" spans="1:10" s="81" customFormat="1" x14ac:dyDescent="0.2">
      <c r="A81" s="93" t="s">
        <v>9</v>
      </c>
      <c r="B81" s="93" t="s">
        <v>147</v>
      </c>
      <c r="C81" s="93" t="s">
        <v>9</v>
      </c>
      <c r="D81" s="94" t="s">
        <v>148</v>
      </c>
      <c r="E81" s="95" t="s">
        <v>9</v>
      </c>
      <c r="F81" s="96" t="s">
        <v>9</v>
      </c>
      <c r="G81" s="96" t="s">
        <v>9</v>
      </c>
      <c r="H81" s="97">
        <f>SUM(H82:H93)</f>
        <v>34601.910000000003</v>
      </c>
    </row>
    <row r="82" spans="1:10" ht="24" x14ac:dyDescent="0.2">
      <c r="A82" s="87">
        <v>64</v>
      </c>
      <c r="B82" s="87" t="s">
        <v>149</v>
      </c>
      <c r="C82" s="87" t="s">
        <v>9</v>
      </c>
      <c r="D82" s="88" t="s">
        <v>150</v>
      </c>
      <c r="E82" s="89" t="s">
        <v>65</v>
      </c>
      <c r="F82" s="90">
        <v>92</v>
      </c>
      <c r="G82" s="90">
        <v>19.75</v>
      </c>
      <c r="H82" s="91">
        <f t="shared" ref="H82:H93" si="13">+G82*F82</f>
        <v>1817</v>
      </c>
      <c r="J82" s="92" t="str">
        <f t="shared" ref="J82:J93" si="14">IF($A82&lt;&gt;"",CONCATENATE("HOJA ",TEXT($A82,"#"), "  DE ", TEXT($M$1,"#")),"")</f>
        <v>HOJA 64  DE 108</v>
      </c>
    </row>
    <row r="83" spans="1:10" x14ac:dyDescent="0.2">
      <c r="A83" s="87">
        <v>65</v>
      </c>
      <c r="B83" s="87" t="s">
        <v>151</v>
      </c>
      <c r="C83" s="87" t="s">
        <v>562</v>
      </c>
      <c r="D83" s="88" t="s">
        <v>152</v>
      </c>
      <c r="E83" s="89" t="s">
        <v>65</v>
      </c>
      <c r="F83" s="90">
        <v>3057</v>
      </c>
      <c r="G83" s="90">
        <v>0.12</v>
      </c>
      <c r="H83" s="91">
        <f t="shared" si="13"/>
        <v>366.84</v>
      </c>
      <c r="J83" s="92" t="str">
        <f t="shared" si="14"/>
        <v>HOJA 65  DE 108</v>
      </c>
    </row>
    <row r="84" spans="1:10" ht="24" x14ac:dyDescent="0.2">
      <c r="A84" s="87">
        <v>66</v>
      </c>
      <c r="B84" s="87" t="s">
        <v>153</v>
      </c>
      <c r="C84" s="87" t="s">
        <v>9</v>
      </c>
      <c r="D84" s="88" t="s">
        <v>154</v>
      </c>
      <c r="E84" s="89" t="s">
        <v>89</v>
      </c>
      <c r="F84" s="90">
        <v>9</v>
      </c>
      <c r="G84" s="90">
        <v>159.81</v>
      </c>
      <c r="H84" s="91">
        <f t="shared" si="13"/>
        <v>1438.29</v>
      </c>
      <c r="J84" s="92" t="str">
        <f t="shared" si="14"/>
        <v>HOJA 66  DE 108</v>
      </c>
    </row>
    <row r="85" spans="1:10" ht="24" x14ac:dyDescent="0.2">
      <c r="A85" s="87">
        <v>67</v>
      </c>
      <c r="B85" s="87" t="s">
        <v>155</v>
      </c>
      <c r="C85" s="87" t="s">
        <v>9</v>
      </c>
      <c r="D85" s="88" t="s">
        <v>156</v>
      </c>
      <c r="E85" s="89" t="s">
        <v>89</v>
      </c>
      <c r="F85" s="90">
        <v>9</v>
      </c>
      <c r="G85" s="90">
        <v>181.99</v>
      </c>
      <c r="H85" s="91">
        <f t="shared" si="13"/>
        <v>1637.91</v>
      </c>
      <c r="J85" s="92" t="str">
        <f t="shared" si="14"/>
        <v>HOJA 67  DE 108</v>
      </c>
    </row>
    <row r="86" spans="1:10" ht="24" x14ac:dyDescent="0.2">
      <c r="A86" s="87">
        <v>68</v>
      </c>
      <c r="B86" s="87" t="s">
        <v>157</v>
      </c>
      <c r="C86" s="87" t="s">
        <v>9</v>
      </c>
      <c r="D86" s="88" t="s">
        <v>158</v>
      </c>
      <c r="E86" s="89" t="s">
        <v>89</v>
      </c>
      <c r="F86" s="90">
        <v>9</v>
      </c>
      <c r="G86" s="90">
        <v>200.49</v>
      </c>
      <c r="H86" s="91">
        <f t="shared" si="13"/>
        <v>1804.41</v>
      </c>
      <c r="J86" s="92" t="str">
        <f t="shared" si="14"/>
        <v>HOJA 68  DE 108</v>
      </c>
    </row>
    <row r="87" spans="1:10" ht="24" x14ac:dyDescent="0.2">
      <c r="A87" s="87">
        <v>69</v>
      </c>
      <c r="B87" s="87" t="s">
        <v>159</v>
      </c>
      <c r="C87" s="87" t="s">
        <v>9</v>
      </c>
      <c r="D87" s="88" t="s">
        <v>160</v>
      </c>
      <c r="E87" s="89" t="s">
        <v>89</v>
      </c>
      <c r="F87" s="90">
        <v>18</v>
      </c>
      <c r="G87" s="90">
        <v>97.11</v>
      </c>
      <c r="H87" s="91">
        <f t="shared" si="13"/>
        <v>1747.98</v>
      </c>
      <c r="J87" s="92" t="str">
        <f t="shared" si="14"/>
        <v>HOJA 69  DE 108</v>
      </c>
    </row>
    <row r="88" spans="1:10" ht="24" x14ac:dyDescent="0.2">
      <c r="A88" s="87">
        <v>70</v>
      </c>
      <c r="B88" s="87" t="s">
        <v>161</v>
      </c>
      <c r="C88" s="87" t="s">
        <v>9</v>
      </c>
      <c r="D88" s="88" t="s">
        <v>162</v>
      </c>
      <c r="E88" s="89" t="s">
        <v>89</v>
      </c>
      <c r="F88" s="90">
        <v>9</v>
      </c>
      <c r="G88" s="90">
        <v>54.8</v>
      </c>
      <c r="H88" s="91">
        <f t="shared" si="13"/>
        <v>493.2</v>
      </c>
      <c r="J88" s="92" t="str">
        <f t="shared" si="14"/>
        <v>HOJA 70  DE 108</v>
      </c>
    </row>
    <row r="89" spans="1:10" x14ac:dyDescent="0.2">
      <c r="A89" s="87">
        <v>71</v>
      </c>
      <c r="B89" s="87" t="s">
        <v>163</v>
      </c>
      <c r="C89" s="87" t="s">
        <v>563</v>
      </c>
      <c r="D89" s="88" t="s">
        <v>164</v>
      </c>
      <c r="E89" s="89" t="s">
        <v>89</v>
      </c>
      <c r="F89" s="90">
        <v>30</v>
      </c>
      <c r="G89" s="90">
        <v>31.73</v>
      </c>
      <c r="H89" s="91">
        <f t="shared" si="13"/>
        <v>951.9</v>
      </c>
      <c r="J89" s="92" t="str">
        <f t="shared" si="14"/>
        <v>HOJA 71  DE 108</v>
      </c>
    </row>
    <row r="90" spans="1:10" ht="24" x14ac:dyDescent="0.2">
      <c r="A90" s="87">
        <v>72</v>
      </c>
      <c r="B90" s="87" t="s">
        <v>165</v>
      </c>
      <c r="C90" s="87" t="s">
        <v>9</v>
      </c>
      <c r="D90" s="88" t="s">
        <v>166</v>
      </c>
      <c r="E90" s="89" t="s">
        <v>89</v>
      </c>
      <c r="F90" s="90">
        <v>46</v>
      </c>
      <c r="G90" s="90">
        <v>49.42</v>
      </c>
      <c r="H90" s="91">
        <f t="shared" si="13"/>
        <v>2273.3200000000002</v>
      </c>
      <c r="J90" s="92" t="str">
        <f t="shared" si="14"/>
        <v>HOJA 72  DE 108</v>
      </c>
    </row>
    <row r="91" spans="1:10" ht="24" x14ac:dyDescent="0.2">
      <c r="A91" s="87">
        <v>73</v>
      </c>
      <c r="B91" s="87" t="s">
        <v>167</v>
      </c>
      <c r="C91" s="87" t="s">
        <v>564</v>
      </c>
      <c r="D91" s="88" t="s">
        <v>168</v>
      </c>
      <c r="E91" s="89" t="s">
        <v>29</v>
      </c>
      <c r="F91" s="90">
        <v>3600</v>
      </c>
      <c r="G91" s="90">
        <v>5.29</v>
      </c>
      <c r="H91" s="91">
        <f t="shared" si="13"/>
        <v>19044</v>
      </c>
      <c r="J91" s="92" t="str">
        <f t="shared" si="14"/>
        <v>HOJA 73  DE 108</v>
      </c>
    </row>
    <row r="92" spans="1:10" ht="24" x14ac:dyDescent="0.2">
      <c r="A92" s="87">
        <v>74</v>
      </c>
      <c r="B92" s="87" t="s">
        <v>169</v>
      </c>
      <c r="C92" s="87" t="s">
        <v>9</v>
      </c>
      <c r="D92" s="88" t="s">
        <v>170</v>
      </c>
      <c r="E92" s="89" t="s">
        <v>29</v>
      </c>
      <c r="F92" s="90">
        <v>6</v>
      </c>
      <c r="G92" s="90">
        <v>221.61</v>
      </c>
      <c r="H92" s="91">
        <f t="shared" si="13"/>
        <v>1329.66</v>
      </c>
      <c r="J92" s="92" t="str">
        <f t="shared" si="14"/>
        <v>HOJA 74  DE 108</v>
      </c>
    </row>
    <row r="93" spans="1:10" ht="24" x14ac:dyDescent="0.2">
      <c r="A93" s="87">
        <v>75</v>
      </c>
      <c r="B93" s="87" t="s">
        <v>171</v>
      </c>
      <c r="C93" s="87" t="s">
        <v>565</v>
      </c>
      <c r="D93" s="88" t="s">
        <v>172</v>
      </c>
      <c r="E93" s="89" t="s">
        <v>89</v>
      </c>
      <c r="F93" s="90">
        <v>92</v>
      </c>
      <c r="G93" s="90">
        <v>18.45</v>
      </c>
      <c r="H93" s="91">
        <f t="shared" si="13"/>
        <v>1697.3999999999999</v>
      </c>
      <c r="J93" s="92" t="str">
        <f t="shared" si="14"/>
        <v>HOJA 75  DE 108</v>
      </c>
    </row>
    <row r="94" spans="1:10" s="81" customFormat="1" x14ac:dyDescent="0.2">
      <c r="A94" s="82" t="s">
        <v>9</v>
      </c>
      <c r="B94" s="82" t="s">
        <v>173</v>
      </c>
      <c r="C94" s="82" t="s">
        <v>9</v>
      </c>
      <c r="D94" s="83" t="s">
        <v>174</v>
      </c>
      <c r="E94" s="84" t="s">
        <v>9</v>
      </c>
      <c r="F94" s="85" t="s">
        <v>9</v>
      </c>
      <c r="G94" s="85" t="s">
        <v>9</v>
      </c>
      <c r="H94" s="86">
        <f>SUM(H95:H107)</f>
        <v>458407.56660000002</v>
      </c>
    </row>
    <row r="95" spans="1:10" x14ac:dyDescent="0.2">
      <c r="A95" s="87">
        <v>76</v>
      </c>
      <c r="B95" s="87" t="s">
        <v>175</v>
      </c>
      <c r="C95" s="87" t="s">
        <v>566</v>
      </c>
      <c r="D95" s="88" t="s">
        <v>176</v>
      </c>
      <c r="E95" s="89" t="s">
        <v>17</v>
      </c>
      <c r="F95" s="90">
        <v>7.5</v>
      </c>
      <c r="G95" s="90">
        <v>26.04</v>
      </c>
      <c r="H95" s="91">
        <f t="shared" ref="H95:H107" si="15">+G95*F95</f>
        <v>195.29999999999998</v>
      </c>
      <c r="J95" s="92" t="str">
        <f t="shared" ref="J95:J107" si="16">IF($A95&lt;&gt;"",CONCATENATE("HOJA ",TEXT($A95,"#"), "  DE ", TEXT($M$1,"#")),"")</f>
        <v>HOJA 76  DE 108</v>
      </c>
    </row>
    <row r="96" spans="1:10" x14ac:dyDescent="0.2">
      <c r="A96" s="87">
        <v>77</v>
      </c>
      <c r="B96" s="87" t="s">
        <v>177</v>
      </c>
      <c r="C96" s="87" t="s">
        <v>567</v>
      </c>
      <c r="D96" s="88" t="s">
        <v>178</v>
      </c>
      <c r="E96" s="89" t="s">
        <v>65</v>
      </c>
      <c r="F96" s="90">
        <v>80.61</v>
      </c>
      <c r="G96" s="90">
        <v>87.29</v>
      </c>
      <c r="H96" s="91">
        <f t="shared" si="15"/>
        <v>7036.4469000000008</v>
      </c>
      <c r="J96" s="92" t="str">
        <f t="shared" si="16"/>
        <v>HOJA 77  DE 108</v>
      </c>
    </row>
    <row r="97" spans="1:10" x14ac:dyDescent="0.2">
      <c r="A97" s="87">
        <v>78</v>
      </c>
      <c r="B97" s="87" t="s">
        <v>179</v>
      </c>
      <c r="C97" s="87" t="s">
        <v>568</v>
      </c>
      <c r="D97" s="88" t="s">
        <v>180</v>
      </c>
      <c r="E97" s="89" t="s">
        <v>65</v>
      </c>
      <c r="F97" s="90">
        <v>26.1</v>
      </c>
      <c r="G97" s="90">
        <v>1198.8499999999999</v>
      </c>
      <c r="H97" s="91">
        <f t="shared" si="15"/>
        <v>31289.985000000001</v>
      </c>
      <c r="J97" s="92" t="str">
        <f t="shared" si="16"/>
        <v>HOJA 78  DE 108</v>
      </c>
    </row>
    <row r="98" spans="1:10" x14ac:dyDescent="0.2">
      <c r="A98" s="87">
        <v>79</v>
      </c>
      <c r="B98" s="87" t="s">
        <v>181</v>
      </c>
      <c r="C98" s="87" t="s">
        <v>569</v>
      </c>
      <c r="D98" s="88" t="s">
        <v>182</v>
      </c>
      <c r="E98" s="89" t="s">
        <v>65</v>
      </c>
      <c r="F98" s="90">
        <v>46.56</v>
      </c>
      <c r="G98" s="90">
        <v>1598.11</v>
      </c>
      <c r="H98" s="91">
        <f t="shared" si="15"/>
        <v>74408.001600000003</v>
      </c>
      <c r="J98" s="92" t="str">
        <f t="shared" si="16"/>
        <v>HOJA 79  DE 108</v>
      </c>
    </row>
    <row r="99" spans="1:10" ht="24" x14ac:dyDescent="0.2">
      <c r="A99" s="87">
        <v>80</v>
      </c>
      <c r="B99" s="87" t="s">
        <v>183</v>
      </c>
      <c r="C99" s="87" t="s">
        <v>570</v>
      </c>
      <c r="D99" s="88" t="s">
        <v>184</v>
      </c>
      <c r="E99" s="89" t="s">
        <v>17</v>
      </c>
      <c r="F99" s="90">
        <v>4910.3500000000004</v>
      </c>
      <c r="G99" s="90">
        <v>7.06</v>
      </c>
      <c r="H99" s="91">
        <f t="shared" si="15"/>
        <v>34667.071000000004</v>
      </c>
      <c r="J99" s="92" t="str">
        <f t="shared" si="16"/>
        <v>HOJA 80  DE 108</v>
      </c>
    </row>
    <row r="100" spans="1:10" ht="24" x14ac:dyDescent="0.2">
      <c r="A100" s="87">
        <v>81</v>
      </c>
      <c r="B100" s="87" t="s">
        <v>185</v>
      </c>
      <c r="C100" s="87" t="s">
        <v>542</v>
      </c>
      <c r="D100" s="88" t="s">
        <v>79</v>
      </c>
      <c r="E100" s="89" t="s">
        <v>17</v>
      </c>
      <c r="F100" s="90">
        <v>534.91</v>
      </c>
      <c r="G100" s="90">
        <v>287.57</v>
      </c>
      <c r="H100" s="91">
        <f t="shared" si="15"/>
        <v>153824.06869999997</v>
      </c>
      <c r="J100" s="92" t="str">
        <f t="shared" si="16"/>
        <v>HOJA 81  DE 108</v>
      </c>
    </row>
    <row r="101" spans="1:10" x14ac:dyDescent="0.2">
      <c r="A101" s="87">
        <v>82</v>
      </c>
      <c r="B101" s="87" t="s">
        <v>186</v>
      </c>
      <c r="C101" s="87" t="s">
        <v>536</v>
      </c>
      <c r="D101" s="248" t="s">
        <v>59</v>
      </c>
      <c r="E101" s="89" t="s">
        <v>60</v>
      </c>
      <c r="F101" s="90">
        <v>40121.96</v>
      </c>
      <c r="G101" s="90">
        <v>2.75</v>
      </c>
      <c r="H101" s="91">
        <f t="shared" si="15"/>
        <v>110335.39</v>
      </c>
      <c r="J101" s="92" t="str">
        <f t="shared" si="16"/>
        <v>HOJA 82  DE 108</v>
      </c>
    </row>
    <row r="102" spans="1:10" x14ac:dyDescent="0.2">
      <c r="A102" s="87">
        <v>83</v>
      </c>
      <c r="B102" s="87" t="s">
        <v>187</v>
      </c>
      <c r="C102" s="87" t="s">
        <v>9</v>
      </c>
      <c r="D102" s="88" t="s">
        <v>188</v>
      </c>
      <c r="E102" s="89" t="s">
        <v>65</v>
      </c>
      <c r="F102" s="90">
        <v>148</v>
      </c>
      <c r="G102" s="90">
        <v>14.25</v>
      </c>
      <c r="H102" s="91">
        <f t="shared" si="15"/>
        <v>2109</v>
      </c>
      <c r="J102" s="92" t="str">
        <f t="shared" si="16"/>
        <v>HOJA 83  DE 108</v>
      </c>
    </row>
    <row r="103" spans="1:10" ht="24" x14ac:dyDescent="0.2">
      <c r="A103" s="87">
        <v>84</v>
      </c>
      <c r="B103" s="87" t="s">
        <v>189</v>
      </c>
      <c r="C103" s="87" t="s">
        <v>546</v>
      </c>
      <c r="D103" s="88" t="s">
        <v>110</v>
      </c>
      <c r="E103" s="89" t="s">
        <v>17</v>
      </c>
      <c r="F103" s="90">
        <v>49</v>
      </c>
      <c r="G103" s="90">
        <v>24.25</v>
      </c>
      <c r="H103" s="91">
        <f t="shared" si="15"/>
        <v>1188.25</v>
      </c>
      <c r="J103" s="92" t="str">
        <f t="shared" si="16"/>
        <v>HOJA 84  DE 108</v>
      </c>
    </row>
    <row r="104" spans="1:10" ht="24" x14ac:dyDescent="0.2">
      <c r="A104" s="87">
        <v>85</v>
      </c>
      <c r="B104" s="87" t="s">
        <v>190</v>
      </c>
      <c r="C104" s="87" t="s">
        <v>547</v>
      </c>
      <c r="D104" s="88" t="s">
        <v>112</v>
      </c>
      <c r="E104" s="89" t="s">
        <v>26</v>
      </c>
      <c r="F104" s="90">
        <v>4165</v>
      </c>
      <c r="G104" s="90">
        <v>0.4</v>
      </c>
      <c r="H104" s="91">
        <f t="shared" si="15"/>
        <v>1666</v>
      </c>
      <c r="J104" s="92" t="str">
        <f t="shared" si="16"/>
        <v>HOJA 85  DE 108</v>
      </c>
    </row>
    <row r="105" spans="1:10" ht="24" x14ac:dyDescent="0.2">
      <c r="A105" s="87">
        <v>86</v>
      </c>
      <c r="B105" s="87" t="s">
        <v>191</v>
      </c>
      <c r="C105" s="87" t="s">
        <v>537</v>
      </c>
      <c r="D105" s="88" t="s">
        <v>62</v>
      </c>
      <c r="E105" s="89" t="s">
        <v>17</v>
      </c>
      <c r="F105" s="90">
        <v>58.74</v>
      </c>
      <c r="G105" s="90">
        <v>142.19</v>
      </c>
      <c r="H105" s="91">
        <f t="shared" si="15"/>
        <v>8352.240600000001</v>
      </c>
      <c r="J105" s="92" t="str">
        <f t="shared" si="16"/>
        <v>HOJA 86  DE 108</v>
      </c>
    </row>
    <row r="106" spans="1:10" x14ac:dyDescent="0.2">
      <c r="A106" s="87">
        <v>87</v>
      </c>
      <c r="B106" s="87" t="s">
        <v>192</v>
      </c>
      <c r="C106" s="87" t="s">
        <v>529</v>
      </c>
      <c r="D106" s="88" t="s">
        <v>23</v>
      </c>
      <c r="E106" s="89" t="s">
        <v>17</v>
      </c>
      <c r="F106" s="90">
        <v>4367.8999999999996</v>
      </c>
      <c r="G106" s="90">
        <v>5.84</v>
      </c>
      <c r="H106" s="91">
        <f t="shared" si="15"/>
        <v>25508.535999999996</v>
      </c>
      <c r="J106" s="92" t="str">
        <f t="shared" si="16"/>
        <v>HOJA 87  DE 108</v>
      </c>
    </row>
    <row r="107" spans="1:10" ht="24" x14ac:dyDescent="0.2">
      <c r="A107" s="87">
        <v>88</v>
      </c>
      <c r="B107" s="87" t="s">
        <v>193</v>
      </c>
      <c r="C107" s="87" t="s">
        <v>530</v>
      </c>
      <c r="D107" s="88" t="s">
        <v>25</v>
      </c>
      <c r="E107" s="89" t="s">
        <v>26</v>
      </c>
      <c r="F107" s="90">
        <v>24460.240000000002</v>
      </c>
      <c r="G107" s="90">
        <v>0.32</v>
      </c>
      <c r="H107" s="91">
        <f t="shared" si="15"/>
        <v>7827.2768000000005</v>
      </c>
      <c r="J107" s="92" t="str">
        <f t="shared" si="16"/>
        <v>HOJA 88  DE 108</v>
      </c>
    </row>
    <row r="108" spans="1:10" s="81" customFormat="1" x14ac:dyDescent="0.2">
      <c r="A108" s="82" t="s">
        <v>9</v>
      </c>
      <c r="B108" s="82" t="s">
        <v>194</v>
      </c>
      <c r="C108" s="82" t="s">
        <v>9</v>
      </c>
      <c r="D108" s="83" t="s">
        <v>195</v>
      </c>
      <c r="E108" s="84" t="s">
        <v>9</v>
      </c>
      <c r="F108" s="85" t="s">
        <v>9</v>
      </c>
      <c r="G108" s="85" t="s">
        <v>9</v>
      </c>
      <c r="H108" s="86">
        <f>+H109</f>
        <v>619293.60000000009</v>
      </c>
    </row>
    <row r="109" spans="1:10" s="81" customFormat="1" x14ac:dyDescent="0.2">
      <c r="A109" s="93" t="s">
        <v>9</v>
      </c>
      <c r="B109" s="93" t="s">
        <v>196</v>
      </c>
      <c r="C109" s="93" t="s">
        <v>9</v>
      </c>
      <c r="D109" s="94" t="s">
        <v>197</v>
      </c>
      <c r="E109" s="95" t="s">
        <v>9</v>
      </c>
      <c r="F109" s="96" t="s">
        <v>9</v>
      </c>
      <c r="G109" s="96" t="s">
        <v>9</v>
      </c>
      <c r="H109" s="97">
        <f>SUM(H110:H111)</f>
        <v>619293.60000000009</v>
      </c>
    </row>
    <row r="110" spans="1:10" x14ac:dyDescent="0.2">
      <c r="A110" s="87">
        <v>89</v>
      </c>
      <c r="B110" s="87" t="s">
        <v>198</v>
      </c>
      <c r="C110" s="87" t="s">
        <v>9</v>
      </c>
      <c r="D110" s="88" t="s">
        <v>199</v>
      </c>
      <c r="E110" s="89" t="s">
        <v>89</v>
      </c>
      <c r="F110" s="90">
        <v>360</v>
      </c>
      <c r="G110" s="90">
        <v>434.63</v>
      </c>
      <c r="H110" s="91">
        <f t="shared" ref="H110:H111" si="17">+G110*F110</f>
        <v>156466.79999999999</v>
      </c>
      <c r="J110" s="92" t="str">
        <f t="shared" ref="J110:J111" si="18">IF($A110&lt;&gt;"",CONCATENATE("HOJA ",TEXT($A110,"#"), "  DE ", TEXT($M$1,"#")),"")</f>
        <v>HOJA 89  DE 108</v>
      </c>
    </row>
    <row r="111" spans="1:10" x14ac:dyDescent="0.2">
      <c r="A111" s="87">
        <v>90</v>
      </c>
      <c r="B111" s="87" t="s">
        <v>200</v>
      </c>
      <c r="C111" s="87" t="s">
        <v>9</v>
      </c>
      <c r="D111" s="88" t="s">
        <v>201</v>
      </c>
      <c r="E111" s="89" t="s">
        <v>89</v>
      </c>
      <c r="F111" s="90">
        <v>360</v>
      </c>
      <c r="G111" s="90">
        <v>1285.6300000000001</v>
      </c>
      <c r="H111" s="91">
        <f t="shared" si="17"/>
        <v>462826.80000000005</v>
      </c>
      <c r="J111" s="92" t="str">
        <f t="shared" si="18"/>
        <v>HOJA 90  DE 108</v>
      </c>
    </row>
    <row r="112" spans="1:10" s="81" customFormat="1" x14ac:dyDescent="0.2">
      <c r="A112" s="82" t="s">
        <v>9</v>
      </c>
      <c r="B112" s="82" t="s">
        <v>202</v>
      </c>
      <c r="C112" s="82" t="s">
        <v>9</v>
      </c>
      <c r="D112" s="83" t="s">
        <v>203</v>
      </c>
      <c r="E112" s="84" t="s">
        <v>9</v>
      </c>
      <c r="F112" s="85" t="s">
        <v>9</v>
      </c>
      <c r="G112" s="85" t="s">
        <v>9</v>
      </c>
      <c r="H112" s="86">
        <f>SUM(H113:H124)</f>
        <v>181062.09400000004</v>
      </c>
    </row>
    <row r="113" spans="1:10" ht="24" x14ac:dyDescent="0.2">
      <c r="A113" s="87">
        <v>91</v>
      </c>
      <c r="B113" s="87" t="s">
        <v>204</v>
      </c>
      <c r="C113" s="87" t="s">
        <v>571</v>
      </c>
      <c r="D113" s="88" t="s">
        <v>205</v>
      </c>
      <c r="E113" s="89" t="s">
        <v>17</v>
      </c>
      <c r="F113" s="90">
        <v>8000</v>
      </c>
      <c r="G113" s="90">
        <v>0.42</v>
      </c>
      <c r="H113" s="91">
        <f t="shared" ref="H113:H124" si="19">+G113*F113</f>
        <v>3360</v>
      </c>
      <c r="J113" s="92" t="str">
        <f t="shared" ref="J113:J124" si="20">IF($A113&lt;&gt;"",CONCATENATE("HOJA ",TEXT($A113,"#"), "  DE ", TEXT($M$1,"#")),"")</f>
        <v>HOJA 91  DE 108</v>
      </c>
    </row>
    <row r="114" spans="1:10" x14ac:dyDescent="0.2">
      <c r="A114" s="87">
        <v>92</v>
      </c>
      <c r="B114" s="87" t="s">
        <v>206</v>
      </c>
      <c r="C114" s="87" t="s">
        <v>572</v>
      </c>
      <c r="D114" s="88" t="s">
        <v>207</v>
      </c>
      <c r="E114" s="89" t="s">
        <v>17</v>
      </c>
      <c r="F114" s="90">
        <v>72472.600000000006</v>
      </c>
      <c r="G114" s="90">
        <v>1.94</v>
      </c>
      <c r="H114" s="91">
        <f t="shared" si="19"/>
        <v>140596.84400000001</v>
      </c>
      <c r="J114" s="92" t="str">
        <f t="shared" si="20"/>
        <v>HOJA 92  DE 108</v>
      </c>
    </row>
    <row r="115" spans="1:10" x14ac:dyDescent="0.2">
      <c r="A115" s="87">
        <v>93</v>
      </c>
      <c r="B115" s="87" t="s">
        <v>208</v>
      </c>
      <c r="C115" s="87" t="s">
        <v>573</v>
      </c>
      <c r="D115" s="88" t="s">
        <v>209</v>
      </c>
      <c r="E115" s="89" t="s">
        <v>89</v>
      </c>
      <c r="F115" s="90">
        <v>5</v>
      </c>
      <c r="G115" s="90">
        <v>257.39999999999998</v>
      </c>
      <c r="H115" s="91">
        <f t="shared" si="19"/>
        <v>1287</v>
      </c>
      <c r="J115" s="92" t="str">
        <f t="shared" si="20"/>
        <v>HOJA 93  DE 108</v>
      </c>
    </row>
    <row r="116" spans="1:10" x14ac:dyDescent="0.2">
      <c r="A116" s="87">
        <v>94</v>
      </c>
      <c r="B116" s="87" t="s">
        <v>210</v>
      </c>
      <c r="C116" s="87" t="s">
        <v>574</v>
      </c>
      <c r="D116" s="88" t="s">
        <v>211</v>
      </c>
      <c r="E116" s="89" t="s">
        <v>89</v>
      </c>
      <c r="F116" s="90">
        <v>9</v>
      </c>
      <c r="G116" s="90">
        <v>18.72</v>
      </c>
      <c r="H116" s="91">
        <f t="shared" si="19"/>
        <v>168.48</v>
      </c>
      <c r="J116" s="92" t="str">
        <f t="shared" si="20"/>
        <v>HOJA 94  DE 108</v>
      </c>
    </row>
    <row r="117" spans="1:10" x14ac:dyDescent="0.2">
      <c r="A117" s="87">
        <v>95</v>
      </c>
      <c r="B117" s="87" t="s">
        <v>212</v>
      </c>
      <c r="C117" s="87" t="s">
        <v>575</v>
      </c>
      <c r="D117" s="88" t="s">
        <v>213</v>
      </c>
      <c r="E117" s="89" t="s">
        <v>89</v>
      </c>
      <c r="F117" s="90">
        <v>5</v>
      </c>
      <c r="G117" s="90">
        <v>47.43</v>
      </c>
      <c r="H117" s="91">
        <f t="shared" si="19"/>
        <v>237.15</v>
      </c>
      <c r="J117" s="92" t="str">
        <f t="shared" si="20"/>
        <v>HOJA 95  DE 108</v>
      </c>
    </row>
    <row r="118" spans="1:10" x14ac:dyDescent="0.2">
      <c r="A118" s="87">
        <v>96</v>
      </c>
      <c r="B118" s="87" t="s">
        <v>214</v>
      </c>
      <c r="C118" s="87" t="s">
        <v>576</v>
      </c>
      <c r="D118" s="88" t="s">
        <v>215</v>
      </c>
      <c r="E118" s="89" t="s">
        <v>89</v>
      </c>
      <c r="F118" s="90">
        <v>20</v>
      </c>
      <c r="G118" s="90">
        <v>175.01</v>
      </c>
      <c r="H118" s="91">
        <f t="shared" si="19"/>
        <v>3500.2</v>
      </c>
      <c r="J118" s="92" t="str">
        <f t="shared" si="20"/>
        <v>HOJA 96  DE 108</v>
      </c>
    </row>
    <row r="119" spans="1:10" x14ac:dyDescent="0.2">
      <c r="A119" s="87">
        <v>97</v>
      </c>
      <c r="B119" s="87" t="s">
        <v>216</v>
      </c>
      <c r="C119" s="87" t="s">
        <v>577</v>
      </c>
      <c r="D119" s="88" t="s">
        <v>217</v>
      </c>
      <c r="E119" s="89" t="s">
        <v>89</v>
      </c>
      <c r="F119" s="90">
        <v>32</v>
      </c>
      <c r="G119" s="90">
        <v>460.31</v>
      </c>
      <c r="H119" s="91">
        <f t="shared" si="19"/>
        <v>14729.92</v>
      </c>
      <c r="J119" s="92" t="str">
        <f t="shared" si="20"/>
        <v>HOJA 97  DE 108</v>
      </c>
    </row>
    <row r="120" spans="1:10" x14ac:dyDescent="0.2">
      <c r="A120" s="87">
        <v>98</v>
      </c>
      <c r="B120" s="87" t="s">
        <v>218</v>
      </c>
      <c r="C120" s="87" t="s">
        <v>578</v>
      </c>
      <c r="D120" s="88" t="s">
        <v>219</v>
      </c>
      <c r="E120" s="89" t="s">
        <v>89</v>
      </c>
      <c r="F120" s="90">
        <v>5</v>
      </c>
      <c r="G120" s="90">
        <v>210.6</v>
      </c>
      <c r="H120" s="91">
        <f t="shared" si="19"/>
        <v>1053</v>
      </c>
      <c r="J120" s="92" t="str">
        <f t="shared" si="20"/>
        <v>HOJA 98  DE 108</v>
      </c>
    </row>
    <row r="121" spans="1:10" x14ac:dyDescent="0.2">
      <c r="A121" s="87">
        <v>99</v>
      </c>
      <c r="B121" s="87" t="s">
        <v>220</v>
      </c>
      <c r="C121" s="87" t="s">
        <v>579</v>
      </c>
      <c r="D121" s="88" t="s">
        <v>221</v>
      </c>
      <c r="E121" s="89" t="s">
        <v>89</v>
      </c>
      <c r="F121" s="90">
        <v>5</v>
      </c>
      <c r="G121" s="90">
        <v>210.6</v>
      </c>
      <c r="H121" s="91">
        <f t="shared" si="19"/>
        <v>1053</v>
      </c>
      <c r="J121" s="92" t="str">
        <f t="shared" si="20"/>
        <v>HOJA 99  DE 108</v>
      </c>
    </row>
    <row r="122" spans="1:10" x14ac:dyDescent="0.2">
      <c r="A122" s="87">
        <v>100</v>
      </c>
      <c r="B122" s="87" t="s">
        <v>222</v>
      </c>
      <c r="C122" s="87" t="s">
        <v>9</v>
      </c>
      <c r="D122" s="88" t="s">
        <v>223</v>
      </c>
      <c r="E122" s="89" t="s">
        <v>89</v>
      </c>
      <c r="F122" s="90">
        <v>5</v>
      </c>
      <c r="G122" s="90">
        <v>1333.8</v>
      </c>
      <c r="H122" s="91">
        <f t="shared" si="19"/>
        <v>6669</v>
      </c>
      <c r="J122" s="92" t="str">
        <f t="shared" si="20"/>
        <v>HOJA 100  DE 108</v>
      </c>
    </row>
    <row r="123" spans="1:10" x14ac:dyDescent="0.2">
      <c r="A123" s="87">
        <v>101</v>
      </c>
      <c r="B123" s="87" t="s">
        <v>224</v>
      </c>
      <c r="C123" s="87" t="s">
        <v>580</v>
      </c>
      <c r="D123" s="88" t="s">
        <v>225</v>
      </c>
      <c r="E123" s="89" t="s">
        <v>89</v>
      </c>
      <c r="F123" s="90">
        <v>10</v>
      </c>
      <c r="G123" s="90">
        <v>649.35</v>
      </c>
      <c r="H123" s="91">
        <f t="shared" si="19"/>
        <v>6493.5</v>
      </c>
      <c r="J123" s="92" t="str">
        <f t="shared" si="20"/>
        <v>HOJA 101  DE 108</v>
      </c>
    </row>
    <row r="124" spans="1:10" ht="36" x14ac:dyDescent="0.2">
      <c r="A124" s="87">
        <v>102</v>
      </c>
      <c r="B124" s="87" t="s">
        <v>226</v>
      </c>
      <c r="C124" s="87" t="s">
        <v>9</v>
      </c>
      <c r="D124" s="88" t="s">
        <v>227</v>
      </c>
      <c r="E124" s="89" t="s">
        <v>89</v>
      </c>
      <c r="F124" s="90">
        <v>200</v>
      </c>
      <c r="G124" s="90">
        <v>9.57</v>
      </c>
      <c r="H124" s="91">
        <f t="shared" si="19"/>
        <v>1914</v>
      </c>
      <c r="J124" s="92" t="str">
        <f t="shared" si="20"/>
        <v>HOJA 102  DE 108</v>
      </c>
    </row>
    <row r="125" spans="1:10" s="81" customFormat="1" x14ac:dyDescent="0.2">
      <c r="A125" s="82" t="s">
        <v>9</v>
      </c>
      <c r="B125" s="82" t="s">
        <v>228</v>
      </c>
      <c r="C125" s="82" t="s">
        <v>9</v>
      </c>
      <c r="D125" s="83" t="s">
        <v>229</v>
      </c>
      <c r="E125" s="84" t="s">
        <v>9</v>
      </c>
      <c r="F125" s="85" t="s">
        <v>9</v>
      </c>
      <c r="G125" s="85" t="s">
        <v>9</v>
      </c>
      <c r="H125" s="86">
        <f>SUM(H126:H131)</f>
        <v>179484.21599999999</v>
      </c>
    </row>
    <row r="126" spans="1:10" x14ac:dyDescent="0.2">
      <c r="A126" s="87">
        <v>103</v>
      </c>
      <c r="B126" s="87" t="s">
        <v>230</v>
      </c>
      <c r="C126" s="87" t="s">
        <v>526</v>
      </c>
      <c r="D126" s="88" t="s">
        <v>13</v>
      </c>
      <c r="E126" s="89" t="s">
        <v>14</v>
      </c>
      <c r="F126" s="90">
        <v>1</v>
      </c>
      <c r="G126" s="90">
        <v>164.41</v>
      </c>
      <c r="H126" s="91">
        <f t="shared" ref="H126:H131" si="21">+G126*F126</f>
        <v>164.41</v>
      </c>
      <c r="J126" s="92" t="str">
        <f t="shared" ref="J126:J131" si="22">IF($A126&lt;&gt;"",CONCATENATE("HOJA ",TEXT($A126,"#"), "  DE ", TEXT($M$1,"#")),"")</f>
        <v>HOJA 103  DE 108</v>
      </c>
    </row>
    <row r="127" spans="1:10" x14ac:dyDescent="0.2">
      <c r="A127" s="87">
        <v>104</v>
      </c>
      <c r="B127" s="87" t="s">
        <v>231</v>
      </c>
      <c r="C127" s="87" t="s">
        <v>9</v>
      </c>
      <c r="D127" s="88" t="s">
        <v>19</v>
      </c>
      <c r="E127" s="89" t="s">
        <v>17</v>
      </c>
      <c r="F127" s="90">
        <v>241.65</v>
      </c>
      <c r="G127" s="90">
        <v>1.49</v>
      </c>
      <c r="H127" s="91">
        <f t="shared" si="21"/>
        <v>360.05849999999998</v>
      </c>
      <c r="J127" s="92" t="str">
        <f t="shared" si="22"/>
        <v>HOJA 104  DE 108</v>
      </c>
    </row>
    <row r="128" spans="1:10" ht="24" x14ac:dyDescent="0.2">
      <c r="A128" s="87">
        <v>105</v>
      </c>
      <c r="B128" s="87" t="s">
        <v>232</v>
      </c>
      <c r="C128" s="87" t="s">
        <v>528</v>
      </c>
      <c r="D128" s="88" t="s">
        <v>21</v>
      </c>
      <c r="E128" s="89" t="s">
        <v>17</v>
      </c>
      <c r="F128" s="90">
        <v>5074.6499999999996</v>
      </c>
      <c r="G128" s="90">
        <v>8.15</v>
      </c>
      <c r="H128" s="91">
        <f t="shared" si="21"/>
        <v>41358.397499999999</v>
      </c>
      <c r="J128" s="92" t="str">
        <f t="shared" si="22"/>
        <v>HOJA 105  DE 108</v>
      </c>
    </row>
    <row r="129" spans="1:10" x14ac:dyDescent="0.2">
      <c r="A129" s="87">
        <v>106</v>
      </c>
      <c r="B129" s="87" t="s">
        <v>233</v>
      </c>
      <c r="C129" s="87" t="s">
        <v>568</v>
      </c>
      <c r="D129" s="88" t="s">
        <v>180</v>
      </c>
      <c r="E129" s="89" t="s">
        <v>65</v>
      </c>
      <c r="F129" s="90">
        <v>27</v>
      </c>
      <c r="G129" s="90">
        <v>1198.8499999999999</v>
      </c>
      <c r="H129" s="91">
        <f t="shared" si="21"/>
        <v>32368.949999999997</v>
      </c>
      <c r="J129" s="92" t="str">
        <f t="shared" si="22"/>
        <v>HOJA 106  DE 108</v>
      </c>
    </row>
    <row r="130" spans="1:10" ht="24" x14ac:dyDescent="0.2">
      <c r="A130" s="87">
        <v>107</v>
      </c>
      <c r="B130" s="87" t="s">
        <v>234</v>
      </c>
      <c r="C130" s="87" t="s">
        <v>530</v>
      </c>
      <c r="D130" s="88" t="s">
        <v>25</v>
      </c>
      <c r="E130" s="89" t="s">
        <v>26</v>
      </c>
      <c r="F130" s="90">
        <v>270725</v>
      </c>
      <c r="G130" s="90">
        <v>0.32</v>
      </c>
      <c r="H130" s="91">
        <f t="shared" si="21"/>
        <v>86632</v>
      </c>
      <c r="J130" s="92" t="str">
        <f t="shared" si="22"/>
        <v>HOJA 107  DE 108</v>
      </c>
    </row>
    <row r="131" spans="1:10" x14ac:dyDescent="0.2">
      <c r="A131" s="87">
        <v>108</v>
      </c>
      <c r="B131" s="87" t="s">
        <v>235</v>
      </c>
      <c r="C131" s="87" t="s">
        <v>529</v>
      </c>
      <c r="D131" s="88" t="s">
        <v>23</v>
      </c>
      <c r="E131" s="89" t="s">
        <v>17</v>
      </c>
      <c r="F131" s="90">
        <v>3185</v>
      </c>
      <c r="G131" s="90">
        <v>5.84</v>
      </c>
      <c r="H131" s="91">
        <f t="shared" si="21"/>
        <v>18600.399999999998</v>
      </c>
      <c r="J131" s="92" t="str">
        <f t="shared" si="22"/>
        <v>HOJA 108  DE 108</v>
      </c>
    </row>
    <row r="132" spans="1:10" x14ac:dyDescent="0.2">
      <c r="A132" s="312" t="s">
        <v>239</v>
      </c>
      <c r="B132" s="312"/>
      <c r="C132" s="312"/>
      <c r="D132" s="312"/>
      <c r="E132" s="312"/>
      <c r="F132" s="313"/>
      <c r="G132" s="314"/>
      <c r="H132" s="98">
        <f>+H125+H112+H108+H94+H64+H23+H16+H7</f>
        <v>7479439.7124600001</v>
      </c>
    </row>
    <row r="133" spans="1:10" x14ac:dyDescent="0.2">
      <c r="A133" s="99"/>
      <c r="B133" s="99"/>
      <c r="C133" s="99"/>
    </row>
    <row r="134" spans="1:10" x14ac:dyDescent="0.2">
      <c r="A134" s="100"/>
      <c r="B134" s="100"/>
      <c r="C134" s="100"/>
      <c r="D134" s="72"/>
      <c r="E134" s="315"/>
      <c r="F134" s="315"/>
      <c r="G134" s="72"/>
      <c r="H134" s="101"/>
    </row>
    <row r="135" spans="1:10" x14ac:dyDescent="0.2">
      <c r="A135" s="102"/>
      <c r="B135" s="102"/>
      <c r="C135" s="102"/>
      <c r="D135" s="103"/>
      <c r="E135" s="104"/>
      <c r="F135" s="103"/>
      <c r="G135" s="103"/>
      <c r="H135" s="70">
        <v>7479439.71</v>
      </c>
    </row>
    <row r="136" spans="1:10" x14ac:dyDescent="0.2">
      <c r="A136" s="105"/>
      <c r="B136" s="105"/>
      <c r="C136" s="105"/>
      <c r="D136" s="106"/>
      <c r="E136" s="107"/>
      <c r="F136" s="108"/>
      <c r="G136" s="108"/>
    </row>
    <row r="137" spans="1:10" x14ac:dyDescent="0.2">
      <c r="A137" s="105"/>
      <c r="B137" s="105"/>
      <c r="C137" s="105"/>
      <c r="D137" s="106"/>
      <c r="E137" s="108"/>
      <c r="F137" s="109"/>
      <c r="G137" s="108"/>
    </row>
    <row r="138" spans="1:10" x14ac:dyDescent="0.2">
      <c r="A138" s="110"/>
      <c r="B138" s="110"/>
      <c r="C138" s="110"/>
      <c r="D138" s="110"/>
      <c r="E138" s="110"/>
      <c r="F138" s="110"/>
      <c r="G138" s="108"/>
    </row>
    <row r="139" spans="1:10" x14ac:dyDescent="0.2">
      <c r="A139" s="110"/>
      <c r="B139" s="110"/>
      <c r="C139" s="110"/>
    </row>
    <row r="140" spans="1:10" x14ac:dyDescent="0.2">
      <c r="A140" s="111"/>
      <c r="B140" s="111"/>
      <c r="C140" s="111"/>
      <c r="D140" s="111"/>
      <c r="E140" s="111"/>
      <c r="F140" s="111"/>
      <c r="G140" s="111"/>
    </row>
    <row r="141" spans="1:10" x14ac:dyDescent="0.2">
      <c r="A141" s="102"/>
      <c r="B141" s="102"/>
      <c r="C141" s="102"/>
      <c r="D141" s="103"/>
      <c r="E141" s="102"/>
      <c r="F141" s="102"/>
      <c r="G141" s="102"/>
    </row>
    <row r="142" spans="1:10" x14ac:dyDescent="0.2">
      <c r="A142" s="105"/>
      <c r="B142" s="105"/>
      <c r="C142" s="105"/>
      <c r="D142" s="106"/>
      <c r="E142" s="107"/>
      <c r="F142" s="108"/>
      <c r="G142" s="108"/>
    </row>
    <row r="143" spans="1:10" x14ac:dyDescent="0.2">
      <c r="A143" s="105"/>
      <c r="B143" s="105"/>
      <c r="C143" s="105"/>
      <c r="D143" s="106"/>
      <c r="E143" s="107"/>
      <c r="F143" s="108"/>
      <c r="G143" s="108"/>
    </row>
    <row r="144" spans="1:10" x14ac:dyDescent="0.2">
      <c r="A144" s="110"/>
      <c r="B144" s="110"/>
      <c r="C144" s="110"/>
      <c r="D144" s="110"/>
      <c r="E144" s="110"/>
      <c r="F144" s="110"/>
      <c r="G144" s="108"/>
    </row>
    <row r="145" spans="1:7" x14ac:dyDescent="0.2">
      <c r="A145" s="102"/>
      <c r="B145" s="102"/>
      <c r="C145" s="102"/>
      <c r="D145" s="112"/>
      <c r="E145" s="113"/>
      <c r="F145" s="109"/>
      <c r="G145" s="108"/>
    </row>
    <row r="146" spans="1:7" x14ac:dyDescent="0.2">
      <c r="A146" s="114"/>
      <c r="B146" s="114"/>
      <c r="C146" s="114"/>
      <c r="D146" s="112"/>
      <c r="E146" s="108"/>
      <c r="F146" s="115"/>
      <c r="G146" s="108"/>
    </row>
    <row r="147" spans="1:7" x14ac:dyDescent="0.2">
      <c r="A147" s="114"/>
      <c r="B147" s="114"/>
      <c r="C147" s="114"/>
      <c r="D147" s="112"/>
      <c r="E147" s="108"/>
      <c r="F147" s="108"/>
      <c r="G147" s="108"/>
    </row>
    <row r="148" spans="1:7" x14ac:dyDescent="0.2">
      <c r="A148" s="114"/>
      <c r="B148" s="114"/>
      <c r="C148" s="114"/>
      <c r="D148" s="112"/>
      <c r="E148" s="106"/>
      <c r="F148" s="108"/>
      <c r="G148" s="113"/>
    </row>
    <row r="149" spans="1:7" x14ac:dyDescent="0.2">
      <c r="A149" s="114"/>
      <c r="B149" s="114"/>
      <c r="C149" s="114"/>
      <c r="D149" s="112"/>
      <c r="E149" s="108"/>
      <c r="F149" s="108"/>
      <c r="G149" s="113"/>
    </row>
    <row r="150" spans="1:7" x14ac:dyDescent="0.2">
      <c r="A150" s="114"/>
      <c r="B150" s="114"/>
      <c r="C150" s="114"/>
      <c r="D150" s="108"/>
      <c r="E150" s="108"/>
      <c r="F150" s="108"/>
      <c r="G150" s="108"/>
    </row>
    <row r="151" spans="1:7" x14ac:dyDescent="0.2">
      <c r="A151" s="116"/>
      <c r="B151" s="116"/>
      <c r="C151" s="116"/>
      <c r="D151" s="108"/>
      <c r="E151" s="108"/>
      <c r="F151" s="108"/>
      <c r="G151" s="108"/>
    </row>
    <row r="152" spans="1:7" x14ac:dyDescent="0.2">
      <c r="A152" s="114"/>
      <c r="B152" s="114"/>
      <c r="C152" s="114"/>
      <c r="D152" s="108"/>
      <c r="E152" s="108"/>
      <c r="F152" s="108"/>
      <c r="G152" s="108"/>
    </row>
    <row r="153" spans="1:7" x14ac:dyDescent="0.2">
      <c r="A153" s="114"/>
      <c r="B153" s="114"/>
      <c r="C153" s="114"/>
      <c r="D153" s="108"/>
      <c r="E153" s="108"/>
      <c r="F153" s="108"/>
      <c r="G153" s="108"/>
    </row>
    <row r="154" spans="1:7" x14ac:dyDescent="0.2">
      <c r="A154" s="117"/>
      <c r="B154" s="117"/>
      <c r="C154" s="117"/>
      <c r="D154" s="108"/>
      <c r="E154" s="108"/>
      <c r="F154" s="108"/>
    </row>
    <row r="155" spans="1:7" x14ac:dyDescent="0.2">
      <c r="A155" s="118"/>
      <c r="B155" s="118"/>
      <c r="C155" s="118"/>
      <c r="D155" s="116"/>
      <c r="E155" s="103"/>
      <c r="F155" s="113"/>
      <c r="G155" s="81"/>
    </row>
    <row r="156" spans="1:7" x14ac:dyDescent="0.2">
      <c r="D156" s="116"/>
      <c r="E156" s="81"/>
      <c r="F156" s="81"/>
      <c r="G156" s="81"/>
    </row>
  </sheetData>
  <sheetProtection formatCells="0" formatColumns="0" formatRows="0" insertColumns="0" insertRows="0" insertHyperlinks="0" deleteColumns="0" deleteRows="0" sort="0" autoFilter="0" pivotTables="0"/>
  <mergeCells count="3">
    <mergeCell ref="A3:H4"/>
    <mergeCell ref="A132:G132"/>
    <mergeCell ref="E134:F134"/>
  </mergeCells>
  <pageMargins left="0.7" right="0.7" top="0.75" bottom="0.75" header="0.3" footer="0.3"/>
  <pageSetup paperSize="9" scale="69" fitToHeight="0" orientation="portrait" errors="blank"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4</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1.1.4</v>
      </c>
      <c r="G4" s="25"/>
    </row>
    <row r="5" spans="1:7" x14ac:dyDescent="0.2">
      <c r="B5" s="25" t="s">
        <v>21</v>
      </c>
      <c r="C5" s="25"/>
      <c r="D5" s="25"/>
      <c r="E5" s="25"/>
      <c r="F5" s="24" t="s">
        <v>242</v>
      </c>
      <c r="G5" s="25" t="s">
        <v>17</v>
      </c>
    </row>
    <row r="6" spans="1:7" x14ac:dyDescent="0.2">
      <c r="B6" s="25"/>
      <c r="C6" s="25"/>
      <c r="D6" s="25"/>
      <c r="E6" s="25"/>
      <c r="F6" s="247" t="str">
        <f>IF($A$1&lt;&gt;"",VLOOKUP($A$1,INFO,10,0),"")</f>
        <v>HOJA 4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6.0199999999999997E-2</v>
      </c>
    </row>
    <row r="12" spans="1:7" x14ac:dyDescent="0.2">
      <c r="B12" s="38" t="s">
        <v>279</v>
      </c>
      <c r="C12" s="39" t="s">
        <v>249</v>
      </c>
      <c r="D12" s="40">
        <v>16</v>
      </c>
      <c r="E12" s="41">
        <v>28.73</v>
      </c>
      <c r="F12" s="40">
        <v>1.1089999999999999E-2</v>
      </c>
      <c r="G12" s="42">
        <f>ROUND(IF(ISNUMBER(D12),D12*E12*F12,$G$21*0.05),4)</f>
        <v>5.0979000000000001</v>
      </c>
    </row>
    <row r="13" spans="1:7" ht="24" x14ac:dyDescent="0.2">
      <c r="B13" s="38" t="s">
        <v>280</v>
      </c>
      <c r="C13" s="39" t="s">
        <v>249</v>
      </c>
      <c r="D13" s="40">
        <v>1</v>
      </c>
      <c r="E13" s="41">
        <v>55</v>
      </c>
      <c r="F13" s="40">
        <v>1.1089999999999999E-2</v>
      </c>
      <c r="G13" s="42">
        <f>ROUND(IF(ISNUMBER(D13),D13*E13*F13,$G$21*0.05),4)</f>
        <v>0.61</v>
      </c>
    </row>
    <row r="14" spans="1:7" x14ac:dyDescent="0.2">
      <c r="B14" s="362" t="s">
        <v>239</v>
      </c>
      <c r="C14" s="363"/>
      <c r="D14" s="363"/>
      <c r="E14" s="363"/>
      <c r="F14" s="363"/>
      <c r="G14" s="43">
        <f>SUM(G11:G13)</f>
        <v>5.7681000000000004</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259</v>
      </c>
      <c r="C18" s="365"/>
      <c r="D18" s="36">
        <v>1</v>
      </c>
      <c r="E18" s="36">
        <v>4.2300000000000004</v>
      </c>
      <c r="F18" s="35">
        <v>1.1089999999999999E-2</v>
      </c>
      <c r="G18" s="37">
        <f>ROUND(D18*E18*F18,4)</f>
        <v>4.6899999999999997E-2</v>
      </c>
    </row>
    <row r="19" spans="2:7" x14ac:dyDescent="0.2">
      <c r="B19" s="378" t="s">
        <v>281</v>
      </c>
      <c r="C19" s="379"/>
      <c r="D19" s="41">
        <v>1</v>
      </c>
      <c r="E19" s="41">
        <v>4.75</v>
      </c>
      <c r="F19" s="40">
        <v>1.1089999999999999E-2</v>
      </c>
      <c r="G19" s="42">
        <f>ROUND(D19*E19*F19,4)</f>
        <v>5.2699999999999997E-2</v>
      </c>
    </row>
    <row r="20" spans="2:7" x14ac:dyDescent="0.2">
      <c r="B20" s="378" t="s">
        <v>282</v>
      </c>
      <c r="C20" s="379"/>
      <c r="D20" s="41">
        <v>16</v>
      </c>
      <c r="E20" s="41">
        <v>6.22</v>
      </c>
      <c r="F20" s="40">
        <v>1.1089999999999999E-2</v>
      </c>
      <c r="G20" s="42">
        <f>ROUND(D20*E20*F20,4)</f>
        <v>1.1036999999999999</v>
      </c>
    </row>
    <row r="21" spans="2:7" x14ac:dyDescent="0.2">
      <c r="B21" s="362" t="s">
        <v>239</v>
      </c>
      <c r="C21" s="363"/>
      <c r="D21" s="363"/>
      <c r="E21" s="363"/>
      <c r="F21" s="363"/>
      <c r="G21" s="43">
        <f>SUM(G18:G20)</f>
        <v>1.2032999999999998</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x14ac:dyDescent="0.2">
      <c r="B25" s="46"/>
      <c r="C25" s="39"/>
      <c r="D25" s="40"/>
      <c r="E25" s="41"/>
      <c r="F25" s="49"/>
      <c r="G25" s="50"/>
    </row>
    <row r="26" spans="2:7" x14ac:dyDescent="0.2">
      <c r="B26" s="362" t="s">
        <v>239</v>
      </c>
      <c r="C26" s="363"/>
      <c r="D26" s="363"/>
      <c r="E26" s="363"/>
      <c r="F26" s="363"/>
      <c r="G26" s="43">
        <v>0</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ROUND(G31+G26+G21+G14,2)</f>
        <v>6.97</v>
      </c>
    </row>
    <row r="34" spans="2:7" ht="12.4" customHeight="1" x14ac:dyDescent="0.2">
      <c r="B34" s="47"/>
      <c r="C34" s="47"/>
      <c r="D34" s="47"/>
      <c r="E34" s="47"/>
      <c r="F34" s="47"/>
      <c r="G34" s="47"/>
    </row>
    <row r="35" spans="2:7" x14ac:dyDescent="0.2">
      <c r="B35" s="366" t="s">
        <v>265</v>
      </c>
      <c r="C35" s="367"/>
      <c r="D35" s="367"/>
      <c r="E35" s="367"/>
      <c r="F35" s="367"/>
      <c r="G35" s="54">
        <f>ROUND(B36*G33,2)</f>
        <v>1.18</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8.15</v>
      </c>
    </row>
    <row r="39" spans="2:7" x14ac:dyDescent="0.2">
      <c r="B39" s="60"/>
      <c r="C39" s="61"/>
      <c r="D39" s="62"/>
      <c r="E39" s="63"/>
      <c r="F39" s="62"/>
      <c r="G39" s="62"/>
    </row>
    <row r="40" spans="2:7" x14ac:dyDescent="0.2">
      <c r="B40" s="64" t="s">
        <v>240</v>
      </c>
      <c r="C40" s="358" t="s">
        <v>283</v>
      </c>
      <c r="D40" s="358"/>
      <c r="E40" s="358"/>
      <c r="F40" s="358"/>
      <c r="G40" s="358"/>
    </row>
  </sheetData>
  <sheetProtection formatCells="0" formatColumns="0" formatRows="0" insertColumns="0" insertRows="0" insertHyperlinks="0" deleteColumns="0" deleteRows="0" sort="0" autoFilter="0" pivotTables="0"/>
  <mergeCells count="18">
    <mergeCell ref="B1:G1"/>
    <mergeCell ref="B7:G7"/>
    <mergeCell ref="B16:G16"/>
    <mergeCell ref="B23:G23"/>
    <mergeCell ref="B33:F33"/>
    <mergeCell ref="B17:C17"/>
    <mergeCell ref="B9:G9"/>
    <mergeCell ref="B14:F14"/>
    <mergeCell ref="B26:F26"/>
    <mergeCell ref="B19:C19"/>
    <mergeCell ref="B20:C20"/>
    <mergeCell ref="B4:D4"/>
    <mergeCell ref="C40:G40"/>
    <mergeCell ref="B28:G28"/>
    <mergeCell ref="B31:F31"/>
    <mergeCell ref="B21:F21"/>
    <mergeCell ref="B18:C18"/>
    <mergeCell ref="B35:F35"/>
  </mergeCells>
  <pageMargins left="0.25" right="0.25" top="0.75" bottom="0.75" header="0.3" footer="0.3"/>
  <pageSetup paperSize="9" orientation="portrait" verticalDpi="1200"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94</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1.7.4</v>
      </c>
      <c r="G4" s="25"/>
    </row>
    <row r="5" spans="1:7" x14ac:dyDescent="0.2">
      <c r="B5" s="25" t="s">
        <v>211</v>
      </c>
      <c r="C5" s="25"/>
      <c r="D5" s="25"/>
      <c r="E5" s="25"/>
      <c r="F5" s="24" t="s">
        <v>242</v>
      </c>
      <c r="G5" s="25" t="s">
        <v>89</v>
      </c>
    </row>
    <row r="6" spans="1:7" x14ac:dyDescent="0.2">
      <c r="B6" s="25"/>
      <c r="C6" s="25"/>
      <c r="D6" s="25"/>
      <c r="E6" s="25"/>
      <c r="F6" s="247" t="str">
        <f>IF($A$1&lt;&gt;"",VLOOKUP($A$1,INFO,10,0),"")</f>
        <v>HOJA 94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v>
      </c>
    </row>
    <row r="12" spans="1:7" x14ac:dyDescent="0.2">
      <c r="B12" s="362" t="s">
        <v>239</v>
      </c>
      <c r="C12" s="363"/>
      <c r="D12" s="363"/>
      <c r="E12" s="363"/>
      <c r="F12" s="363"/>
      <c r="G12" s="43">
        <f>SUM(G11)</f>
        <v>0</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78"/>
      <c r="C16" s="379"/>
      <c r="D16" s="41"/>
      <c r="E16" s="41"/>
      <c r="F16" s="40"/>
      <c r="G16" s="42">
        <f>ROUND(D16*E16*F16,4)</f>
        <v>0</v>
      </c>
    </row>
    <row r="17" spans="2:7" x14ac:dyDescent="0.2">
      <c r="B17" s="362" t="s">
        <v>239</v>
      </c>
      <c r="C17" s="363"/>
      <c r="D17" s="363"/>
      <c r="E17" s="363"/>
      <c r="F17" s="363"/>
      <c r="G17" s="43">
        <f>SUM(G16)</f>
        <v>0</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24" x14ac:dyDescent="0.2">
      <c r="B21" s="34" t="s">
        <v>489</v>
      </c>
      <c r="C21" s="11" t="s">
        <v>89</v>
      </c>
      <c r="D21" s="35">
        <v>1</v>
      </c>
      <c r="E21" s="36">
        <v>16</v>
      </c>
      <c r="F21" s="65"/>
      <c r="G21" s="37">
        <v>16</v>
      </c>
    </row>
    <row r="22" spans="2:7" x14ac:dyDescent="0.2">
      <c r="B22" s="362" t="s">
        <v>239</v>
      </c>
      <c r="C22" s="363"/>
      <c r="D22" s="363"/>
      <c r="E22" s="363"/>
      <c r="F22" s="363"/>
      <c r="G22" s="43">
        <v>16</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16</v>
      </c>
    </row>
    <row r="30" spans="2:7" ht="12.4" customHeight="1" x14ac:dyDescent="0.2">
      <c r="B30" s="47"/>
      <c r="C30" s="47"/>
      <c r="D30" s="47"/>
      <c r="E30" s="47"/>
      <c r="F30" s="47"/>
      <c r="G30" s="47"/>
    </row>
    <row r="31" spans="2:7" x14ac:dyDescent="0.2">
      <c r="B31" s="366" t="s">
        <v>265</v>
      </c>
      <c r="C31" s="367"/>
      <c r="D31" s="367"/>
      <c r="E31" s="367"/>
      <c r="F31" s="367"/>
      <c r="G31" s="54">
        <f>ROUND(B32*G29,2)</f>
        <v>2.72</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18.72</v>
      </c>
    </row>
    <row r="35" spans="2:7" x14ac:dyDescent="0.2">
      <c r="B35" s="60"/>
      <c r="C35" s="61"/>
      <c r="D35" s="62"/>
      <c r="E35" s="63"/>
      <c r="F35" s="62"/>
      <c r="G35" s="62"/>
    </row>
    <row r="36" spans="2:7" x14ac:dyDescent="0.2">
      <c r="B36" s="64" t="s">
        <v>240</v>
      </c>
      <c r="C36" s="358" t="s">
        <v>490</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95</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1.7.5</v>
      </c>
      <c r="G4" s="25"/>
    </row>
    <row r="5" spans="1:7" x14ac:dyDescent="0.2">
      <c r="B5" s="25" t="s">
        <v>213</v>
      </c>
      <c r="C5" s="25"/>
      <c r="D5" s="25"/>
      <c r="E5" s="25"/>
      <c r="F5" s="24" t="s">
        <v>242</v>
      </c>
      <c r="G5" s="25" t="s">
        <v>89</v>
      </c>
    </row>
    <row r="6" spans="1:7" x14ac:dyDescent="0.2">
      <c r="B6" s="25"/>
      <c r="C6" s="25"/>
      <c r="D6" s="25"/>
      <c r="E6" s="25"/>
      <c r="F6" s="247" t="str">
        <f>IF($A$1&lt;&gt;"",VLOOKUP($A$1,INFO,10,0),"")</f>
        <v>HOJA 95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v>
      </c>
    </row>
    <row r="12" spans="1:7" x14ac:dyDescent="0.2">
      <c r="B12" s="362" t="s">
        <v>239</v>
      </c>
      <c r="C12" s="363"/>
      <c r="D12" s="363"/>
      <c r="E12" s="363"/>
      <c r="F12" s="363"/>
      <c r="G12" s="43">
        <f>SUM(G11)</f>
        <v>0</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78"/>
      <c r="C16" s="379"/>
      <c r="D16" s="41"/>
      <c r="E16" s="41"/>
      <c r="F16" s="40"/>
      <c r="G16" s="42">
        <f>ROUND(D16*E16*F16,4)</f>
        <v>0</v>
      </c>
    </row>
    <row r="17" spans="2:7" x14ac:dyDescent="0.2">
      <c r="B17" s="362" t="s">
        <v>239</v>
      </c>
      <c r="C17" s="363"/>
      <c r="D17" s="363"/>
      <c r="E17" s="363"/>
      <c r="F17" s="363"/>
      <c r="G17" s="43">
        <f>SUM(G16)</f>
        <v>0</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36" x14ac:dyDescent="0.2">
      <c r="B21" s="34" t="s">
        <v>491</v>
      </c>
      <c r="C21" s="11" t="s">
        <v>89</v>
      </c>
      <c r="D21" s="35">
        <v>1</v>
      </c>
      <c r="E21" s="36">
        <v>40.54</v>
      </c>
      <c r="F21" s="65"/>
      <c r="G21" s="37">
        <v>40.54</v>
      </c>
    </row>
    <row r="22" spans="2:7" x14ac:dyDescent="0.2">
      <c r="B22" s="362" t="s">
        <v>239</v>
      </c>
      <c r="C22" s="363"/>
      <c r="D22" s="363"/>
      <c r="E22" s="363"/>
      <c r="F22" s="363"/>
      <c r="G22" s="43">
        <v>40.54</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40.54</v>
      </c>
    </row>
    <row r="30" spans="2:7" ht="12.4" customHeight="1" x14ac:dyDescent="0.2">
      <c r="B30" s="47"/>
      <c r="C30" s="47"/>
      <c r="D30" s="47"/>
      <c r="E30" s="47"/>
      <c r="F30" s="47"/>
      <c r="G30" s="47"/>
    </row>
    <row r="31" spans="2:7" x14ac:dyDescent="0.2">
      <c r="B31" s="366" t="s">
        <v>265</v>
      </c>
      <c r="C31" s="367"/>
      <c r="D31" s="367"/>
      <c r="E31" s="367"/>
      <c r="F31" s="367"/>
      <c r="G31" s="54">
        <f>ROUND(B32*G29,2)</f>
        <v>6.89</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47.43</v>
      </c>
    </row>
    <row r="35" spans="2:7" x14ac:dyDescent="0.2">
      <c r="B35" s="60"/>
      <c r="C35" s="61"/>
      <c r="D35" s="62"/>
      <c r="E35" s="63"/>
      <c r="F35" s="62"/>
      <c r="G35" s="62"/>
    </row>
    <row r="36" spans="2:7" x14ac:dyDescent="0.2">
      <c r="B36" s="64" t="s">
        <v>240</v>
      </c>
      <c r="C36" s="358" t="s">
        <v>492</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96</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1.7.6</v>
      </c>
      <c r="G4" s="25"/>
    </row>
    <row r="5" spans="1:7" x14ac:dyDescent="0.2">
      <c r="B5" s="25" t="s">
        <v>215</v>
      </c>
      <c r="C5" s="25"/>
      <c r="D5" s="25"/>
      <c r="E5" s="25"/>
      <c r="F5" s="24" t="s">
        <v>242</v>
      </c>
      <c r="G5" s="25" t="s">
        <v>89</v>
      </c>
    </row>
    <row r="6" spans="1:7" x14ac:dyDescent="0.2">
      <c r="B6" s="25"/>
      <c r="C6" s="25"/>
      <c r="D6" s="25"/>
      <c r="E6" s="25"/>
      <c r="F6" s="247" t="str">
        <f>IF($A$1&lt;&gt;"",VLOOKUP($A$1,INFO,10,0),"")</f>
        <v>HOJA 96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4.3849999999999998</v>
      </c>
    </row>
    <row r="12" spans="1:7" x14ac:dyDescent="0.2">
      <c r="B12" s="362" t="s">
        <v>239</v>
      </c>
      <c r="C12" s="363"/>
      <c r="D12" s="363"/>
      <c r="E12" s="363"/>
      <c r="F12" s="363"/>
      <c r="G12" s="43">
        <f>SUM(G11)</f>
        <v>4.3849999999999998</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1</v>
      </c>
      <c r="E16" s="36">
        <v>4.2300000000000004</v>
      </c>
      <c r="F16" s="35">
        <v>5</v>
      </c>
      <c r="G16" s="37">
        <f>ROUND(D16*E16*F16,4)</f>
        <v>21.15</v>
      </c>
    </row>
    <row r="17" spans="2:7" x14ac:dyDescent="0.2">
      <c r="B17" s="378" t="s">
        <v>319</v>
      </c>
      <c r="C17" s="379"/>
      <c r="D17" s="41">
        <v>1</v>
      </c>
      <c r="E17" s="41">
        <v>4.75</v>
      </c>
      <c r="F17" s="40">
        <v>5</v>
      </c>
      <c r="G17" s="42">
        <f>ROUND(D17*E17*F17,4)</f>
        <v>23.75</v>
      </c>
    </row>
    <row r="18" spans="2:7" x14ac:dyDescent="0.2">
      <c r="B18" s="378" t="s">
        <v>320</v>
      </c>
      <c r="C18" s="379"/>
      <c r="D18" s="41">
        <v>2</v>
      </c>
      <c r="E18" s="41">
        <v>4.28</v>
      </c>
      <c r="F18" s="40">
        <v>5</v>
      </c>
      <c r="G18" s="42">
        <f>ROUND(D18*E18*F18,4)</f>
        <v>42.8</v>
      </c>
    </row>
    <row r="19" spans="2:7" x14ac:dyDescent="0.2">
      <c r="B19" s="362" t="s">
        <v>239</v>
      </c>
      <c r="C19" s="363"/>
      <c r="D19" s="363"/>
      <c r="E19" s="363"/>
      <c r="F19" s="363"/>
      <c r="G19" s="43">
        <f>SUM(G16:G18)</f>
        <v>87.699999999999989</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ht="24" x14ac:dyDescent="0.2">
      <c r="B23" s="34" t="s">
        <v>493</v>
      </c>
      <c r="C23" s="11" t="s">
        <v>89</v>
      </c>
      <c r="D23" s="35">
        <v>0.01</v>
      </c>
      <c r="E23" s="36">
        <v>62.14</v>
      </c>
      <c r="F23" s="65"/>
      <c r="G23" s="37">
        <v>0.62</v>
      </c>
    </row>
    <row r="24" spans="2:7" x14ac:dyDescent="0.2">
      <c r="B24" s="46" t="s">
        <v>386</v>
      </c>
      <c r="C24" s="39" t="s">
        <v>89</v>
      </c>
      <c r="D24" s="40">
        <v>20</v>
      </c>
      <c r="E24" s="41">
        <v>0.03</v>
      </c>
      <c r="F24" s="49"/>
      <c r="G24" s="50">
        <v>0.6</v>
      </c>
    </row>
    <row r="25" spans="2:7" x14ac:dyDescent="0.2">
      <c r="B25" s="46" t="s">
        <v>387</v>
      </c>
      <c r="C25" s="39" t="s">
        <v>388</v>
      </c>
      <c r="D25" s="40">
        <v>0.12</v>
      </c>
      <c r="E25" s="41">
        <v>26.59</v>
      </c>
      <c r="F25" s="49"/>
      <c r="G25" s="50">
        <v>3.19</v>
      </c>
    </row>
    <row r="26" spans="2:7" ht="24" x14ac:dyDescent="0.2">
      <c r="B26" s="46" t="s">
        <v>446</v>
      </c>
      <c r="C26" s="39" t="s">
        <v>436</v>
      </c>
      <c r="D26" s="40">
        <v>0.12</v>
      </c>
      <c r="E26" s="41">
        <v>22.73</v>
      </c>
      <c r="F26" s="49"/>
      <c r="G26" s="50">
        <v>2.73</v>
      </c>
    </row>
    <row r="27" spans="2:7" x14ac:dyDescent="0.2">
      <c r="B27" s="46" t="s">
        <v>494</v>
      </c>
      <c r="C27" s="39" t="s">
        <v>89</v>
      </c>
      <c r="D27" s="40">
        <v>0.57999999999999996</v>
      </c>
      <c r="E27" s="41">
        <v>45.97</v>
      </c>
      <c r="F27" s="49"/>
      <c r="G27" s="50">
        <v>26.66</v>
      </c>
    </row>
    <row r="28" spans="2:7" ht="24" x14ac:dyDescent="0.2">
      <c r="B28" s="46" t="s">
        <v>495</v>
      </c>
      <c r="C28" s="39" t="s">
        <v>29</v>
      </c>
      <c r="D28" s="40">
        <v>0.72</v>
      </c>
      <c r="E28" s="41">
        <v>13.61</v>
      </c>
      <c r="F28" s="49"/>
      <c r="G28" s="50">
        <v>9.8000000000000007</v>
      </c>
    </row>
    <row r="29" spans="2:7" ht="24" x14ac:dyDescent="0.2">
      <c r="B29" s="46" t="s">
        <v>496</v>
      </c>
      <c r="C29" s="39" t="s">
        <v>439</v>
      </c>
      <c r="D29" s="40">
        <v>5.7</v>
      </c>
      <c r="E29" s="41">
        <v>0.42</v>
      </c>
      <c r="F29" s="49"/>
      <c r="G29" s="50">
        <v>2.39</v>
      </c>
    </row>
    <row r="30" spans="2:7" x14ac:dyDescent="0.2">
      <c r="B30" s="46" t="s">
        <v>396</v>
      </c>
      <c r="C30" s="39" t="s">
        <v>89</v>
      </c>
      <c r="D30" s="40">
        <v>4</v>
      </c>
      <c r="E30" s="41">
        <v>0.03</v>
      </c>
      <c r="F30" s="49"/>
      <c r="G30" s="50">
        <v>0.12</v>
      </c>
    </row>
    <row r="31" spans="2:7" ht="36" x14ac:dyDescent="0.2">
      <c r="B31" s="46" t="s">
        <v>497</v>
      </c>
      <c r="C31" s="39" t="s">
        <v>89</v>
      </c>
      <c r="D31" s="40">
        <v>1</v>
      </c>
      <c r="E31" s="41">
        <v>11.02</v>
      </c>
      <c r="F31" s="49"/>
      <c r="G31" s="50">
        <v>11.02</v>
      </c>
    </row>
    <row r="32" spans="2:7" ht="24" x14ac:dyDescent="0.2">
      <c r="B32" s="46" t="s">
        <v>395</v>
      </c>
      <c r="C32" s="39" t="s">
        <v>291</v>
      </c>
      <c r="D32" s="40">
        <v>0.1</v>
      </c>
      <c r="E32" s="41">
        <v>3.56</v>
      </c>
      <c r="F32" s="49"/>
      <c r="G32" s="50">
        <v>0.36</v>
      </c>
    </row>
    <row r="33" spans="2:7" x14ac:dyDescent="0.2">
      <c r="B33" s="362" t="s">
        <v>239</v>
      </c>
      <c r="C33" s="363"/>
      <c r="D33" s="363"/>
      <c r="E33" s="363"/>
      <c r="F33" s="363"/>
      <c r="G33" s="43">
        <v>57.489999999999995</v>
      </c>
    </row>
    <row r="34" spans="2:7" x14ac:dyDescent="0.2">
      <c r="B34" s="24"/>
      <c r="C34" s="26"/>
      <c r="D34" s="27"/>
      <c r="E34" s="28"/>
      <c r="F34" s="27"/>
      <c r="G34" s="27"/>
    </row>
    <row r="35" spans="2:7" x14ac:dyDescent="0.2">
      <c r="B35" s="359" t="s">
        <v>261</v>
      </c>
      <c r="C35" s="360"/>
      <c r="D35" s="360"/>
      <c r="E35" s="360"/>
      <c r="F35" s="360"/>
      <c r="G35" s="361"/>
    </row>
    <row r="36" spans="2:7" x14ac:dyDescent="0.2">
      <c r="B36" s="29" t="s">
        <v>2</v>
      </c>
      <c r="C36" s="30" t="s">
        <v>3</v>
      </c>
      <c r="D36" s="30" t="s">
        <v>4</v>
      </c>
      <c r="E36" s="30" t="s">
        <v>262</v>
      </c>
      <c r="F36" s="30" t="s">
        <v>263</v>
      </c>
      <c r="G36" s="45" t="s">
        <v>247</v>
      </c>
    </row>
    <row r="37" spans="2:7" x14ac:dyDescent="0.2">
      <c r="B37" s="46"/>
      <c r="C37" s="39"/>
      <c r="D37" s="40"/>
      <c r="E37" s="51"/>
      <c r="F37" s="52"/>
      <c r="G37" s="53"/>
    </row>
    <row r="38" spans="2:7" x14ac:dyDescent="0.2">
      <c r="B38" s="362" t="s">
        <v>239</v>
      </c>
      <c r="C38" s="363"/>
      <c r="D38" s="363"/>
      <c r="E38" s="363"/>
      <c r="F38" s="363"/>
      <c r="G38" s="43">
        <v>0</v>
      </c>
    </row>
    <row r="39" spans="2:7" x14ac:dyDescent="0.2">
      <c r="B39" s="47"/>
      <c r="C39" s="47"/>
      <c r="D39" s="47"/>
      <c r="E39" s="47"/>
      <c r="F39" s="47"/>
      <c r="G39" s="47"/>
    </row>
    <row r="40" spans="2:7" x14ac:dyDescent="0.2">
      <c r="B40" s="366" t="s">
        <v>264</v>
      </c>
      <c r="C40" s="367"/>
      <c r="D40" s="367"/>
      <c r="E40" s="367"/>
      <c r="F40" s="367"/>
      <c r="G40" s="54">
        <f>ROUND(G38+G33+G19+G12,2)</f>
        <v>149.58000000000001</v>
      </c>
    </row>
    <row r="41" spans="2:7" ht="12.4" customHeight="1" x14ac:dyDescent="0.2">
      <c r="B41" s="47"/>
      <c r="C41" s="47"/>
      <c r="D41" s="47"/>
      <c r="E41" s="47"/>
      <c r="F41" s="47"/>
      <c r="G41" s="47"/>
    </row>
    <row r="42" spans="2:7" x14ac:dyDescent="0.2">
      <c r="B42" s="366" t="s">
        <v>265</v>
      </c>
      <c r="C42" s="367"/>
      <c r="D42" s="367"/>
      <c r="E42" s="367"/>
      <c r="F42" s="367"/>
      <c r="G42" s="54">
        <f>ROUND(B43*G40,2)</f>
        <v>25.43</v>
      </c>
    </row>
    <row r="43" spans="2:7" x14ac:dyDescent="0.2">
      <c r="B43" s="55" t="s">
        <v>266</v>
      </c>
      <c r="C43" s="56"/>
      <c r="D43" s="56"/>
      <c r="E43" s="56"/>
      <c r="F43" s="56"/>
    </row>
    <row r="44" spans="2:7" x14ac:dyDescent="0.2">
      <c r="B44" s="24"/>
      <c r="C44" s="26"/>
      <c r="D44" s="27"/>
      <c r="E44" s="28"/>
      <c r="F44" s="27"/>
      <c r="G44" s="27"/>
    </row>
    <row r="45" spans="2:7" x14ac:dyDescent="0.2">
      <c r="B45" s="57" t="s">
        <v>267</v>
      </c>
      <c r="C45" s="58"/>
      <c r="D45" s="58"/>
      <c r="E45" s="58"/>
      <c r="F45" s="58"/>
      <c r="G45" s="59">
        <f>ROUND(G42+G40,3)</f>
        <v>175.01</v>
      </c>
    </row>
    <row r="46" spans="2:7" x14ac:dyDescent="0.2">
      <c r="B46" s="60"/>
      <c r="C46" s="61"/>
      <c r="D46" s="62"/>
      <c r="E46" s="63"/>
      <c r="F46" s="62"/>
      <c r="G46" s="62"/>
    </row>
    <row r="47" spans="2:7" x14ac:dyDescent="0.2">
      <c r="B47" s="64" t="s">
        <v>240</v>
      </c>
      <c r="C47" s="358" t="s">
        <v>498</v>
      </c>
      <c r="D47" s="358"/>
      <c r="E47" s="358"/>
      <c r="F47" s="358"/>
      <c r="G47" s="358"/>
    </row>
  </sheetData>
  <sheetProtection formatCells="0" formatColumns="0" formatRows="0" insertColumns="0" insertRows="0" insertHyperlinks="0" deleteColumns="0" deleteRows="0" sort="0" autoFilter="0" pivotTables="0"/>
  <mergeCells count="18">
    <mergeCell ref="B1:G1"/>
    <mergeCell ref="B7:G7"/>
    <mergeCell ref="B14:G14"/>
    <mergeCell ref="B21:G21"/>
    <mergeCell ref="B40:F40"/>
    <mergeCell ref="B15:C15"/>
    <mergeCell ref="B9:G9"/>
    <mergeCell ref="B12:F12"/>
    <mergeCell ref="B33:F33"/>
    <mergeCell ref="B17:C17"/>
    <mergeCell ref="B18:C18"/>
    <mergeCell ref="B4:D4"/>
    <mergeCell ref="C47:G47"/>
    <mergeCell ref="B35:G35"/>
    <mergeCell ref="B38:F38"/>
    <mergeCell ref="B19:F19"/>
    <mergeCell ref="B16:C16"/>
    <mergeCell ref="B42:F42"/>
  </mergeCells>
  <pageMargins left="0.25" right="0.25" top="0.75" bottom="0.75" header="0.3" footer="0.3"/>
  <pageSetup paperSize="9" orientation="portrait" verticalDpi="1200"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97</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1.7.7</v>
      </c>
      <c r="G4" s="25"/>
    </row>
    <row r="5" spans="1:7" x14ac:dyDescent="0.2">
      <c r="B5" s="25" t="s">
        <v>217</v>
      </c>
      <c r="C5" s="25"/>
      <c r="D5" s="25"/>
      <c r="E5" s="25"/>
      <c r="F5" s="24" t="s">
        <v>242</v>
      </c>
      <c r="G5" s="25" t="s">
        <v>89</v>
      </c>
    </row>
    <row r="6" spans="1:7" x14ac:dyDescent="0.2">
      <c r="B6" s="25"/>
      <c r="C6" s="25"/>
      <c r="D6" s="25"/>
      <c r="E6" s="25"/>
      <c r="F6" s="247" t="str">
        <f>IF($A$1&lt;&gt;"",VLOOKUP($A$1,INFO,10,0),"")</f>
        <v>HOJA 97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499</v>
      </c>
      <c r="C11" s="11" t="s">
        <v>249</v>
      </c>
      <c r="D11" s="35">
        <v>1</v>
      </c>
      <c r="E11" s="36">
        <v>7.5</v>
      </c>
      <c r="F11" s="35">
        <v>8</v>
      </c>
      <c r="G11" s="37">
        <f>ROUND(IF(ISNUMBER(D11),D11*E11*F11,$G$17*0.05),4)</f>
        <v>60</v>
      </c>
    </row>
    <row r="12" spans="1:7" x14ac:dyDescent="0.2">
      <c r="B12" s="362" t="s">
        <v>239</v>
      </c>
      <c r="C12" s="363"/>
      <c r="D12" s="363"/>
      <c r="E12" s="363"/>
      <c r="F12" s="363"/>
      <c r="G12" s="43">
        <f>SUM(G11)</f>
        <v>60</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500</v>
      </c>
      <c r="C16" s="365"/>
      <c r="D16" s="36">
        <v>1</v>
      </c>
      <c r="E16" s="36">
        <v>6.22</v>
      </c>
      <c r="F16" s="35">
        <v>8</v>
      </c>
      <c r="G16" s="37">
        <f>ROUND(D16*E16*F16,4)</f>
        <v>49.76</v>
      </c>
    </row>
    <row r="17" spans="2:7" x14ac:dyDescent="0.2">
      <c r="B17" s="362" t="s">
        <v>239</v>
      </c>
      <c r="C17" s="363"/>
      <c r="D17" s="363"/>
      <c r="E17" s="363"/>
      <c r="F17" s="363"/>
      <c r="G17" s="43">
        <f>SUM(G16)</f>
        <v>49.76</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34" t="s">
        <v>501</v>
      </c>
      <c r="C21" s="11" t="s">
        <v>502</v>
      </c>
      <c r="D21" s="35">
        <v>1</v>
      </c>
      <c r="E21" s="36">
        <v>283.67</v>
      </c>
      <c r="F21" s="65"/>
      <c r="G21" s="37">
        <v>283.67</v>
      </c>
    </row>
    <row r="22" spans="2:7" x14ac:dyDescent="0.2">
      <c r="B22" s="362" t="s">
        <v>239</v>
      </c>
      <c r="C22" s="363"/>
      <c r="D22" s="363"/>
      <c r="E22" s="363"/>
      <c r="F22" s="363"/>
      <c r="G22" s="43">
        <v>283.67</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393.43</v>
      </c>
    </row>
    <row r="30" spans="2:7" ht="12.4" customHeight="1" x14ac:dyDescent="0.2">
      <c r="B30" s="47"/>
      <c r="C30" s="47"/>
      <c r="D30" s="47"/>
      <c r="E30" s="47"/>
      <c r="F30" s="47"/>
      <c r="G30" s="47"/>
    </row>
    <row r="31" spans="2:7" x14ac:dyDescent="0.2">
      <c r="B31" s="366" t="s">
        <v>265</v>
      </c>
      <c r="C31" s="367"/>
      <c r="D31" s="367"/>
      <c r="E31" s="367"/>
      <c r="F31" s="367"/>
      <c r="G31" s="54">
        <f>ROUND(B32*G29,2)</f>
        <v>66.88</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460.31</v>
      </c>
    </row>
    <row r="35" spans="2:7" x14ac:dyDescent="0.2">
      <c r="B35" s="60"/>
      <c r="C35" s="61"/>
      <c r="D35" s="62"/>
      <c r="E35" s="63"/>
      <c r="F35" s="62"/>
      <c r="G35" s="62"/>
    </row>
    <row r="36" spans="2:7" x14ac:dyDescent="0.2">
      <c r="B36" s="64" t="s">
        <v>240</v>
      </c>
      <c r="C36" s="358" t="s">
        <v>503</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98</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1.7.8</v>
      </c>
      <c r="G4" s="25"/>
    </row>
    <row r="5" spans="1:7" x14ac:dyDescent="0.2">
      <c r="B5" s="25" t="s">
        <v>219</v>
      </c>
      <c r="C5" s="25"/>
      <c r="D5" s="25"/>
      <c r="E5" s="25"/>
      <c r="F5" s="24" t="s">
        <v>242</v>
      </c>
      <c r="G5" s="25" t="s">
        <v>89</v>
      </c>
    </row>
    <row r="6" spans="1:7" x14ac:dyDescent="0.2">
      <c r="B6" s="25"/>
      <c r="C6" s="25"/>
      <c r="D6" s="25"/>
      <c r="E6" s="25"/>
      <c r="F6" s="247" t="str">
        <f>IF($A$1&lt;&gt;"",VLOOKUP($A$1,INFO,10,0),"")</f>
        <v>HOJA 98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v>
      </c>
    </row>
    <row r="12" spans="1:7" x14ac:dyDescent="0.2">
      <c r="B12" s="362" t="s">
        <v>239</v>
      </c>
      <c r="C12" s="363"/>
      <c r="D12" s="363"/>
      <c r="E12" s="363"/>
      <c r="F12" s="363"/>
      <c r="G12" s="43">
        <f>SUM(G11)</f>
        <v>0</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78"/>
      <c r="C16" s="379"/>
      <c r="D16" s="41"/>
      <c r="E16" s="41"/>
      <c r="F16" s="40"/>
      <c r="G16" s="42">
        <f>ROUND(D16*E16*F16,4)</f>
        <v>0</v>
      </c>
    </row>
    <row r="17" spans="2:7" x14ac:dyDescent="0.2">
      <c r="B17" s="362" t="s">
        <v>239</v>
      </c>
      <c r="C17" s="363"/>
      <c r="D17" s="363"/>
      <c r="E17" s="363"/>
      <c r="F17" s="363"/>
      <c r="G17" s="43">
        <f>SUM(G16)</f>
        <v>0</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34" t="s">
        <v>504</v>
      </c>
      <c r="C21" s="11" t="s">
        <v>89</v>
      </c>
      <c r="D21" s="35">
        <v>1</v>
      </c>
      <c r="E21" s="36">
        <v>180</v>
      </c>
      <c r="F21" s="65"/>
      <c r="G21" s="37">
        <v>180</v>
      </c>
    </row>
    <row r="22" spans="2:7" x14ac:dyDescent="0.2">
      <c r="B22" s="362" t="s">
        <v>239</v>
      </c>
      <c r="C22" s="363"/>
      <c r="D22" s="363"/>
      <c r="E22" s="363"/>
      <c r="F22" s="363"/>
      <c r="G22" s="43">
        <v>180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180</v>
      </c>
    </row>
    <row r="30" spans="2:7" ht="12.4" customHeight="1" x14ac:dyDescent="0.2">
      <c r="B30" s="47"/>
      <c r="C30" s="47"/>
      <c r="D30" s="47"/>
      <c r="E30" s="47"/>
      <c r="F30" s="47"/>
      <c r="G30" s="47"/>
    </row>
    <row r="31" spans="2:7" x14ac:dyDescent="0.2">
      <c r="B31" s="366" t="s">
        <v>265</v>
      </c>
      <c r="C31" s="367"/>
      <c r="D31" s="367"/>
      <c r="E31" s="367"/>
      <c r="F31" s="367"/>
      <c r="G31" s="54">
        <f>ROUND(B32*G29,2)</f>
        <v>30.6</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210.6</v>
      </c>
    </row>
    <row r="35" spans="2:7" x14ac:dyDescent="0.2">
      <c r="B35" s="60"/>
      <c r="C35" s="61"/>
      <c r="D35" s="62"/>
      <c r="E35" s="63"/>
      <c r="F35" s="62"/>
      <c r="G35" s="62"/>
    </row>
    <row r="36" spans="2:7" x14ac:dyDescent="0.2">
      <c r="B36" s="64" t="s">
        <v>240</v>
      </c>
      <c r="C36" s="358" t="s">
        <v>505</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99</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1.7.9</v>
      </c>
      <c r="G4" s="25"/>
    </row>
    <row r="5" spans="1:7" x14ac:dyDescent="0.2">
      <c r="B5" s="25" t="s">
        <v>221</v>
      </c>
      <c r="C5" s="25"/>
      <c r="D5" s="25"/>
      <c r="E5" s="25"/>
      <c r="F5" s="24" t="s">
        <v>242</v>
      </c>
      <c r="G5" s="25" t="s">
        <v>89</v>
      </c>
    </row>
    <row r="6" spans="1:7" x14ac:dyDescent="0.2">
      <c r="B6" s="25"/>
      <c r="C6" s="25"/>
      <c r="D6" s="25"/>
      <c r="E6" s="25"/>
      <c r="F6" s="247" t="str">
        <f>IF($A$1&lt;&gt;"",VLOOKUP($A$1,INFO,10,0),"")</f>
        <v>HOJA 99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v>
      </c>
    </row>
    <row r="12" spans="1:7" x14ac:dyDescent="0.2">
      <c r="B12" s="362" t="s">
        <v>239</v>
      </c>
      <c r="C12" s="363"/>
      <c r="D12" s="363"/>
      <c r="E12" s="363"/>
      <c r="F12" s="363"/>
      <c r="G12" s="43">
        <f>SUM(G11)</f>
        <v>0</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78"/>
      <c r="C16" s="379"/>
      <c r="D16" s="41"/>
      <c r="E16" s="41"/>
      <c r="F16" s="40"/>
      <c r="G16" s="42">
        <f>ROUND(D16*E16*F16,4)</f>
        <v>0</v>
      </c>
    </row>
    <row r="17" spans="2:7" x14ac:dyDescent="0.2">
      <c r="B17" s="362" t="s">
        <v>239</v>
      </c>
      <c r="C17" s="363"/>
      <c r="D17" s="363"/>
      <c r="E17" s="363"/>
      <c r="F17" s="363"/>
      <c r="G17" s="43">
        <f>SUM(G16)</f>
        <v>0</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34" t="s">
        <v>506</v>
      </c>
      <c r="C21" s="11" t="s">
        <v>89</v>
      </c>
      <c r="D21" s="35">
        <v>1</v>
      </c>
      <c r="E21" s="36">
        <v>180</v>
      </c>
      <c r="F21" s="65"/>
      <c r="G21" s="37">
        <v>180</v>
      </c>
    </row>
    <row r="22" spans="2:7" x14ac:dyDescent="0.2">
      <c r="B22" s="362" t="s">
        <v>239</v>
      </c>
      <c r="C22" s="363"/>
      <c r="D22" s="363"/>
      <c r="E22" s="363"/>
      <c r="F22" s="363"/>
      <c r="G22" s="43">
        <v>180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180</v>
      </c>
    </row>
    <row r="30" spans="2:7" ht="12.4" customHeight="1" x14ac:dyDescent="0.2">
      <c r="B30" s="47"/>
      <c r="C30" s="47"/>
      <c r="D30" s="47"/>
      <c r="E30" s="47"/>
      <c r="F30" s="47"/>
      <c r="G30" s="47"/>
    </row>
    <row r="31" spans="2:7" x14ac:dyDescent="0.2">
      <c r="B31" s="366" t="s">
        <v>265</v>
      </c>
      <c r="C31" s="367"/>
      <c r="D31" s="367"/>
      <c r="E31" s="367"/>
      <c r="F31" s="367"/>
      <c r="G31" s="54">
        <f>ROUND(B32*G29,2)</f>
        <v>30.6</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210.6</v>
      </c>
    </row>
    <row r="35" spans="2:7" x14ac:dyDescent="0.2">
      <c r="B35" s="60"/>
      <c r="C35" s="61"/>
      <c r="D35" s="62"/>
      <c r="E35" s="63"/>
      <c r="F35" s="62"/>
      <c r="G35" s="62"/>
    </row>
    <row r="36" spans="2:7" x14ac:dyDescent="0.2">
      <c r="B36" s="64" t="s">
        <v>240</v>
      </c>
      <c r="C36" s="358" t="s">
        <v>505</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100</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1.7.10</v>
      </c>
      <c r="G4" s="25"/>
    </row>
    <row r="5" spans="1:7" x14ac:dyDescent="0.2">
      <c r="B5" s="25" t="s">
        <v>223</v>
      </c>
      <c r="C5" s="25"/>
      <c r="D5" s="25"/>
      <c r="E5" s="25"/>
      <c r="F5" s="24" t="s">
        <v>242</v>
      </c>
      <c r="G5" s="25" t="s">
        <v>89</v>
      </c>
    </row>
    <row r="6" spans="1:7" x14ac:dyDescent="0.2">
      <c r="B6" s="25"/>
      <c r="C6" s="25"/>
      <c r="D6" s="25"/>
      <c r="E6" s="25"/>
      <c r="F6" s="247" t="str">
        <f>IF($A$1&lt;&gt;"",VLOOKUP($A$1,INFO,10,0),"")</f>
        <v>HOJA 100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v>
      </c>
    </row>
    <row r="12" spans="1:7" x14ac:dyDescent="0.2">
      <c r="B12" s="362" t="s">
        <v>239</v>
      </c>
      <c r="C12" s="363"/>
      <c r="D12" s="363"/>
      <c r="E12" s="363"/>
      <c r="F12" s="363"/>
      <c r="G12" s="43">
        <f>SUM(G11)</f>
        <v>0</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78"/>
      <c r="C16" s="379"/>
      <c r="D16" s="41"/>
      <c r="E16" s="41"/>
      <c r="F16" s="40"/>
      <c r="G16" s="42">
        <f>ROUND(D16*E16*F16,4)</f>
        <v>0</v>
      </c>
    </row>
    <row r="17" spans="2:7" x14ac:dyDescent="0.2">
      <c r="B17" s="362" t="s">
        <v>239</v>
      </c>
      <c r="C17" s="363"/>
      <c r="D17" s="363"/>
      <c r="E17" s="363"/>
      <c r="F17" s="363"/>
      <c r="G17" s="43">
        <f>SUM(G16)</f>
        <v>0</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84" x14ac:dyDescent="0.2">
      <c r="B21" s="34" t="s">
        <v>507</v>
      </c>
      <c r="C21" s="11" t="s">
        <v>89</v>
      </c>
      <c r="D21" s="35">
        <v>1</v>
      </c>
      <c r="E21" s="36">
        <v>1140</v>
      </c>
      <c r="F21" s="65"/>
      <c r="G21" s="37">
        <v>1140</v>
      </c>
    </row>
    <row r="22" spans="2:7" x14ac:dyDescent="0.2">
      <c r="B22" s="362" t="s">
        <v>239</v>
      </c>
      <c r="C22" s="363"/>
      <c r="D22" s="363"/>
      <c r="E22" s="363"/>
      <c r="F22" s="363"/>
      <c r="G22" s="43">
        <v>1140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1140</v>
      </c>
    </row>
    <row r="30" spans="2:7" ht="12.4" customHeight="1" x14ac:dyDescent="0.2">
      <c r="B30" s="47"/>
      <c r="C30" s="47"/>
      <c r="D30" s="47"/>
      <c r="E30" s="47"/>
      <c r="F30" s="47"/>
      <c r="G30" s="47"/>
    </row>
    <row r="31" spans="2:7" x14ac:dyDescent="0.2">
      <c r="B31" s="366" t="s">
        <v>265</v>
      </c>
      <c r="C31" s="367"/>
      <c r="D31" s="367"/>
      <c r="E31" s="367"/>
      <c r="F31" s="367"/>
      <c r="G31" s="54">
        <f>ROUND(B32*G29,2)</f>
        <v>193.8</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1333.8</v>
      </c>
    </row>
    <row r="35" spans="2:7" x14ac:dyDescent="0.2">
      <c r="B35" s="60"/>
      <c r="C35" s="61"/>
      <c r="D35" s="62"/>
      <c r="E35" s="63"/>
      <c r="F35" s="62"/>
      <c r="G35" s="62"/>
    </row>
    <row r="36" spans="2:7" x14ac:dyDescent="0.2">
      <c r="B36" s="64" t="s">
        <v>240</v>
      </c>
      <c r="C36" s="358" t="s">
        <v>508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101</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1.7.11</v>
      </c>
      <c r="G4" s="25"/>
    </row>
    <row r="5" spans="1:7" x14ac:dyDescent="0.2">
      <c r="B5" s="25" t="s">
        <v>225</v>
      </c>
      <c r="C5" s="25"/>
      <c r="D5" s="25"/>
      <c r="E5" s="25"/>
      <c r="F5" s="24" t="s">
        <v>242</v>
      </c>
      <c r="G5" s="25" t="s">
        <v>89</v>
      </c>
    </row>
    <row r="6" spans="1:7" x14ac:dyDescent="0.2">
      <c r="B6" s="25"/>
      <c r="C6" s="25"/>
      <c r="D6" s="25"/>
      <c r="E6" s="25"/>
      <c r="F6" s="247" t="str">
        <f>IF($A$1&lt;&gt;"",VLOOKUP($A$1,INFO,10,0),"")</f>
        <v>HOJA 101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v>
      </c>
    </row>
    <row r="12" spans="1:7" x14ac:dyDescent="0.2">
      <c r="B12" s="362" t="s">
        <v>239</v>
      </c>
      <c r="C12" s="363"/>
      <c r="D12" s="363"/>
      <c r="E12" s="363"/>
      <c r="F12" s="363"/>
      <c r="G12" s="43">
        <f>SUM(G11)</f>
        <v>0</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78"/>
      <c r="C16" s="379"/>
      <c r="D16" s="41"/>
      <c r="E16" s="41"/>
      <c r="F16" s="40"/>
      <c r="G16" s="42">
        <f>ROUND(D16*E16*F16,4)</f>
        <v>0</v>
      </c>
    </row>
    <row r="17" spans="2:7" x14ac:dyDescent="0.2">
      <c r="B17" s="362" t="s">
        <v>239</v>
      </c>
      <c r="C17" s="363"/>
      <c r="D17" s="363"/>
      <c r="E17" s="363"/>
      <c r="F17" s="363"/>
      <c r="G17" s="43">
        <f>SUM(G16)</f>
        <v>0</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24" x14ac:dyDescent="0.2">
      <c r="B21" s="34" t="s">
        <v>509</v>
      </c>
      <c r="C21" s="11" t="s">
        <v>89</v>
      </c>
      <c r="D21" s="35">
        <v>1</v>
      </c>
      <c r="E21" s="36">
        <v>555</v>
      </c>
      <c r="F21" s="65"/>
      <c r="G21" s="37">
        <v>555</v>
      </c>
    </row>
    <row r="22" spans="2:7" x14ac:dyDescent="0.2">
      <c r="B22" s="362" t="s">
        <v>239</v>
      </c>
      <c r="C22" s="363"/>
      <c r="D22" s="363"/>
      <c r="E22" s="363"/>
      <c r="F22" s="363"/>
      <c r="G22" s="43">
        <v>555</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555</v>
      </c>
    </row>
    <row r="30" spans="2:7" ht="12.4" customHeight="1" x14ac:dyDescent="0.2">
      <c r="B30" s="47"/>
      <c r="C30" s="47"/>
      <c r="D30" s="47"/>
      <c r="E30" s="47"/>
      <c r="F30" s="47"/>
      <c r="G30" s="47"/>
    </row>
    <row r="31" spans="2:7" x14ac:dyDescent="0.2">
      <c r="B31" s="366" t="s">
        <v>265</v>
      </c>
      <c r="C31" s="367"/>
      <c r="D31" s="367"/>
      <c r="E31" s="367"/>
      <c r="F31" s="367"/>
      <c r="G31" s="54">
        <f>ROUND(B32*G29,2)</f>
        <v>94.35</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649.35</v>
      </c>
    </row>
    <row r="35" spans="2:7" x14ac:dyDescent="0.2">
      <c r="B35" s="60"/>
      <c r="C35" s="61"/>
      <c r="D35" s="62"/>
      <c r="E35" s="63"/>
      <c r="F35" s="62"/>
      <c r="G35" s="62"/>
    </row>
    <row r="36" spans="2:7" x14ac:dyDescent="0.2">
      <c r="B36" s="64" t="s">
        <v>240</v>
      </c>
      <c r="C36" s="358" t="s">
        <v>510</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102</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1.7.12</v>
      </c>
      <c r="G4" s="25"/>
    </row>
    <row r="5" spans="1:7" x14ac:dyDescent="0.2">
      <c r="B5" s="25" t="s">
        <v>227</v>
      </c>
      <c r="C5" s="25"/>
      <c r="D5" s="25"/>
      <c r="E5" s="25"/>
      <c r="F5" s="24" t="s">
        <v>242</v>
      </c>
      <c r="G5" s="25" t="s">
        <v>89</v>
      </c>
    </row>
    <row r="6" spans="1:7" x14ac:dyDescent="0.2">
      <c r="B6" s="25"/>
      <c r="C6" s="25"/>
      <c r="D6" s="25"/>
      <c r="E6" s="25"/>
      <c r="F6" s="247" t="str">
        <f>IF($A$1&lt;&gt;"",VLOOKUP($A$1,INFO,10,0),"")</f>
        <v>HOJA 102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ROUND(IF(ISNUMBER(D11),D11*E11*F11,$G$17*0.05),4)</f>
        <v>0.25380000000000003</v>
      </c>
    </row>
    <row r="12" spans="1:7" x14ac:dyDescent="0.2">
      <c r="B12" s="362" t="s">
        <v>239</v>
      </c>
      <c r="C12" s="363"/>
      <c r="D12" s="363"/>
      <c r="E12" s="363"/>
      <c r="F12" s="363"/>
      <c r="G12" s="43">
        <f>SUM(G11)</f>
        <v>0.25380000000000003</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1</v>
      </c>
      <c r="E16" s="36">
        <v>4.2300000000000004</v>
      </c>
      <c r="F16" s="35">
        <v>1.2</v>
      </c>
      <c r="G16" s="37">
        <f>ROUND(D16*E16*F16,4)</f>
        <v>5.0759999999999996</v>
      </c>
    </row>
    <row r="17" spans="2:7" x14ac:dyDescent="0.2">
      <c r="B17" s="362" t="s">
        <v>239</v>
      </c>
      <c r="C17" s="363"/>
      <c r="D17" s="363"/>
      <c r="E17" s="363"/>
      <c r="F17" s="363"/>
      <c r="G17" s="43">
        <f>SUM(G16)</f>
        <v>5.0759999999999996</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96" x14ac:dyDescent="0.2">
      <c r="B21" s="34" t="s">
        <v>227</v>
      </c>
      <c r="C21" s="11" t="s">
        <v>89</v>
      </c>
      <c r="D21" s="35">
        <v>1</v>
      </c>
      <c r="E21" s="36">
        <v>2.85</v>
      </c>
      <c r="F21" s="65"/>
      <c r="G21" s="37">
        <v>2.85</v>
      </c>
    </row>
    <row r="22" spans="2:7" x14ac:dyDescent="0.2">
      <c r="B22" s="362" t="s">
        <v>239</v>
      </c>
      <c r="C22" s="363"/>
      <c r="D22" s="363"/>
      <c r="E22" s="363"/>
      <c r="F22" s="363"/>
      <c r="G22" s="43">
        <v>2.85</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8.18</v>
      </c>
    </row>
    <row r="30" spans="2:7" ht="12.4" customHeight="1" x14ac:dyDescent="0.2">
      <c r="B30" s="47"/>
      <c r="C30" s="47"/>
      <c r="D30" s="47"/>
      <c r="E30" s="47"/>
      <c r="F30" s="47"/>
      <c r="G30" s="47"/>
    </row>
    <row r="31" spans="2:7" x14ac:dyDescent="0.2">
      <c r="B31" s="366" t="s">
        <v>265</v>
      </c>
      <c r="C31" s="367"/>
      <c r="D31" s="367"/>
      <c r="E31" s="367"/>
      <c r="F31" s="367"/>
      <c r="G31" s="54">
        <f>ROUND(B32*G29,2)</f>
        <v>1.39</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9.57</v>
      </c>
    </row>
    <row r="35" spans="2:7" x14ac:dyDescent="0.2">
      <c r="B35" s="60"/>
      <c r="C35" s="61"/>
      <c r="D35" s="62"/>
      <c r="E35" s="63"/>
      <c r="F35" s="62"/>
      <c r="G35" s="62"/>
    </row>
    <row r="36" spans="2:7" x14ac:dyDescent="0.2">
      <c r="B36" s="64" t="s">
        <v>240</v>
      </c>
      <c r="C36" s="358" t="s">
        <v>511</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103</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1.8.1</v>
      </c>
      <c r="G4" s="25"/>
    </row>
    <row r="5" spans="1:7" x14ac:dyDescent="0.2">
      <c r="B5" s="25" t="s">
        <v>13</v>
      </c>
      <c r="C5" s="25"/>
      <c r="D5" s="25"/>
      <c r="E5" s="25"/>
      <c r="F5" s="24" t="s">
        <v>242</v>
      </c>
      <c r="G5" s="25" t="s">
        <v>14</v>
      </c>
    </row>
    <row r="6" spans="1:7" x14ac:dyDescent="0.2">
      <c r="B6" s="25"/>
      <c r="C6" s="25"/>
      <c r="D6" s="25"/>
      <c r="E6" s="25"/>
      <c r="F6" s="247" t="str">
        <f>IF($A$1&lt;&gt;"",VLOOKUP($A$1,INFO,10,0),"")</f>
        <v>HOJA 103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248</v>
      </c>
      <c r="C11" s="11" t="s">
        <v>249</v>
      </c>
      <c r="D11" s="35">
        <v>0.99999000000000005</v>
      </c>
      <c r="E11" s="36">
        <v>57.83</v>
      </c>
      <c r="F11" s="35">
        <v>1.7857099999999999</v>
      </c>
      <c r="G11" s="37">
        <f>ROUND(IF(ISNUMBER(D11),D11*E11*F11,$G$21*0.05),4)</f>
        <v>103.2666</v>
      </c>
    </row>
    <row r="12" spans="1:7" x14ac:dyDescent="0.2">
      <c r="B12" s="38" t="s">
        <v>250</v>
      </c>
      <c r="C12" s="39" t="s">
        <v>249</v>
      </c>
      <c r="D12" s="40">
        <v>1.9999800000000001</v>
      </c>
      <c r="E12" s="41">
        <v>1.25</v>
      </c>
      <c r="F12" s="40">
        <v>1.7857099999999999</v>
      </c>
      <c r="G12" s="42">
        <f>ROUND(IF(ISNUMBER(D12),D12*E12*F12,$G$21*0.05),4)</f>
        <v>4.4641999999999999</v>
      </c>
    </row>
    <row r="13" spans="1:7" ht="24" x14ac:dyDescent="0.2">
      <c r="B13" s="38" t="s">
        <v>251</v>
      </c>
      <c r="C13" s="39" t="s">
        <v>252</v>
      </c>
      <c r="D13" s="40" t="s">
        <v>253</v>
      </c>
      <c r="E13" s="41" t="s">
        <v>9</v>
      </c>
      <c r="F13" s="40" t="s">
        <v>9</v>
      </c>
      <c r="G13" s="42">
        <f>ROUND(IF(ISNUMBER(D13),D13*E13*F13,$G$21*0.05),4)</f>
        <v>1.5616000000000001</v>
      </c>
    </row>
    <row r="14" spans="1:7" x14ac:dyDescent="0.2">
      <c r="B14" s="362" t="s">
        <v>239</v>
      </c>
      <c r="C14" s="363"/>
      <c r="D14" s="363"/>
      <c r="E14" s="363"/>
      <c r="F14" s="363"/>
      <c r="G14" s="43">
        <f>SUM(G11:G13)</f>
        <v>109.2924</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257</v>
      </c>
      <c r="C18" s="365"/>
      <c r="D18" s="36">
        <v>0.99999000000000005</v>
      </c>
      <c r="E18" s="36">
        <v>4.75</v>
      </c>
      <c r="F18" s="35">
        <v>1.7857099999999999</v>
      </c>
      <c r="G18" s="37">
        <f>ROUND(D18*E18*F18,4)</f>
        <v>8.4819999999999993</v>
      </c>
    </row>
    <row r="19" spans="2:7" x14ac:dyDescent="0.2">
      <c r="B19" s="378" t="s">
        <v>258</v>
      </c>
      <c r="C19" s="379"/>
      <c r="D19" s="41">
        <v>0.99999000000000005</v>
      </c>
      <c r="E19" s="41">
        <v>4.28</v>
      </c>
      <c r="F19" s="40">
        <v>1.7857099999999999</v>
      </c>
      <c r="G19" s="42">
        <f>ROUND(D19*E19*F19,4)</f>
        <v>7.6428000000000003</v>
      </c>
    </row>
    <row r="20" spans="2:7" x14ac:dyDescent="0.2">
      <c r="B20" s="378" t="s">
        <v>259</v>
      </c>
      <c r="C20" s="379"/>
      <c r="D20" s="41">
        <v>1.9999800000000001</v>
      </c>
      <c r="E20" s="41">
        <v>4.2300000000000004</v>
      </c>
      <c r="F20" s="40">
        <v>1.7857099999999999</v>
      </c>
      <c r="G20" s="42">
        <f>ROUND(D20*E20*F20,4)</f>
        <v>15.106999999999999</v>
      </c>
    </row>
    <row r="21" spans="2:7" x14ac:dyDescent="0.2">
      <c r="B21" s="362" t="s">
        <v>239</v>
      </c>
      <c r="C21" s="363"/>
      <c r="D21" s="363"/>
      <c r="E21" s="363"/>
      <c r="F21" s="363"/>
      <c r="G21" s="43">
        <f>SUM(G18:G20)</f>
        <v>31.2318</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x14ac:dyDescent="0.2">
      <c r="B25" s="46"/>
      <c r="C25" s="39"/>
      <c r="D25" s="40"/>
      <c r="E25" s="41"/>
      <c r="F25" s="49"/>
      <c r="G25" s="50"/>
    </row>
    <row r="26" spans="2:7" x14ac:dyDescent="0.2">
      <c r="B26" s="362" t="s">
        <v>239</v>
      </c>
      <c r="C26" s="363"/>
      <c r="D26" s="363"/>
      <c r="E26" s="363"/>
      <c r="F26" s="363"/>
      <c r="G26" s="43">
        <v>0</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ROUND(G31+G26+G21+G14,2)</f>
        <v>140.52000000000001</v>
      </c>
    </row>
    <row r="34" spans="2:7" ht="12.4" customHeight="1" x14ac:dyDescent="0.2">
      <c r="B34" s="47"/>
      <c r="C34" s="47"/>
      <c r="D34" s="47"/>
      <c r="E34" s="47"/>
      <c r="F34" s="47"/>
      <c r="G34" s="47"/>
    </row>
    <row r="35" spans="2:7" x14ac:dyDescent="0.2">
      <c r="B35" s="366" t="s">
        <v>265</v>
      </c>
      <c r="C35" s="367"/>
      <c r="D35" s="367"/>
      <c r="E35" s="367"/>
      <c r="F35" s="367"/>
      <c r="G35" s="54">
        <f>ROUND(B36*G33,2)</f>
        <v>23.89</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164.41</v>
      </c>
    </row>
    <row r="39" spans="2:7" x14ac:dyDescent="0.2">
      <c r="B39" s="60"/>
      <c r="C39" s="61"/>
      <c r="D39" s="62"/>
      <c r="E39" s="63"/>
      <c r="F39" s="62"/>
      <c r="G39" s="62"/>
    </row>
    <row r="40" spans="2:7" x14ac:dyDescent="0.2">
      <c r="B40" s="64" t="s">
        <v>240</v>
      </c>
      <c r="C40" s="358" t="s">
        <v>268</v>
      </c>
      <c r="D40" s="358"/>
      <c r="E40" s="358"/>
      <c r="F40" s="358"/>
      <c r="G40" s="358"/>
    </row>
  </sheetData>
  <sheetProtection formatCells="0" formatColumns="0" formatRows="0" insertColumns="0" insertRows="0" insertHyperlinks="0" deleteColumns="0" deleteRows="0" sort="0" autoFilter="0" pivotTables="0"/>
  <mergeCells count="18">
    <mergeCell ref="B1:G1"/>
    <mergeCell ref="B7:G7"/>
    <mergeCell ref="B16:G16"/>
    <mergeCell ref="B23:G23"/>
    <mergeCell ref="B33:F33"/>
    <mergeCell ref="B17:C17"/>
    <mergeCell ref="B9:G9"/>
    <mergeCell ref="B14:F14"/>
    <mergeCell ref="B26:F26"/>
    <mergeCell ref="B19:C19"/>
    <mergeCell ref="B20:C20"/>
    <mergeCell ref="B4:D4"/>
    <mergeCell ref="C40:G40"/>
    <mergeCell ref="B28:G28"/>
    <mergeCell ref="B31:F31"/>
    <mergeCell ref="B21:F21"/>
    <mergeCell ref="B18:C18"/>
    <mergeCell ref="B35:F35"/>
  </mergeCells>
  <pageMargins left="0.25" right="0.25" top="0.75" bottom="0.75" header="0.3" footer="0.3"/>
  <pageSetup paperSize="9" orientation="portrait"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5</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1.1.5</v>
      </c>
      <c r="G4" s="25"/>
    </row>
    <row r="5" spans="1:7" x14ac:dyDescent="0.2">
      <c r="B5" s="25" t="s">
        <v>23</v>
      </c>
      <c r="C5" s="25"/>
      <c r="D5" s="25"/>
      <c r="E5" s="25"/>
      <c r="F5" s="24" t="s">
        <v>242</v>
      </c>
      <c r="G5" s="25" t="s">
        <v>17</v>
      </c>
    </row>
    <row r="6" spans="1:7" x14ac:dyDescent="0.2">
      <c r="B6" s="25"/>
      <c r="C6" s="25"/>
      <c r="D6" s="25"/>
      <c r="E6" s="25"/>
      <c r="F6" s="247" t="str">
        <f>IF($A$1&lt;&gt;"",VLOOKUP($A$1,INFO,10,0),"")</f>
        <v>HOJA 5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ROUND(IF(ISNUMBER(D11),D11*E11*F11,$G$23*0.05),4)</f>
        <v>1.17E-2</v>
      </c>
    </row>
    <row r="12" spans="1:7" ht="24" x14ac:dyDescent="0.2">
      <c r="B12" s="38" t="s">
        <v>269</v>
      </c>
      <c r="C12" s="39" t="s">
        <v>249</v>
      </c>
      <c r="D12" s="40">
        <v>1</v>
      </c>
      <c r="E12" s="41">
        <v>64.17</v>
      </c>
      <c r="F12" s="40">
        <v>1.18E-2</v>
      </c>
      <c r="G12" s="42">
        <f>ROUND(IF(ISNUMBER(D12),D12*E12*F12,$G$23*0.05),4)</f>
        <v>0.75719999999999998</v>
      </c>
    </row>
    <row r="13" spans="1:7" ht="24" x14ac:dyDescent="0.2">
      <c r="B13" s="38" t="s">
        <v>284</v>
      </c>
      <c r="C13" s="39" t="s">
        <v>249</v>
      </c>
      <c r="D13" s="40">
        <v>1</v>
      </c>
      <c r="E13" s="41">
        <v>38</v>
      </c>
      <c r="F13" s="40">
        <v>1.18E-2</v>
      </c>
      <c r="G13" s="42">
        <f>ROUND(IF(ISNUMBER(D13),D13*E13*F13,$G$23*0.05),4)</f>
        <v>0.44840000000000002</v>
      </c>
    </row>
    <row r="14" spans="1:7" x14ac:dyDescent="0.2">
      <c r="B14" s="38" t="s">
        <v>285</v>
      </c>
      <c r="C14" s="39" t="s">
        <v>249</v>
      </c>
      <c r="D14" s="40">
        <v>1</v>
      </c>
      <c r="E14" s="41">
        <v>30</v>
      </c>
      <c r="F14" s="40">
        <v>1.18E-2</v>
      </c>
      <c r="G14" s="42">
        <f>ROUND(IF(ISNUMBER(D14),D14*E14*F14,$G$23*0.05),4)</f>
        <v>0.35399999999999998</v>
      </c>
    </row>
    <row r="15" spans="1:7" x14ac:dyDescent="0.2">
      <c r="B15" s="362" t="s">
        <v>239</v>
      </c>
      <c r="C15" s="363"/>
      <c r="D15" s="363"/>
      <c r="E15" s="363"/>
      <c r="F15" s="363"/>
      <c r="G15" s="43">
        <f>SUM(G11:G14)</f>
        <v>1.5712999999999999</v>
      </c>
    </row>
    <row r="16" spans="1:7" x14ac:dyDescent="0.2">
      <c r="B16" s="44"/>
      <c r="C16" s="44"/>
      <c r="D16" s="44"/>
      <c r="E16" s="44"/>
      <c r="F16" s="44"/>
      <c r="G16" s="22"/>
    </row>
    <row r="17" spans="2:7" x14ac:dyDescent="0.2">
      <c r="B17" s="359" t="s">
        <v>254</v>
      </c>
      <c r="C17" s="360"/>
      <c r="D17" s="360"/>
      <c r="E17" s="360"/>
      <c r="F17" s="360"/>
      <c r="G17" s="361"/>
    </row>
    <row r="18" spans="2:7" x14ac:dyDescent="0.2">
      <c r="B18" s="373" t="s">
        <v>2</v>
      </c>
      <c r="C18" s="374"/>
      <c r="D18" s="30" t="s">
        <v>255</v>
      </c>
      <c r="E18" s="30" t="s">
        <v>256</v>
      </c>
      <c r="F18" s="30" t="s">
        <v>246</v>
      </c>
      <c r="G18" s="45" t="s">
        <v>247</v>
      </c>
    </row>
    <row r="19" spans="2:7" x14ac:dyDescent="0.2">
      <c r="B19" s="364" t="s">
        <v>258</v>
      </c>
      <c r="C19" s="365"/>
      <c r="D19" s="36">
        <v>1</v>
      </c>
      <c r="E19" s="36">
        <v>4.28</v>
      </c>
      <c r="F19" s="35">
        <v>1.18E-2</v>
      </c>
      <c r="G19" s="37">
        <f>ROUND(D19*E19*F19,4)</f>
        <v>5.0500000000000003E-2</v>
      </c>
    </row>
    <row r="20" spans="2:7" x14ac:dyDescent="0.2">
      <c r="B20" s="378" t="s">
        <v>272</v>
      </c>
      <c r="C20" s="379"/>
      <c r="D20" s="41">
        <v>1</v>
      </c>
      <c r="E20" s="41">
        <v>4.75</v>
      </c>
      <c r="F20" s="40">
        <v>1.18E-2</v>
      </c>
      <c r="G20" s="42">
        <f>ROUND(D20*E20*F20,4)</f>
        <v>5.6099999999999997E-2</v>
      </c>
    </row>
    <row r="21" spans="2:7" x14ac:dyDescent="0.2">
      <c r="B21" s="378" t="s">
        <v>273</v>
      </c>
      <c r="C21" s="379"/>
      <c r="D21" s="41">
        <v>1</v>
      </c>
      <c r="E21" s="41">
        <v>4.5199999999999996</v>
      </c>
      <c r="F21" s="40">
        <v>1.18E-2</v>
      </c>
      <c r="G21" s="42">
        <f>ROUND(D21*E21*F21,4)</f>
        <v>5.33E-2</v>
      </c>
    </row>
    <row r="22" spans="2:7" x14ac:dyDescent="0.2">
      <c r="B22" s="378" t="s">
        <v>274</v>
      </c>
      <c r="C22" s="379"/>
      <c r="D22" s="41">
        <v>1</v>
      </c>
      <c r="E22" s="41">
        <v>6.22</v>
      </c>
      <c r="F22" s="40">
        <v>1.18E-2</v>
      </c>
      <c r="G22" s="42">
        <f>ROUND(D22*E22*F22,4)</f>
        <v>7.3400000000000007E-2</v>
      </c>
    </row>
    <row r="23" spans="2:7" x14ac:dyDescent="0.2">
      <c r="B23" s="362" t="s">
        <v>239</v>
      </c>
      <c r="C23" s="363"/>
      <c r="D23" s="363"/>
      <c r="E23" s="363"/>
      <c r="F23" s="363"/>
      <c r="G23" s="43">
        <f>SUM(G19:G22)</f>
        <v>0.23330000000000001</v>
      </c>
    </row>
    <row r="24" spans="2:7" x14ac:dyDescent="0.2">
      <c r="B24" s="47"/>
      <c r="C24" s="47"/>
      <c r="D24" s="47"/>
      <c r="E24" s="47"/>
      <c r="F24" s="47"/>
      <c r="G24" s="22"/>
    </row>
    <row r="25" spans="2:7" x14ac:dyDescent="0.2">
      <c r="B25" s="359" t="s">
        <v>260</v>
      </c>
      <c r="C25" s="360"/>
      <c r="D25" s="360"/>
      <c r="E25" s="360"/>
      <c r="F25" s="360"/>
      <c r="G25" s="361"/>
    </row>
    <row r="26" spans="2:7" x14ac:dyDescent="0.2">
      <c r="B26" s="29" t="s">
        <v>2</v>
      </c>
      <c r="C26" s="30" t="s">
        <v>3</v>
      </c>
      <c r="D26" s="31" t="s">
        <v>4</v>
      </c>
      <c r="E26" s="32" t="s">
        <v>245</v>
      </c>
      <c r="F26" s="48"/>
      <c r="G26" s="33" t="s">
        <v>247</v>
      </c>
    </row>
    <row r="27" spans="2:7" x14ac:dyDescent="0.2">
      <c r="B27" s="34" t="s">
        <v>286</v>
      </c>
      <c r="C27" s="11" t="s">
        <v>17</v>
      </c>
      <c r="D27" s="35">
        <v>1.25</v>
      </c>
      <c r="E27" s="36">
        <v>2.5499999999999998</v>
      </c>
      <c r="F27" s="65"/>
      <c r="G27" s="37">
        <v>3.19</v>
      </c>
    </row>
    <row r="28" spans="2:7" x14ac:dyDescent="0.2">
      <c r="B28" s="362" t="s">
        <v>239</v>
      </c>
      <c r="C28" s="363"/>
      <c r="D28" s="363"/>
      <c r="E28" s="363"/>
      <c r="F28" s="363"/>
      <c r="G28" s="43">
        <v>3.19</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ROUND(G33+G28+G23+G15,2)</f>
        <v>4.99</v>
      </c>
    </row>
    <row r="36" spans="2:7" ht="12.4" customHeight="1" x14ac:dyDescent="0.2">
      <c r="B36" s="47"/>
      <c r="C36" s="47"/>
      <c r="D36" s="47"/>
      <c r="E36" s="47"/>
      <c r="F36" s="47"/>
      <c r="G36" s="47"/>
    </row>
    <row r="37" spans="2:7" x14ac:dyDescent="0.2">
      <c r="B37" s="366" t="s">
        <v>265</v>
      </c>
      <c r="C37" s="367"/>
      <c r="D37" s="367"/>
      <c r="E37" s="367"/>
      <c r="F37" s="367"/>
      <c r="G37" s="54">
        <f>ROUND(B38*G35,2)</f>
        <v>0.85</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5.84</v>
      </c>
    </row>
    <row r="41" spans="2:7" x14ac:dyDescent="0.2">
      <c r="B41" s="60"/>
      <c r="C41" s="61"/>
      <c r="D41" s="62"/>
      <c r="E41" s="63"/>
      <c r="F41" s="62"/>
      <c r="G41" s="62"/>
    </row>
    <row r="42" spans="2:7" x14ac:dyDescent="0.2">
      <c r="B42" s="64" t="s">
        <v>240</v>
      </c>
      <c r="C42" s="358" t="s">
        <v>287</v>
      </c>
      <c r="D42" s="358"/>
      <c r="E42" s="358"/>
      <c r="F42" s="358"/>
      <c r="G42" s="358"/>
    </row>
  </sheetData>
  <sheetProtection formatCells="0" formatColumns="0" formatRows="0" insertColumns="0" insertRows="0" insertHyperlinks="0" deleteColumns="0" deleteRows="0" sort="0" autoFilter="0" pivotTables="0"/>
  <mergeCells count="19">
    <mergeCell ref="B1:G1"/>
    <mergeCell ref="B7:G7"/>
    <mergeCell ref="B17:G17"/>
    <mergeCell ref="B25:G25"/>
    <mergeCell ref="B35:F35"/>
    <mergeCell ref="B18:C18"/>
    <mergeCell ref="B9:G9"/>
    <mergeCell ref="B15:F15"/>
    <mergeCell ref="B28:F28"/>
    <mergeCell ref="B20:C20"/>
    <mergeCell ref="B21:C21"/>
    <mergeCell ref="B22:C22"/>
    <mergeCell ref="B4:D4"/>
    <mergeCell ref="C42:G42"/>
    <mergeCell ref="B30:G30"/>
    <mergeCell ref="B33:F33"/>
    <mergeCell ref="B23:F23"/>
    <mergeCell ref="B19:C19"/>
    <mergeCell ref="B37:F37"/>
  </mergeCells>
  <pageMargins left="0.25" right="0.25" top="0.75" bottom="0.75" header="0.3" footer="0.3"/>
  <pageSetup paperSize="9" orientation="portrait" verticalDpi="1200"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104</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1.8.2</v>
      </c>
      <c r="G4" s="25"/>
    </row>
    <row r="5" spans="1:7" x14ac:dyDescent="0.2">
      <c r="B5" s="25" t="s">
        <v>19</v>
      </c>
      <c r="C5" s="25"/>
      <c r="D5" s="25"/>
      <c r="E5" s="25"/>
      <c r="F5" s="24" t="s">
        <v>242</v>
      </c>
      <c r="G5" s="25" t="s">
        <v>17</v>
      </c>
    </row>
    <row r="6" spans="1:7" x14ac:dyDescent="0.2">
      <c r="B6" s="25"/>
      <c r="C6" s="25"/>
      <c r="D6" s="25"/>
      <c r="E6" s="25"/>
      <c r="F6" s="247" t="str">
        <f>IF($A$1&lt;&gt;"",VLOOKUP($A$1,INFO,10,0),"")</f>
        <v>HOJA 104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1.4200000000000001E-2</v>
      </c>
    </row>
    <row r="12" spans="1:7" ht="36" x14ac:dyDescent="0.2">
      <c r="B12" s="38" t="s">
        <v>276</v>
      </c>
      <c r="C12" s="39" t="s">
        <v>249</v>
      </c>
      <c r="D12" s="40">
        <v>1</v>
      </c>
      <c r="E12" s="41">
        <v>31.25</v>
      </c>
      <c r="F12" s="40">
        <v>3.1399999999999997E-2</v>
      </c>
      <c r="G12" s="42">
        <f>ROUND(IF(ISNUMBER(D12),D12*E12*F12,$G$19*0.05),4)</f>
        <v>0.98129999999999995</v>
      </c>
    </row>
    <row r="13" spans="1:7" x14ac:dyDescent="0.2">
      <c r="B13" s="362" t="s">
        <v>239</v>
      </c>
      <c r="C13" s="363"/>
      <c r="D13" s="363"/>
      <c r="E13" s="363"/>
      <c r="F13" s="363"/>
      <c r="G13" s="43">
        <f>SUM(G11:G12)</f>
        <v>0.99549999999999994</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258</v>
      </c>
      <c r="C17" s="365"/>
      <c r="D17" s="36">
        <v>1</v>
      </c>
      <c r="E17" s="36">
        <v>4.28</v>
      </c>
      <c r="F17" s="35">
        <v>3.1399999999999997E-2</v>
      </c>
      <c r="G17" s="37">
        <f>ROUND(D17*E17*F17,4)</f>
        <v>0.13439999999999999</v>
      </c>
    </row>
    <row r="18" spans="2:7" x14ac:dyDescent="0.2">
      <c r="B18" s="378" t="s">
        <v>277</v>
      </c>
      <c r="C18" s="379"/>
      <c r="D18" s="41">
        <v>1</v>
      </c>
      <c r="E18" s="41">
        <v>4.75</v>
      </c>
      <c r="F18" s="40">
        <v>3.1399999999999997E-2</v>
      </c>
      <c r="G18" s="42">
        <f>ROUND(D18*E18*F18,4)</f>
        <v>0.1492</v>
      </c>
    </row>
    <row r="19" spans="2:7" x14ac:dyDescent="0.2">
      <c r="B19" s="362" t="s">
        <v>239</v>
      </c>
      <c r="C19" s="363"/>
      <c r="D19" s="363"/>
      <c r="E19" s="363"/>
      <c r="F19" s="363"/>
      <c r="G19" s="43">
        <f>SUM(G17:G18)</f>
        <v>0.28359999999999996</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x14ac:dyDescent="0.2">
      <c r="B23" s="46"/>
      <c r="C23" s="39"/>
      <c r="D23" s="40"/>
      <c r="E23" s="41"/>
      <c r="F23" s="49"/>
      <c r="G23" s="50"/>
    </row>
    <row r="24" spans="2:7" x14ac:dyDescent="0.2">
      <c r="B24" s="362" t="s">
        <v>239</v>
      </c>
      <c r="C24" s="363"/>
      <c r="D24" s="363"/>
      <c r="E24" s="363"/>
      <c r="F24" s="363"/>
      <c r="G24" s="43">
        <v>0</v>
      </c>
    </row>
    <row r="25" spans="2:7" x14ac:dyDescent="0.2">
      <c r="B25" s="24"/>
      <c r="C25" s="26"/>
      <c r="D25" s="27"/>
      <c r="E25" s="28"/>
      <c r="F25" s="27"/>
      <c r="G25" s="27"/>
    </row>
    <row r="26" spans="2:7" x14ac:dyDescent="0.2">
      <c r="B26" s="359" t="s">
        <v>261</v>
      </c>
      <c r="C26" s="360"/>
      <c r="D26" s="360"/>
      <c r="E26" s="360"/>
      <c r="F26" s="360"/>
      <c r="G26" s="361"/>
    </row>
    <row r="27" spans="2:7" x14ac:dyDescent="0.2">
      <c r="B27" s="29" t="s">
        <v>2</v>
      </c>
      <c r="C27" s="30" t="s">
        <v>3</v>
      </c>
      <c r="D27" s="30" t="s">
        <v>4</v>
      </c>
      <c r="E27" s="30" t="s">
        <v>262</v>
      </c>
      <c r="F27" s="30" t="s">
        <v>263</v>
      </c>
      <c r="G27" s="45" t="s">
        <v>247</v>
      </c>
    </row>
    <row r="28" spans="2:7" x14ac:dyDescent="0.2">
      <c r="B28" s="46"/>
      <c r="C28" s="39"/>
      <c r="D28" s="40"/>
      <c r="E28" s="51"/>
      <c r="F28" s="52"/>
      <c r="G28" s="53"/>
    </row>
    <row r="29" spans="2:7" x14ac:dyDescent="0.2">
      <c r="B29" s="362" t="s">
        <v>239</v>
      </c>
      <c r="C29" s="363"/>
      <c r="D29" s="363"/>
      <c r="E29" s="363"/>
      <c r="F29" s="363"/>
      <c r="G29" s="43">
        <v>0</v>
      </c>
    </row>
    <row r="30" spans="2:7" x14ac:dyDescent="0.2">
      <c r="B30" s="47"/>
      <c r="C30" s="47"/>
      <c r="D30" s="47"/>
      <c r="E30" s="47"/>
      <c r="F30" s="47"/>
      <c r="G30" s="47"/>
    </row>
    <row r="31" spans="2:7" x14ac:dyDescent="0.2">
      <c r="B31" s="366" t="s">
        <v>264</v>
      </c>
      <c r="C31" s="367"/>
      <c r="D31" s="367"/>
      <c r="E31" s="367"/>
      <c r="F31" s="367"/>
      <c r="G31" s="54">
        <f>ROUND(G29+G24+G19+G13,2)</f>
        <v>1.28</v>
      </c>
    </row>
    <row r="32" spans="2:7" ht="12.4" customHeight="1" x14ac:dyDescent="0.2">
      <c r="B32" s="47"/>
      <c r="C32" s="47"/>
      <c r="D32" s="47"/>
      <c r="E32" s="47"/>
      <c r="F32" s="47"/>
      <c r="G32" s="47"/>
    </row>
    <row r="33" spans="2:7" x14ac:dyDescent="0.2">
      <c r="B33" s="366" t="s">
        <v>265</v>
      </c>
      <c r="C33" s="367"/>
      <c r="D33" s="367"/>
      <c r="E33" s="367"/>
      <c r="F33" s="367"/>
      <c r="G33" s="54">
        <f>ROUND(B34*G31,2)</f>
        <v>0.22</v>
      </c>
    </row>
    <row r="34" spans="2:7" x14ac:dyDescent="0.2">
      <c r="B34" s="55" t="s">
        <v>266</v>
      </c>
      <c r="C34" s="56"/>
      <c r="D34" s="56"/>
      <c r="E34" s="56"/>
      <c r="F34" s="56"/>
    </row>
    <row r="35" spans="2:7" x14ac:dyDescent="0.2">
      <c r="B35" s="24"/>
      <c r="C35" s="26"/>
      <c r="D35" s="27"/>
      <c r="E35" s="28"/>
      <c r="F35" s="27"/>
      <c r="G35" s="27"/>
    </row>
    <row r="36" spans="2:7" x14ac:dyDescent="0.2">
      <c r="B36" s="57" t="s">
        <v>267</v>
      </c>
      <c r="C36" s="58"/>
      <c r="D36" s="58"/>
      <c r="E36" s="58"/>
      <c r="F36" s="58"/>
      <c r="G36" s="59">
        <f>ROUND(G33+G31,3)</f>
        <v>1.5</v>
      </c>
    </row>
    <row r="37" spans="2:7" x14ac:dyDescent="0.2">
      <c r="B37" s="60"/>
      <c r="C37" s="61"/>
      <c r="D37" s="62"/>
      <c r="E37" s="63"/>
      <c r="F37" s="62"/>
      <c r="G37" s="62"/>
    </row>
    <row r="38" spans="2:7" x14ac:dyDescent="0.2">
      <c r="B38" s="64" t="s">
        <v>240</v>
      </c>
      <c r="C38" s="358" t="s">
        <v>278</v>
      </c>
      <c r="D38" s="358"/>
      <c r="E38" s="358"/>
      <c r="F38" s="358"/>
      <c r="G38" s="358"/>
    </row>
  </sheetData>
  <sheetProtection formatCells="0" formatColumns="0" formatRows="0" insertColumns="0" insertRows="0" insertHyperlinks="0" deleteColumns="0" deleteRows="0" sort="0" autoFilter="0" pivotTables="0"/>
  <mergeCells count="17">
    <mergeCell ref="B1:G1"/>
    <mergeCell ref="B7:G7"/>
    <mergeCell ref="B15:G15"/>
    <mergeCell ref="B21:G21"/>
    <mergeCell ref="B31:F31"/>
    <mergeCell ref="B16:C16"/>
    <mergeCell ref="B9:G9"/>
    <mergeCell ref="B13:F13"/>
    <mergeCell ref="B24:F24"/>
    <mergeCell ref="B18:C18"/>
    <mergeCell ref="B4:D4"/>
    <mergeCell ref="C38:G38"/>
    <mergeCell ref="B26:G26"/>
    <mergeCell ref="B29:F29"/>
    <mergeCell ref="B19:F19"/>
    <mergeCell ref="B17:C17"/>
    <mergeCell ref="B33:F33"/>
  </mergeCells>
  <pageMargins left="0.25" right="0.25" top="0.75" bottom="0.75" header="0.3" footer="0.3"/>
  <pageSetup paperSize="9" orientation="portrait" verticalDpi="1200"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105</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1.8.3</v>
      </c>
      <c r="G4" s="25"/>
    </row>
    <row r="5" spans="1:7" x14ac:dyDescent="0.2">
      <c r="B5" s="25" t="s">
        <v>21</v>
      </c>
      <c r="C5" s="25"/>
      <c r="D5" s="25"/>
      <c r="E5" s="25"/>
      <c r="F5" s="24" t="s">
        <v>242</v>
      </c>
      <c r="G5" s="25" t="s">
        <v>17</v>
      </c>
    </row>
    <row r="6" spans="1:7" x14ac:dyDescent="0.2">
      <c r="B6" s="25"/>
      <c r="C6" s="25"/>
      <c r="D6" s="25"/>
      <c r="E6" s="25"/>
      <c r="F6" s="247" t="str">
        <f>IF($A$1&lt;&gt;"",VLOOKUP($A$1,INFO,10,0),"")</f>
        <v>HOJA 105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6.0199999999999997E-2</v>
      </c>
    </row>
    <row r="12" spans="1:7" x14ac:dyDescent="0.2">
      <c r="B12" s="38" t="s">
        <v>279</v>
      </c>
      <c r="C12" s="39" t="s">
        <v>249</v>
      </c>
      <c r="D12" s="40">
        <v>16</v>
      </c>
      <c r="E12" s="41">
        <v>28.73</v>
      </c>
      <c r="F12" s="40">
        <v>1.1089999999999999E-2</v>
      </c>
      <c r="G12" s="42">
        <f>ROUND(IF(ISNUMBER(D12),D12*E12*F12,$G$21*0.05),4)</f>
        <v>5.0979000000000001</v>
      </c>
    </row>
    <row r="13" spans="1:7" ht="24" x14ac:dyDescent="0.2">
      <c r="B13" s="38" t="s">
        <v>280</v>
      </c>
      <c r="C13" s="39" t="s">
        <v>249</v>
      </c>
      <c r="D13" s="40">
        <v>1</v>
      </c>
      <c r="E13" s="41">
        <v>55</v>
      </c>
      <c r="F13" s="40">
        <v>1.1089999999999999E-2</v>
      </c>
      <c r="G13" s="42">
        <f>ROUND(IF(ISNUMBER(D13),D13*E13*F13,$G$21*0.05),4)</f>
        <v>0.61</v>
      </c>
    </row>
    <row r="14" spans="1:7" x14ac:dyDescent="0.2">
      <c r="B14" s="362" t="s">
        <v>239</v>
      </c>
      <c r="C14" s="363"/>
      <c r="D14" s="363"/>
      <c r="E14" s="363"/>
      <c r="F14" s="363"/>
      <c r="G14" s="43">
        <f>SUM(G11:G13)</f>
        <v>5.7681000000000004</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259</v>
      </c>
      <c r="C18" s="365"/>
      <c r="D18" s="36">
        <v>1</v>
      </c>
      <c r="E18" s="36">
        <v>4.2300000000000004</v>
      </c>
      <c r="F18" s="35">
        <v>1.1089999999999999E-2</v>
      </c>
      <c r="G18" s="37">
        <f>ROUND(D18*E18*F18,4)</f>
        <v>4.6899999999999997E-2</v>
      </c>
    </row>
    <row r="19" spans="2:7" x14ac:dyDescent="0.2">
      <c r="B19" s="378" t="s">
        <v>281</v>
      </c>
      <c r="C19" s="379"/>
      <c r="D19" s="41">
        <v>1</v>
      </c>
      <c r="E19" s="41">
        <v>4.75</v>
      </c>
      <c r="F19" s="40">
        <v>1.1089999999999999E-2</v>
      </c>
      <c r="G19" s="42">
        <f>ROUND(D19*E19*F19,4)</f>
        <v>5.2699999999999997E-2</v>
      </c>
    </row>
    <row r="20" spans="2:7" x14ac:dyDescent="0.2">
      <c r="B20" s="378" t="s">
        <v>282</v>
      </c>
      <c r="C20" s="379"/>
      <c r="D20" s="41">
        <v>16</v>
      </c>
      <c r="E20" s="41">
        <v>6.22</v>
      </c>
      <c r="F20" s="40">
        <v>1.1089999999999999E-2</v>
      </c>
      <c r="G20" s="42">
        <f>ROUND(D20*E20*F20,4)</f>
        <v>1.1036999999999999</v>
      </c>
    </row>
    <row r="21" spans="2:7" x14ac:dyDescent="0.2">
      <c r="B21" s="362" t="s">
        <v>239</v>
      </c>
      <c r="C21" s="363"/>
      <c r="D21" s="363"/>
      <c r="E21" s="363"/>
      <c r="F21" s="363"/>
      <c r="G21" s="43">
        <f>SUM(G18:G20)</f>
        <v>1.2032999999999998</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x14ac:dyDescent="0.2">
      <c r="B25" s="46"/>
      <c r="C25" s="39"/>
      <c r="D25" s="40"/>
      <c r="E25" s="41"/>
      <c r="F25" s="49"/>
      <c r="G25" s="50"/>
    </row>
    <row r="26" spans="2:7" x14ac:dyDescent="0.2">
      <c r="B26" s="362" t="s">
        <v>239</v>
      </c>
      <c r="C26" s="363"/>
      <c r="D26" s="363"/>
      <c r="E26" s="363"/>
      <c r="F26" s="363"/>
      <c r="G26" s="43">
        <v>0</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ROUND(G31+G26+G21+G14,2)</f>
        <v>6.97</v>
      </c>
    </row>
    <row r="34" spans="2:7" ht="12.4" customHeight="1" x14ac:dyDescent="0.2">
      <c r="B34" s="47"/>
      <c r="C34" s="47"/>
      <c r="D34" s="47"/>
      <c r="E34" s="47"/>
      <c r="F34" s="47"/>
      <c r="G34" s="47"/>
    </row>
    <row r="35" spans="2:7" x14ac:dyDescent="0.2">
      <c r="B35" s="366" t="s">
        <v>265</v>
      </c>
      <c r="C35" s="367"/>
      <c r="D35" s="367"/>
      <c r="E35" s="367"/>
      <c r="F35" s="367"/>
      <c r="G35" s="54">
        <f>ROUND(B36*G33,2)</f>
        <v>1.18</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8.15</v>
      </c>
    </row>
    <row r="39" spans="2:7" x14ac:dyDescent="0.2">
      <c r="B39" s="60"/>
      <c r="C39" s="61"/>
      <c r="D39" s="62"/>
      <c r="E39" s="63"/>
      <c r="F39" s="62"/>
      <c r="G39" s="62"/>
    </row>
    <row r="40" spans="2:7" x14ac:dyDescent="0.2">
      <c r="B40" s="64" t="s">
        <v>240</v>
      </c>
      <c r="C40" s="358" t="s">
        <v>283</v>
      </c>
      <c r="D40" s="358"/>
      <c r="E40" s="358"/>
      <c r="F40" s="358"/>
      <c r="G40" s="358"/>
    </row>
  </sheetData>
  <sheetProtection formatCells="0" formatColumns="0" formatRows="0" insertColumns="0" insertRows="0" insertHyperlinks="0" deleteColumns="0" deleteRows="0" sort="0" autoFilter="0" pivotTables="0"/>
  <mergeCells count="18">
    <mergeCell ref="B1:G1"/>
    <mergeCell ref="B7:G7"/>
    <mergeCell ref="B16:G16"/>
    <mergeCell ref="B23:G23"/>
    <mergeCell ref="B33:F33"/>
    <mergeCell ref="B17:C17"/>
    <mergeCell ref="B9:G9"/>
    <mergeCell ref="B14:F14"/>
    <mergeCell ref="B26:F26"/>
    <mergeCell ref="B19:C19"/>
    <mergeCell ref="B20:C20"/>
    <mergeCell ref="B4:D4"/>
    <mergeCell ref="C40:G40"/>
    <mergeCell ref="B28:G28"/>
    <mergeCell ref="B31:F31"/>
    <mergeCell ref="B21:F21"/>
    <mergeCell ref="B18:C18"/>
    <mergeCell ref="B35:F35"/>
  </mergeCells>
  <pageMargins left="0.25" right="0.25" top="0.75" bottom="0.75" header="0.3" footer="0.3"/>
  <pageSetup paperSize="9" orientation="portrait" verticalDpi="1200"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106</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1.8.4</v>
      </c>
      <c r="G4" s="25"/>
    </row>
    <row r="5" spans="1:7" x14ac:dyDescent="0.2">
      <c r="B5" s="25" t="s">
        <v>180</v>
      </c>
      <c r="C5" s="25"/>
      <c r="D5" s="25"/>
      <c r="E5" s="25"/>
      <c r="F5" s="24" t="s">
        <v>242</v>
      </c>
      <c r="G5" s="25" t="s">
        <v>65</v>
      </c>
    </row>
    <row r="6" spans="1:7" x14ac:dyDescent="0.2">
      <c r="B6" s="25"/>
      <c r="C6" s="25"/>
      <c r="D6" s="25"/>
      <c r="E6" s="25"/>
      <c r="F6" s="247" t="str">
        <f>IF($A$1&lt;&gt;"",VLOOKUP($A$1,INFO,10,0),"")</f>
        <v>HOJA 106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0.85429999999999995</v>
      </c>
    </row>
    <row r="12" spans="1:7" x14ac:dyDescent="0.2">
      <c r="B12" s="38" t="s">
        <v>379</v>
      </c>
      <c r="C12" s="39" t="s">
        <v>249</v>
      </c>
      <c r="D12" s="40">
        <v>1</v>
      </c>
      <c r="E12" s="41">
        <v>70.97</v>
      </c>
      <c r="F12" s="40">
        <v>0.32890000000000003</v>
      </c>
      <c r="G12" s="42">
        <f>ROUND(IF(ISNUMBER(D12),D12*E12*F12,$G$22*0.05),4)</f>
        <v>23.341999999999999</v>
      </c>
    </row>
    <row r="13" spans="1:7" x14ac:dyDescent="0.2">
      <c r="B13" s="362" t="s">
        <v>239</v>
      </c>
      <c r="C13" s="363"/>
      <c r="D13" s="363"/>
      <c r="E13" s="363"/>
      <c r="F13" s="363"/>
      <c r="G13" s="43">
        <f>SUM(G11:G12)</f>
        <v>24.196299999999997</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258</v>
      </c>
      <c r="C17" s="365"/>
      <c r="D17" s="36">
        <v>1</v>
      </c>
      <c r="E17" s="36">
        <v>4.28</v>
      </c>
      <c r="F17" s="35">
        <v>0.32890000000000003</v>
      </c>
      <c r="G17" s="37">
        <f>ROUND(D17*E17*F17,4)</f>
        <v>1.4077</v>
      </c>
    </row>
    <row r="18" spans="2:7" x14ac:dyDescent="0.2">
      <c r="B18" s="378" t="s">
        <v>259</v>
      </c>
      <c r="C18" s="379"/>
      <c r="D18" s="41">
        <v>7.0000099999999996</v>
      </c>
      <c r="E18" s="41">
        <v>4.2300000000000004</v>
      </c>
      <c r="F18" s="40">
        <v>0.32890000000000003</v>
      </c>
      <c r="G18" s="42">
        <f>ROUND(D18*E18*F18,4)</f>
        <v>9.7386999999999997</v>
      </c>
    </row>
    <row r="19" spans="2:7" x14ac:dyDescent="0.2">
      <c r="B19" s="378" t="s">
        <v>319</v>
      </c>
      <c r="C19" s="379"/>
      <c r="D19" s="41">
        <v>1</v>
      </c>
      <c r="E19" s="41">
        <v>4.75</v>
      </c>
      <c r="F19" s="40">
        <v>0.32890000000000003</v>
      </c>
      <c r="G19" s="42">
        <f>ROUND(D19*E19*F19,4)</f>
        <v>1.5623</v>
      </c>
    </row>
    <row r="20" spans="2:7" x14ac:dyDescent="0.2">
      <c r="B20" s="378" t="s">
        <v>320</v>
      </c>
      <c r="C20" s="379"/>
      <c r="D20" s="41">
        <v>2</v>
      </c>
      <c r="E20" s="41">
        <v>4.28</v>
      </c>
      <c r="F20" s="40">
        <v>0.32890000000000003</v>
      </c>
      <c r="G20" s="42">
        <f>ROUND(D20*E20*F20,4)</f>
        <v>2.8153999999999999</v>
      </c>
    </row>
    <row r="21" spans="2:7" x14ac:dyDescent="0.2">
      <c r="B21" s="378" t="s">
        <v>277</v>
      </c>
      <c r="C21" s="379"/>
      <c r="D21" s="41">
        <v>1</v>
      </c>
      <c r="E21" s="41">
        <v>4.75</v>
      </c>
      <c r="F21" s="40">
        <v>0.32890000000000003</v>
      </c>
      <c r="G21" s="42">
        <f>ROUND(D21*E21*F21,4)</f>
        <v>1.5623</v>
      </c>
    </row>
    <row r="22" spans="2:7" x14ac:dyDescent="0.2">
      <c r="B22" s="362" t="s">
        <v>239</v>
      </c>
      <c r="C22" s="363"/>
      <c r="D22" s="363"/>
      <c r="E22" s="363"/>
      <c r="F22" s="363"/>
      <c r="G22" s="43">
        <f>SUM(G17:G21)</f>
        <v>17.086400000000001</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ht="36" x14ac:dyDescent="0.2">
      <c r="B26" s="34" t="s">
        <v>467</v>
      </c>
      <c r="C26" s="11" t="s">
        <v>65</v>
      </c>
      <c r="D26" s="35">
        <v>1</v>
      </c>
      <c r="E26" s="36">
        <v>728.4</v>
      </c>
      <c r="F26" s="65"/>
      <c r="G26" s="37">
        <v>728.4</v>
      </c>
    </row>
    <row r="27" spans="2:7" x14ac:dyDescent="0.2">
      <c r="B27" s="362" t="s">
        <v>239</v>
      </c>
      <c r="C27" s="363"/>
      <c r="D27" s="363"/>
      <c r="E27" s="363"/>
      <c r="F27" s="363"/>
      <c r="G27" s="43">
        <v>728.4</v>
      </c>
    </row>
    <row r="28" spans="2:7" x14ac:dyDescent="0.2">
      <c r="B28" s="24"/>
      <c r="C28" s="26"/>
      <c r="D28" s="27"/>
      <c r="E28" s="28"/>
      <c r="F28" s="27"/>
      <c r="G28" s="27"/>
    </row>
    <row r="29" spans="2:7" x14ac:dyDescent="0.2">
      <c r="B29" s="359" t="s">
        <v>261</v>
      </c>
      <c r="C29" s="360"/>
      <c r="D29" s="360"/>
      <c r="E29" s="360"/>
      <c r="F29" s="360"/>
      <c r="G29" s="361"/>
    </row>
    <row r="30" spans="2:7" x14ac:dyDescent="0.2">
      <c r="B30" s="29" t="s">
        <v>2</v>
      </c>
      <c r="C30" s="30" t="s">
        <v>3</v>
      </c>
      <c r="D30" s="30" t="s">
        <v>4</v>
      </c>
      <c r="E30" s="30" t="s">
        <v>262</v>
      </c>
      <c r="F30" s="30" t="s">
        <v>263</v>
      </c>
      <c r="G30" s="45" t="s">
        <v>247</v>
      </c>
    </row>
    <row r="31" spans="2:7" x14ac:dyDescent="0.2">
      <c r="B31" s="46"/>
      <c r="C31" s="39"/>
      <c r="D31" s="40"/>
      <c r="E31" s="51"/>
      <c r="F31" s="52"/>
      <c r="G31" s="53"/>
    </row>
    <row r="32" spans="2:7" x14ac:dyDescent="0.2">
      <c r="B32" s="362" t="s">
        <v>239</v>
      </c>
      <c r="C32" s="363"/>
      <c r="D32" s="363"/>
      <c r="E32" s="363"/>
      <c r="F32" s="363"/>
      <c r="G32" s="43">
        <v>0</v>
      </c>
    </row>
    <row r="33" spans="2:7" x14ac:dyDescent="0.2">
      <c r="B33" s="47"/>
      <c r="C33" s="47"/>
      <c r="D33" s="47"/>
      <c r="E33" s="47"/>
      <c r="F33" s="47"/>
      <c r="G33" s="47"/>
    </row>
    <row r="34" spans="2:7" x14ac:dyDescent="0.2">
      <c r="B34" s="366" t="s">
        <v>264</v>
      </c>
      <c r="C34" s="367"/>
      <c r="D34" s="367"/>
      <c r="E34" s="367"/>
      <c r="F34" s="367"/>
      <c r="G34" s="54">
        <f>ROUND(G32+G27+G22+G13,2)</f>
        <v>769.68</v>
      </c>
    </row>
    <row r="35" spans="2:7" ht="12.4" customHeight="1" x14ac:dyDescent="0.2">
      <c r="B35" s="47"/>
      <c r="C35" s="47"/>
      <c r="D35" s="47"/>
      <c r="E35" s="47"/>
      <c r="F35" s="47"/>
      <c r="G35" s="47"/>
    </row>
    <row r="36" spans="2:7" x14ac:dyDescent="0.2">
      <c r="B36" s="366" t="s">
        <v>265</v>
      </c>
      <c r="C36" s="367"/>
      <c r="D36" s="367"/>
      <c r="E36" s="367"/>
      <c r="F36" s="367"/>
      <c r="G36" s="54">
        <f>ROUND(B37*G34,2)</f>
        <v>130.85</v>
      </c>
    </row>
    <row r="37" spans="2:7" x14ac:dyDescent="0.2">
      <c r="B37" s="55" t="s">
        <v>266</v>
      </c>
      <c r="C37" s="56"/>
      <c r="D37" s="56"/>
      <c r="E37" s="56"/>
      <c r="F37" s="56"/>
    </row>
    <row r="38" spans="2:7" x14ac:dyDescent="0.2">
      <c r="B38" s="24"/>
      <c r="C38" s="26"/>
      <c r="D38" s="27"/>
      <c r="E38" s="28"/>
      <c r="F38" s="27"/>
      <c r="G38" s="27"/>
    </row>
    <row r="39" spans="2:7" x14ac:dyDescent="0.2">
      <c r="B39" s="57" t="s">
        <v>267</v>
      </c>
      <c r="C39" s="58"/>
      <c r="D39" s="58"/>
      <c r="E39" s="58"/>
      <c r="F39" s="58"/>
      <c r="G39" s="59">
        <f>ROUND(G36+G34,3)</f>
        <v>900.53</v>
      </c>
    </row>
    <row r="40" spans="2:7" x14ac:dyDescent="0.2">
      <c r="B40" s="60"/>
      <c r="C40" s="61"/>
      <c r="D40" s="62"/>
      <c r="E40" s="63"/>
      <c r="F40" s="62"/>
      <c r="G40" s="62"/>
    </row>
    <row r="41" spans="2:7" x14ac:dyDescent="0.2">
      <c r="B41" s="64" t="s">
        <v>240</v>
      </c>
      <c r="C41" s="358" t="s">
        <v>468</v>
      </c>
      <c r="D41" s="358"/>
      <c r="E41" s="358"/>
      <c r="F41" s="358"/>
      <c r="G41" s="358"/>
    </row>
  </sheetData>
  <sheetProtection formatCells="0" formatColumns="0" formatRows="0" insertColumns="0" insertRows="0" insertHyperlinks="0" deleteColumns="0" deleteRows="0" sort="0" autoFilter="0" pivotTables="0"/>
  <mergeCells count="20">
    <mergeCell ref="B1:G1"/>
    <mergeCell ref="B7:G7"/>
    <mergeCell ref="B15:G15"/>
    <mergeCell ref="B24:G24"/>
    <mergeCell ref="B34:F34"/>
    <mergeCell ref="B16:C16"/>
    <mergeCell ref="B9:G9"/>
    <mergeCell ref="B13:F13"/>
    <mergeCell ref="B27:F27"/>
    <mergeCell ref="B18:C18"/>
    <mergeCell ref="B19:C19"/>
    <mergeCell ref="B20:C20"/>
    <mergeCell ref="B21:C21"/>
    <mergeCell ref="B4:D4"/>
    <mergeCell ref="C41:G41"/>
    <mergeCell ref="B29:G29"/>
    <mergeCell ref="B32:F32"/>
    <mergeCell ref="B22:F22"/>
    <mergeCell ref="B17:C17"/>
    <mergeCell ref="B36:F36"/>
  </mergeCells>
  <pageMargins left="0.25" right="0.25" top="0.75" bottom="0.75" header="0.3" footer="0.3"/>
  <pageSetup paperSize="9" orientation="portrait" verticalDpi="1200"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107</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1.8.5</v>
      </c>
      <c r="G4" s="25"/>
    </row>
    <row r="5" spans="1:7" x14ac:dyDescent="0.2">
      <c r="B5" s="25" t="s">
        <v>25</v>
      </c>
      <c r="C5" s="25"/>
      <c r="D5" s="25"/>
      <c r="E5" s="25"/>
      <c r="F5" s="24" t="s">
        <v>242</v>
      </c>
      <c r="G5" s="25" t="s">
        <v>26</v>
      </c>
    </row>
    <row r="6" spans="1:7" x14ac:dyDescent="0.2">
      <c r="B6" s="25"/>
      <c r="C6" s="25"/>
      <c r="D6" s="25"/>
      <c r="E6" s="25"/>
      <c r="F6" s="247" t="str">
        <f>IF($A$1&lt;&gt;"",VLOOKUP($A$1,INFO,10,0),"")</f>
        <v>HOJA 107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279</v>
      </c>
      <c r="C11" s="11" t="s">
        <v>249</v>
      </c>
      <c r="D11" s="35">
        <v>1</v>
      </c>
      <c r="E11" s="36">
        <v>28.73</v>
      </c>
      <c r="F11" s="35">
        <v>7.7999999999999996E-3</v>
      </c>
      <c r="G11" s="37">
        <f>ROUND(IF(ISNUMBER(D11),D11*E11*F11,$G$17*0.05),4)</f>
        <v>0.22409999999999999</v>
      </c>
    </row>
    <row r="12" spans="1:7" x14ac:dyDescent="0.2">
      <c r="B12" s="362" t="s">
        <v>239</v>
      </c>
      <c r="C12" s="363"/>
      <c r="D12" s="363"/>
      <c r="E12" s="363"/>
      <c r="F12" s="363"/>
      <c r="G12" s="43">
        <f>SUM(G11)</f>
        <v>0.22409999999999999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282</v>
      </c>
      <c r="C16" s="365"/>
      <c r="D16" s="36">
        <v>1</v>
      </c>
      <c r="E16" s="36">
        <v>6.22</v>
      </c>
      <c r="F16" s="35">
        <v>7.7999999999999996E-3</v>
      </c>
      <c r="G16" s="37">
        <f>ROUND(D16*E16*F16,4)</f>
        <v>4.8500000000000001E-2</v>
      </c>
    </row>
    <row r="17" spans="2:7" x14ac:dyDescent="0.2">
      <c r="B17" s="362" t="s">
        <v>239</v>
      </c>
      <c r="C17" s="363"/>
      <c r="D17" s="363"/>
      <c r="E17" s="363"/>
      <c r="F17" s="363"/>
      <c r="G17" s="43">
        <f>SUM(G16)</f>
        <v>4.8500000000000001E-2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46"/>
      <c r="C21" s="39"/>
      <c r="D21" s="40"/>
      <c r="E21" s="41"/>
      <c r="F21" s="49"/>
      <c r="G21" s="50"/>
    </row>
    <row r="22" spans="2:7" x14ac:dyDescent="0.2">
      <c r="B22" s="362" t="s">
        <v>239</v>
      </c>
      <c r="C22" s="363"/>
      <c r="D22" s="363"/>
      <c r="E22" s="363"/>
      <c r="F22" s="363"/>
      <c r="G22" s="43">
        <v>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0.27</v>
      </c>
    </row>
    <row r="30" spans="2:7" ht="12.4" customHeight="1" x14ac:dyDescent="0.2">
      <c r="B30" s="47"/>
      <c r="C30" s="47"/>
      <c r="D30" s="47"/>
      <c r="E30" s="47"/>
      <c r="F30" s="47"/>
      <c r="G30" s="47"/>
    </row>
    <row r="31" spans="2:7" x14ac:dyDescent="0.2">
      <c r="B31" s="366" t="s">
        <v>265</v>
      </c>
      <c r="C31" s="367"/>
      <c r="D31" s="367"/>
      <c r="E31" s="367"/>
      <c r="F31" s="367"/>
      <c r="G31" s="54">
        <f>ROUND(B32*G29,2)</f>
        <v>0.05</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0.32</v>
      </c>
    </row>
    <row r="35" spans="2:7" x14ac:dyDescent="0.2">
      <c r="B35" s="60"/>
      <c r="C35" s="61"/>
      <c r="D35" s="62"/>
      <c r="E35" s="63"/>
      <c r="F35" s="62"/>
      <c r="G35" s="62"/>
    </row>
    <row r="36" spans="2:7" x14ac:dyDescent="0.2">
      <c r="B36" s="64" t="s">
        <v>240</v>
      </c>
      <c r="C36" s="358" t="s">
        <v>288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J14" sqref="J14"/>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108</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1.8.6</v>
      </c>
      <c r="G4" s="25"/>
    </row>
    <row r="5" spans="1:7" x14ac:dyDescent="0.2">
      <c r="B5" s="25" t="s">
        <v>23</v>
      </c>
      <c r="C5" s="25"/>
      <c r="D5" s="25"/>
      <c r="E5" s="25"/>
      <c r="F5" s="24" t="s">
        <v>242</v>
      </c>
      <c r="G5" s="25" t="s">
        <v>17</v>
      </c>
    </row>
    <row r="6" spans="1:7" x14ac:dyDescent="0.2">
      <c r="B6" s="25"/>
      <c r="C6" s="25"/>
      <c r="D6" s="25"/>
      <c r="E6" s="25"/>
      <c r="F6" s="247" t="str">
        <f>IF($A$1&lt;&gt;"",VLOOKUP($A$1,INFO,10,0),"")</f>
        <v>HOJA 108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ROUND(IF(ISNUMBER(D11),D11*E11*F11,$G$23*0.05),4)</f>
        <v>1.17E-2</v>
      </c>
    </row>
    <row r="12" spans="1:7" ht="24" x14ac:dyDescent="0.2">
      <c r="B12" s="38" t="s">
        <v>269</v>
      </c>
      <c r="C12" s="39" t="s">
        <v>249</v>
      </c>
      <c r="D12" s="40">
        <v>1</v>
      </c>
      <c r="E12" s="41">
        <v>64.17</v>
      </c>
      <c r="F12" s="40">
        <v>1.18E-2</v>
      </c>
      <c r="G12" s="42">
        <f>ROUND(IF(ISNUMBER(D12),D12*E12*F12,$G$23*0.05),4)</f>
        <v>0.75719999999999998</v>
      </c>
    </row>
    <row r="13" spans="1:7" ht="24" x14ac:dyDescent="0.2">
      <c r="B13" s="38" t="s">
        <v>284</v>
      </c>
      <c r="C13" s="39" t="s">
        <v>249</v>
      </c>
      <c r="D13" s="40">
        <v>1</v>
      </c>
      <c r="E13" s="41">
        <v>38</v>
      </c>
      <c r="F13" s="40">
        <v>1.18E-2</v>
      </c>
      <c r="G13" s="42">
        <f>ROUND(IF(ISNUMBER(D13),D13*E13*F13,$G$23*0.05),4)</f>
        <v>0.44840000000000002</v>
      </c>
    </row>
    <row r="14" spans="1:7" x14ac:dyDescent="0.2">
      <c r="B14" s="38" t="s">
        <v>285</v>
      </c>
      <c r="C14" s="39" t="s">
        <v>249</v>
      </c>
      <c r="D14" s="40">
        <v>1</v>
      </c>
      <c r="E14" s="41">
        <v>30</v>
      </c>
      <c r="F14" s="40">
        <v>1.18E-2</v>
      </c>
      <c r="G14" s="42">
        <f>ROUND(IF(ISNUMBER(D14),D14*E14*F14,$G$23*0.05),4)</f>
        <v>0.35399999999999998</v>
      </c>
    </row>
    <row r="15" spans="1:7" x14ac:dyDescent="0.2">
      <c r="B15" s="362" t="s">
        <v>239</v>
      </c>
      <c r="C15" s="363"/>
      <c r="D15" s="363"/>
      <c r="E15" s="363"/>
      <c r="F15" s="363"/>
      <c r="G15" s="43">
        <f>SUM(G11:G14)</f>
        <v>1.5712999999999999</v>
      </c>
    </row>
    <row r="16" spans="1:7" x14ac:dyDescent="0.2">
      <c r="B16" s="44"/>
      <c r="C16" s="44"/>
      <c r="D16" s="44"/>
      <c r="E16" s="44"/>
      <c r="F16" s="44"/>
      <c r="G16" s="22"/>
    </row>
    <row r="17" spans="2:7" x14ac:dyDescent="0.2">
      <c r="B17" s="359" t="s">
        <v>254</v>
      </c>
      <c r="C17" s="360"/>
      <c r="D17" s="360"/>
      <c r="E17" s="360"/>
      <c r="F17" s="360"/>
      <c r="G17" s="361"/>
    </row>
    <row r="18" spans="2:7" x14ac:dyDescent="0.2">
      <c r="B18" s="373" t="s">
        <v>2</v>
      </c>
      <c r="C18" s="374"/>
      <c r="D18" s="30" t="s">
        <v>255</v>
      </c>
      <c r="E18" s="30" t="s">
        <v>256</v>
      </c>
      <c r="F18" s="30" t="s">
        <v>246</v>
      </c>
      <c r="G18" s="45" t="s">
        <v>247</v>
      </c>
    </row>
    <row r="19" spans="2:7" x14ac:dyDescent="0.2">
      <c r="B19" s="364" t="s">
        <v>258</v>
      </c>
      <c r="C19" s="365"/>
      <c r="D19" s="36">
        <v>1</v>
      </c>
      <c r="E19" s="36">
        <v>4.28</v>
      </c>
      <c r="F19" s="35">
        <v>1.18E-2</v>
      </c>
      <c r="G19" s="37">
        <f>ROUND(D19*E19*F19,4)</f>
        <v>5.0500000000000003E-2</v>
      </c>
    </row>
    <row r="20" spans="2:7" x14ac:dyDescent="0.2">
      <c r="B20" s="378" t="s">
        <v>272</v>
      </c>
      <c r="C20" s="379"/>
      <c r="D20" s="41">
        <v>1</v>
      </c>
      <c r="E20" s="41">
        <v>4.75</v>
      </c>
      <c r="F20" s="40">
        <v>1.18E-2</v>
      </c>
      <c r="G20" s="42">
        <f>ROUND(D20*E20*F20,4)</f>
        <v>5.6099999999999997E-2</v>
      </c>
    </row>
    <row r="21" spans="2:7" x14ac:dyDescent="0.2">
      <c r="B21" s="378" t="s">
        <v>273</v>
      </c>
      <c r="C21" s="379"/>
      <c r="D21" s="41">
        <v>1</v>
      </c>
      <c r="E21" s="41">
        <v>4.5199999999999996</v>
      </c>
      <c r="F21" s="40">
        <v>1.18E-2</v>
      </c>
      <c r="G21" s="42">
        <f>ROUND(D21*E21*F21,4)</f>
        <v>5.33E-2</v>
      </c>
    </row>
    <row r="22" spans="2:7" x14ac:dyDescent="0.2">
      <c r="B22" s="378" t="s">
        <v>274</v>
      </c>
      <c r="C22" s="379"/>
      <c r="D22" s="41">
        <v>1</v>
      </c>
      <c r="E22" s="41">
        <v>6.22</v>
      </c>
      <c r="F22" s="40">
        <v>1.18E-2</v>
      </c>
      <c r="G22" s="42">
        <f>ROUND(D22*E22*F22,4)</f>
        <v>7.3400000000000007E-2</v>
      </c>
    </row>
    <row r="23" spans="2:7" x14ac:dyDescent="0.2">
      <c r="B23" s="362" t="s">
        <v>239</v>
      </c>
      <c r="C23" s="363"/>
      <c r="D23" s="363"/>
      <c r="E23" s="363"/>
      <c r="F23" s="363"/>
      <c r="G23" s="43">
        <f>SUM(G19:G22)</f>
        <v>0.23330000000000001</v>
      </c>
    </row>
    <row r="24" spans="2:7" x14ac:dyDescent="0.2">
      <c r="B24" s="47"/>
      <c r="C24" s="47"/>
      <c r="D24" s="47"/>
      <c r="E24" s="47"/>
      <c r="F24" s="47"/>
      <c r="G24" s="22"/>
    </row>
    <row r="25" spans="2:7" x14ac:dyDescent="0.2">
      <c r="B25" s="359" t="s">
        <v>260</v>
      </c>
      <c r="C25" s="360"/>
      <c r="D25" s="360"/>
      <c r="E25" s="360"/>
      <c r="F25" s="360"/>
      <c r="G25" s="361"/>
    </row>
    <row r="26" spans="2:7" x14ac:dyDescent="0.2">
      <c r="B26" s="29" t="s">
        <v>2</v>
      </c>
      <c r="C26" s="30" t="s">
        <v>3</v>
      </c>
      <c r="D26" s="31" t="s">
        <v>4</v>
      </c>
      <c r="E26" s="32" t="s">
        <v>245</v>
      </c>
      <c r="F26" s="48"/>
      <c r="G26" s="33" t="s">
        <v>247</v>
      </c>
    </row>
    <row r="27" spans="2:7" x14ac:dyDescent="0.2">
      <c r="B27" s="34" t="s">
        <v>286</v>
      </c>
      <c r="C27" s="11" t="s">
        <v>17</v>
      </c>
      <c r="D27" s="35">
        <v>1.25</v>
      </c>
      <c r="E27" s="36">
        <v>2.5499999999999998</v>
      </c>
      <c r="F27" s="65"/>
      <c r="G27" s="37">
        <v>3.19</v>
      </c>
    </row>
    <row r="28" spans="2:7" x14ac:dyDescent="0.2">
      <c r="B28" s="362" t="s">
        <v>239</v>
      </c>
      <c r="C28" s="363"/>
      <c r="D28" s="363"/>
      <c r="E28" s="363"/>
      <c r="F28" s="363"/>
      <c r="G28" s="43">
        <v>3.19</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ROUND(G33+G28+G23+G15,2)</f>
        <v>4.99</v>
      </c>
    </row>
    <row r="36" spans="2:7" ht="12.4" customHeight="1" x14ac:dyDescent="0.2">
      <c r="B36" s="47"/>
      <c r="C36" s="47"/>
      <c r="D36" s="47"/>
      <c r="E36" s="47"/>
      <c r="F36" s="47"/>
      <c r="G36" s="47"/>
    </row>
    <row r="37" spans="2:7" x14ac:dyDescent="0.2">
      <c r="B37" s="366" t="s">
        <v>265</v>
      </c>
      <c r="C37" s="367"/>
      <c r="D37" s="367"/>
      <c r="E37" s="367"/>
      <c r="F37" s="367"/>
      <c r="G37" s="54">
        <f>ROUND(B38*G35,2)</f>
        <v>0.85</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5.84</v>
      </c>
    </row>
    <row r="41" spans="2:7" x14ac:dyDescent="0.2">
      <c r="B41" s="60"/>
      <c r="C41" s="61"/>
      <c r="D41" s="62"/>
      <c r="E41" s="63"/>
      <c r="F41" s="62"/>
      <c r="G41" s="62"/>
    </row>
    <row r="42" spans="2:7" x14ac:dyDescent="0.2">
      <c r="B42" s="64" t="s">
        <v>240</v>
      </c>
      <c r="C42" s="358" t="s">
        <v>287</v>
      </c>
      <c r="D42" s="358"/>
      <c r="E42" s="358"/>
      <c r="F42" s="358"/>
      <c r="G42" s="358"/>
    </row>
  </sheetData>
  <sheetProtection formatCells="0" formatColumns="0" formatRows="0" insertColumns="0" insertRows="0" insertHyperlinks="0" deleteColumns="0" deleteRows="0" sort="0" autoFilter="0" pivotTables="0"/>
  <mergeCells count="19">
    <mergeCell ref="B1:G1"/>
    <mergeCell ref="B7:G7"/>
    <mergeCell ref="B17:G17"/>
    <mergeCell ref="B25:G25"/>
    <mergeCell ref="B35:F35"/>
    <mergeCell ref="B18:C18"/>
    <mergeCell ref="B9:G9"/>
    <mergeCell ref="B15:F15"/>
    <mergeCell ref="B28:F28"/>
    <mergeCell ref="B20:C20"/>
    <mergeCell ref="B21:C21"/>
    <mergeCell ref="B22:C22"/>
    <mergeCell ref="B4:D4"/>
    <mergeCell ref="C42:G42"/>
    <mergeCell ref="B30:G30"/>
    <mergeCell ref="B33:F33"/>
    <mergeCell ref="B23:F23"/>
    <mergeCell ref="B19:C19"/>
    <mergeCell ref="B37:F37"/>
  </mergeCells>
  <pageMargins left="0.25" right="0.25" top="0.75" bottom="0.75" header="0.3" footer="0.3"/>
  <pageSetup paperSize="9" orientation="portrait"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6</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1.1.6</v>
      </c>
      <c r="G4" s="25"/>
    </row>
    <row r="5" spans="1:7" x14ac:dyDescent="0.2">
      <c r="B5" s="25" t="s">
        <v>25</v>
      </c>
      <c r="C5" s="25"/>
      <c r="D5" s="25"/>
      <c r="E5" s="25"/>
      <c r="F5" s="24" t="s">
        <v>242</v>
      </c>
      <c r="G5" s="25" t="s">
        <v>26</v>
      </c>
    </row>
    <row r="6" spans="1:7" x14ac:dyDescent="0.2">
      <c r="B6" s="25"/>
      <c r="C6" s="25"/>
      <c r="D6" s="25"/>
      <c r="E6" s="25"/>
      <c r="F6" s="247" t="str">
        <f>IF($A$1&lt;&gt;"",VLOOKUP($A$1,INFO,10,0),"")</f>
        <v>HOJA 6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279</v>
      </c>
      <c r="C11" s="11" t="s">
        <v>249</v>
      </c>
      <c r="D11" s="35">
        <v>1</v>
      </c>
      <c r="E11" s="36">
        <v>28.73</v>
      </c>
      <c r="F11" s="35">
        <v>7.7999999999999996E-3</v>
      </c>
      <c r="G11" s="37">
        <f>ROUND(IF(ISNUMBER(D11),D11*E11*F11,$G$17*0.05),4)</f>
        <v>0.22409999999999999</v>
      </c>
    </row>
    <row r="12" spans="1:7" x14ac:dyDescent="0.2">
      <c r="B12" s="362" t="s">
        <v>239</v>
      </c>
      <c r="C12" s="363"/>
      <c r="D12" s="363"/>
      <c r="E12" s="363"/>
      <c r="F12" s="363"/>
      <c r="G12" s="43">
        <f>SUM(G11)</f>
        <v>0.22409999999999999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282</v>
      </c>
      <c r="C16" s="365"/>
      <c r="D16" s="36">
        <v>1</v>
      </c>
      <c r="E16" s="36">
        <v>6.22</v>
      </c>
      <c r="F16" s="35">
        <v>7.7999999999999996E-3</v>
      </c>
      <c r="G16" s="37">
        <f>ROUND(D16*E16*F16,4)</f>
        <v>4.8500000000000001E-2</v>
      </c>
    </row>
    <row r="17" spans="2:7" x14ac:dyDescent="0.2">
      <c r="B17" s="362" t="s">
        <v>239</v>
      </c>
      <c r="C17" s="363"/>
      <c r="D17" s="363"/>
      <c r="E17" s="363"/>
      <c r="F17" s="363"/>
      <c r="G17" s="43">
        <f>SUM(G16)</f>
        <v>4.8500000000000001E-2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46"/>
      <c r="C21" s="39"/>
      <c r="D21" s="40"/>
      <c r="E21" s="41"/>
      <c r="F21" s="49"/>
      <c r="G21" s="50"/>
    </row>
    <row r="22" spans="2:7" x14ac:dyDescent="0.2">
      <c r="B22" s="362" t="s">
        <v>239</v>
      </c>
      <c r="C22" s="363"/>
      <c r="D22" s="363"/>
      <c r="E22" s="363"/>
      <c r="F22" s="363"/>
      <c r="G22" s="43">
        <v>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0.27</v>
      </c>
    </row>
    <row r="30" spans="2:7" ht="12.4" customHeight="1" x14ac:dyDescent="0.2">
      <c r="B30" s="47"/>
      <c r="C30" s="47"/>
      <c r="D30" s="47"/>
      <c r="E30" s="47"/>
      <c r="F30" s="47"/>
      <c r="G30" s="47"/>
    </row>
    <row r="31" spans="2:7" x14ac:dyDescent="0.2">
      <c r="B31" s="366" t="s">
        <v>265</v>
      </c>
      <c r="C31" s="367"/>
      <c r="D31" s="367"/>
      <c r="E31" s="367"/>
      <c r="F31" s="367"/>
      <c r="G31" s="54">
        <f>ROUND(B32*G29,2)</f>
        <v>0.05</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0.32</v>
      </c>
    </row>
    <row r="35" spans="2:7" x14ac:dyDescent="0.2">
      <c r="B35" s="60"/>
      <c r="C35" s="61"/>
      <c r="D35" s="62"/>
      <c r="E35" s="63"/>
      <c r="F35" s="62"/>
      <c r="G35" s="62"/>
    </row>
    <row r="36" spans="2:7" x14ac:dyDescent="0.2">
      <c r="B36" s="64" t="s">
        <v>240</v>
      </c>
      <c r="C36" s="358" t="s">
        <v>288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7</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1.1.7</v>
      </c>
      <c r="G4" s="25"/>
    </row>
    <row r="5" spans="1:7" x14ac:dyDescent="0.2">
      <c r="B5" s="25" t="s">
        <v>28</v>
      </c>
      <c r="C5" s="25"/>
      <c r="D5" s="25"/>
      <c r="E5" s="25"/>
      <c r="F5" s="24" t="s">
        <v>242</v>
      </c>
      <c r="G5" s="25" t="s">
        <v>29</v>
      </c>
    </row>
    <row r="6" spans="1:7" x14ac:dyDescent="0.2">
      <c r="B6" s="25"/>
      <c r="C6" s="25"/>
      <c r="D6" s="25"/>
      <c r="E6" s="25"/>
      <c r="F6" s="247" t="str">
        <f>IF($A$1&lt;&gt;"",VLOOKUP($A$1,INFO,10,0),"")</f>
        <v>HOJA 7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285</v>
      </c>
      <c r="C11" s="11" t="s">
        <v>249</v>
      </c>
      <c r="D11" s="35">
        <v>1</v>
      </c>
      <c r="E11" s="36">
        <v>30</v>
      </c>
      <c r="F11" s="35">
        <v>1.18E-2</v>
      </c>
      <c r="G11" s="37">
        <f>ROUND(IF(ISNUMBER(D11),D11*E11*F11,$G$17*0.05),4)</f>
        <v>0.35399999999999998</v>
      </c>
    </row>
    <row r="12" spans="1:7" x14ac:dyDescent="0.2">
      <c r="B12" s="362" t="s">
        <v>239</v>
      </c>
      <c r="C12" s="363"/>
      <c r="D12" s="363"/>
      <c r="E12" s="363"/>
      <c r="F12" s="363"/>
      <c r="G12" s="43">
        <f>SUM(G11)</f>
        <v>0.35399999999999998</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274</v>
      </c>
      <c r="C16" s="365"/>
      <c r="D16" s="36">
        <v>1</v>
      </c>
      <c r="E16" s="36">
        <v>6.22</v>
      </c>
      <c r="F16" s="35">
        <v>1.18E-2</v>
      </c>
      <c r="G16" s="37">
        <f>ROUND(D16*E16*F16,4)</f>
        <v>7.3400000000000007E-2</v>
      </c>
    </row>
    <row r="17" spans="2:7" x14ac:dyDescent="0.2">
      <c r="B17" s="362" t="s">
        <v>239</v>
      </c>
      <c r="C17" s="363"/>
      <c r="D17" s="363"/>
      <c r="E17" s="363"/>
      <c r="F17" s="363"/>
      <c r="G17" s="43">
        <f>SUM(G16)</f>
        <v>7.3400000000000007E-2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34" t="s">
        <v>289</v>
      </c>
      <c r="C21" s="11" t="s">
        <v>17</v>
      </c>
      <c r="D21" s="35">
        <v>1E-3</v>
      </c>
      <c r="E21" s="36">
        <v>1.24</v>
      </c>
      <c r="F21" s="65"/>
      <c r="G21" s="37">
        <v>0</v>
      </c>
    </row>
    <row r="22" spans="2:7" ht="36" x14ac:dyDescent="0.2">
      <c r="B22" s="46" t="s">
        <v>290</v>
      </c>
      <c r="C22" s="39" t="s">
        <v>291</v>
      </c>
      <c r="D22" s="40">
        <v>0.05</v>
      </c>
      <c r="E22" s="41">
        <v>21</v>
      </c>
      <c r="F22" s="49"/>
      <c r="G22" s="50">
        <v>1.05</v>
      </c>
    </row>
    <row r="23" spans="2:7" x14ac:dyDescent="0.2">
      <c r="B23" s="362" t="s">
        <v>239</v>
      </c>
      <c r="C23" s="363"/>
      <c r="D23" s="363"/>
      <c r="E23" s="363"/>
      <c r="F23" s="363"/>
      <c r="G23" s="43">
        <v>1.05</v>
      </c>
    </row>
    <row r="24" spans="2:7" x14ac:dyDescent="0.2">
      <c r="B24" s="24"/>
      <c r="C24" s="26"/>
      <c r="D24" s="27"/>
      <c r="E24" s="28"/>
      <c r="F24" s="27"/>
      <c r="G24" s="27"/>
    </row>
    <row r="25" spans="2:7" x14ac:dyDescent="0.2">
      <c r="B25" s="359" t="s">
        <v>261</v>
      </c>
      <c r="C25" s="360"/>
      <c r="D25" s="360"/>
      <c r="E25" s="360"/>
      <c r="F25" s="360"/>
      <c r="G25" s="361"/>
    </row>
    <row r="26" spans="2:7" x14ac:dyDescent="0.2">
      <c r="B26" s="29" t="s">
        <v>2</v>
      </c>
      <c r="C26" s="30" t="s">
        <v>3</v>
      </c>
      <c r="D26" s="30" t="s">
        <v>4</v>
      </c>
      <c r="E26" s="30" t="s">
        <v>262</v>
      </c>
      <c r="F26" s="30" t="s">
        <v>263</v>
      </c>
      <c r="G26" s="45" t="s">
        <v>247</v>
      </c>
    </row>
    <row r="27" spans="2:7" x14ac:dyDescent="0.2">
      <c r="B27" s="46"/>
      <c r="C27" s="39"/>
      <c r="D27" s="40"/>
      <c r="E27" s="51"/>
      <c r="F27" s="52"/>
      <c r="G27" s="53"/>
    </row>
    <row r="28" spans="2:7" x14ac:dyDescent="0.2">
      <c r="B28" s="362" t="s">
        <v>239</v>
      </c>
      <c r="C28" s="363"/>
      <c r="D28" s="363"/>
      <c r="E28" s="363"/>
      <c r="F28" s="363"/>
      <c r="G28" s="43">
        <v>0</v>
      </c>
    </row>
    <row r="29" spans="2:7" x14ac:dyDescent="0.2">
      <c r="B29" s="47"/>
      <c r="C29" s="47"/>
      <c r="D29" s="47"/>
      <c r="E29" s="47"/>
      <c r="F29" s="47"/>
      <c r="G29" s="47"/>
    </row>
    <row r="30" spans="2:7" x14ac:dyDescent="0.2">
      <c r="B30" s="366" t="s">
        <v>264</v>
      </c>
      <c r="C30" s="367"/>
      <c r="D30" s="367"/>
      <c r="E30" s="367"/>
      <c r="F30" s="367"/>
      <c r="G30" s="54">
        <f>ROUND(G28+G23+G17+G12,2)</f>
        <v>1.48</v>
      </c>
    </row>
    <row r="31" spans="2:7" ht="12.4" customHeight="1" x14ac:dyDescent="0.2">
      <c r="B31" s="47"/>
      <c r="C31" s="47"/>
      <c r="D31" s="47"/>
      <c r="E31" s="47"/>
      <c r="F31" s="47"/>
      <c r="G31" s="47"/>
    </row>
    <row r="32" spans="2:7" x14ac:dyDescent="0.2">
      <c r="B32" s="366" t="s">
        <v>265</v>
      </c>
      <c r="C32" s="367"/>
      <c r="D32" s="367"/>
      <c r="E32" s="367"/>
      <c r="F32" s="367"/>
      <c r="G32" s="54">
        <f>ROUND(B33*G30,2)</f>
        <v>0.25</v>
      </c>
    </row>
    <row r="33" spans="2:7" x14ac:dyDescent="0.2">
      <c r="B33" s="55" t="s">
        <v>266</v>
      </c>
      <c r="C33" s="56"/>
      <c r="D33" s="56"/>
      <c r="E33" s="56"/>
      <c r="F33" s="56"/>
    </row>
    <row r="34" spans="2:7" x14ac:dyDescent="0.2">
      <c r="B34" s="24"/>
      <c r="C34" s="26"/>
      <c r="D34" s="27"/>
      <c r="E34" s="28"/>
      <c r="F34" s="27"/>
      <c r="G34" s="27"/>
    </row>
    <row r="35" spans="2:7" x14ac:dyDescent="0.2">
      <c r="B35" s="57" t="s">
        <v>267</v>
      </c>
      <c r="C35" s="58"/>
      <c r="D35" s="58"/>
      <c r="E35" s="58"/>
      <c r="F35" s="58"/>
      <c r="G35" s="59">
        <f>ROUND(G32+G30,3)</f>
        <v>1.73</v>
      </c>
    </row>
    <row r="36" spans="2:7" x14ac:dyDescent="0.2">
      <c r="B36" s="60"/>
      <c r="C36" s="61"/>
      <c r="D36" s="62"/>
      <c r="E36" s="63"/>
      <c r="F36" s="62"/>
      <c r="G36" s="62"/>
    </row>
    <row r="37" spans="2:7" x14ac:dyDescent="0.2">
      <c r="B37" s="64" t="s">
        <v>240</v>
      </c>
      <c r="C37" s="358" t="s">
        <v>292</v>
      </c>
      <c r="D37" s="358"/>
      <c r="E37" s="358"/>
      <c r="F37" s="358"/>
      <c r="G37"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30:F30"/>
    <mergeCell ref="B15:C15"/>
    <mergeCell ref="B9:G9"/>
    <mergeCell ref="B12:F12"/>
    <mergeCell ref="B23:F23"/>
    <mergeCell ref="B4:D4"/>
    <mergeCell ref="C37:G37"/>
    <mergeCell ref="B25:G25"/>
    <mergeCell ref="B28:F28"/>
    <mergeCell ref="B17:F17"/>
    <mergeCell ref="B16:C16"/>
    <mergeCell ref="B32:F32"/>
  </mergeCells>
  <pageMargins left="0.25" right="0.25" top="0.75" bottom="0.75" header="0.3" footer="0.3"/>
  <pageSetup paperSize="9" orientation="portrait"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8</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1.1.8</v>
      </c>
      <c r="G4" s="25"/>
    </row>
    <row r="5" spans="1:7" x14ac:dyDescent="0.2">
      <c r="B5" s="25" t="s">
        <v>31</v>
      </c>
      <c r="C5" s="25"/>
      <c r="D5" s="25"/>
      <c r="E5" s="25"/>
      <c r="F5" s="24" t="s">
        <v>242</v>
      </c>
      <c r="G5" s="25" t="s">
        <v>17</v>
      </c>
    </row>
    <row r="6" spans="1:7" x14ac:dyDescent="0.2">
      <c r="B6" s="25"/>
      <c r="C6" s="25"/>
      <c r="D6" s="25"/>
      <c r="E6" s="25"/>
      <c r="F6" s="247" t="str">
        <f>IF($A$1&lt;&gt;"",VLOOKUP($A$1,INFO,10,0),"")</f>
        <v>HOJA 8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248</v>
      </c>
      <c r="C11" s="11" t="s">
        <v>249</v>
      </c>
      <c r="D11" s="35">
        <v>2</v>
      </c>
      <c r="E11" s="36">
        <v>57.83</v>
      </c>
      <c r="F11" s="35">
        <v>3.3999999999999998E-3</v>
      </c>
      <c r="G11" s="37">
        <f t="shared" ref="G11:G17" si="0">ROUND(IF(ISNUMBER(D11),D11*E11*F11,$G$29*0.05),4)</f>
        <v>0.39319999999999999</v>
      </c>
    </row>
    <row r="12" spans="1:7" ht="24" x14ac:dyDescent="0.2">
      <c r="B12" s="38" t="s">
        <v>251</v>
      </c>
      <c r="C12" s="39" t="s">
        <v>252</v>
      </c>
      <c r="D12" s="40" t="s">
        <v>253</v>
      </c>
      <c r="E12" s="41" t="s">
        <v>9</v>
      </c>
      <c r="F12" s="40" t="s">
        <v>9</v>
      </c>
      <c r="G12" s="42">
        <f t="shared" si="0"/>
        <v>1.29E-2</v>
      </c>
    </row>
    <row r="13" spans="1:7" ht="24" x14ac:dyDescent="0.2">
      <c r="B13" s="38" t="s">
        <v>269</v>
      </c>
      <c r="C13" s="39" t="s">
        <v>249</v>
      </c>
      <c r="D13" s="40">
        <v>1</v>
      </c>
      <c r="E13" s="41">
        <v>64.17</v>
      </c>
      <c r="F13" s="40">
        <v>3.3999999999999998E-3</v>
      </c>
      <c r="G13" s="42">
        <f t="shared" si="0"/>
        <v>0.21820000000000001</v>
      </c>
    </row>
    <row r="14" spans="1:7" ht="24" x14ac:dyDescent="0.2">
      <c r="B14" s="38" t="s">
        <v>284</v>
      </c>
      <c r="C14" s="39" t="s">
        <v>249</v>
      </c>
      <c r="D14" s="40">
        <v>1</v>
      </c>
      <c r="E14" s="41">
        <v>38</v>
      </c>
      <c r="F14" s="40">
        <v>3.3999999999999998E-3</v>
      </c>
      <c r="G14" s="42">
        <f t="shared" si="0"/>
        <v>0.12920000000000001</v>
      </c>
    </row>
    <row r="15" spans="1:7" x14ac:dyDescent="0.2">
      <c r="B15" s="38" t="s">
        <v>285</v>
      </c>
      <c r="C15" s="39" t="s">
        <v>249</v>
      </c>
      <c r="D15" s="40">
        <v>1</v>
      </c>
      <c r="E15" s="41">
        <v>30</v>
      </c>
      <c r="F15" s="40">
        <v>3.3999999999999998E-3</v>
      </c>
      <c r="G15" s="42">
        <f t="shared" si="0"/>
        <v>0.10199999999999999</v>
      </c>
    </row>
    <row r="16" spans="1:7" x14ac:dyDescent="0.2">
      <c r="B16" s="38" t="s">
        <v>279</v>
      </c>
      <c r="C16" s="39" t="s">
        <v>249</v>
      </c>
      <c r="D16" s="40">
        <v>6</v>
      </c>
      <c r="E16" s="41">
        <v>28.73</v>
      </c>
      <c r="F16" s="40">
        <v>3.3999999999999998E-3</v>
      </c>
      <c r="G16" s="42">
        <f t="shared" si="0"/>
        <v>0.58609999999999995</v>
      </c>
    </row>
    <row r="17" spans="2:7" ht="24" x14ac:dyDescent="0.2">
      <c r="B17" s="38" t="s">
        <v>280</v>
      </c>
      <c r="C17" s="39" t="s">
        <v>249</v>
      </c>
      <c r="D17" s="40">
        <v>1</v>
      </c>
      <c r="E17" s="41">
        <v>55</v>
      </c>
      <c r="F17" s="40">
        <v>3.3999999999999998E-3</v>
      </c>
      <c r="G17" s="42">
        <f t="shared" si="0"/>
        <v>0.187</v>
      </c>
    </row>
    <row r="18" spans="2:7" x14ac:dyDescent="0.2">
      <c r="B18" s="362" t="s">
        <v>239</v>
      </c>
      <c r="C18" s="363"/>
      <c r="D18" s="363"/>
      <c r="E18" s="363"/>
      <c r="F18" s="363"/>
      <c r="G18" s="43">
        <f>SUM(G11:G17)</f>
        <v>1.6286</v>
      </c>
    </row>
    <row r="19" spans="2:7" x14ac:dyDescent="0.2">
      <c r="B19" s="44"/>
      <c r="C19" s="44"/>
      <c r="D19" s="44"/>
      <c r="E19" s="44"/>
      <c r="F19" s="44"/>
      <c r="G19" s="22"/>
    </row>
    <row r="20" spans="2:7" x14ac:dyDescent="0.2">
      <c r="B20" s="359" t="s">
        <v>254</v>
      </c>
      <c r="C20" s="360"/>
      <c r="D20" s="360"/>
      <c r="E20" s="360"/>
      <c r="F20" s="360"/>
      <c r="G20" s="361"/>
    </row>
    <row r="21" spans="2:7" x14ac:dyDescent="0.2">
      <c r="B21" s="373" t="s">
        <v>2</v>
      </c>
      <c r="C21" s="374"/>
      <c r="D21" s="30" t="s">
        <v>255</v>
      </c>
      <c r="E21" s="30" t="s">
        <v>256</v>
      </c>
      <c r="F21" s="30" t="s">
        <v>246</v>
      </c>
      <c r="G21" s="45" t="s">
        <v>247</v>
      </c>
    </row>
    <row r="22" spans="2:7" x14ac:dyDescent="0.2">
      <c r="B22" s="364" t="s">
        <v>257</v>
      </c>
      <c r="C22" s="365"/>
      <c r="D22" s="36">
        <v>2</v>
      </c>
      <c r="E22" s="36">
        <v>4.75</v>
      </c>
      <c r="F22" s="35">
        <v>3.3999999999999998E-3</v>
      </c>
      <c r="G22" s="37">
        <f t="shared" ref="G22:G28" si="1">ROUND(D22*E22*F22,4)</f>
        <v>3.2300000000000002E-2</v>
      </c>
    </row>
    <row r="23" spans="2:7" x14ac:dyDescent="0.2">
      <c r="B23" s="378" t="s">
        <v>258</v>
      </c>
      <c r="C23" s="379"/>
      <c r="D23" s="41">
        <v>2</v>
      </c>
      <c r="E23" s="41">
        <v>4.28</v>
      </c>
      <c r="F23" s="40">
        <v>3.3999999999999998E-3</v>
      </c>
      <c r="G23" s="42">
        <f t="shared" si="1"/>
        <v>2.9100000000000001E-2</v>
      </c>
    </row>
    <row r="24" spans="2:7" x14ac:dyDescent="0.2">
      <c r="B24" s="378" t="s">
        <v>272</v>
      </c>
      <c r="C24" s="379"/>
      <c r="D24" s="41">
        <v>1</v>
      </c>
      <c r="E24" s="41">
        <v>4.75</v>
      </c>
      <c r="F24" s="40">
        <v>3.3999999999999998E-3</v>
      </c>
      <c r="G24" s="42">
        <f t="shared" si="1"/>
        <v>1.6199999999999999E-2</v>
      </c>
    </row>
    <row r="25" spans="2:7" x14ac:dyDescent="0.2">
      <c r="B25" s="378" t="s">
        <v>273</v>
      </c>
      <c r="C25" s="379"/>
      <c r="D25" s="41">
        <v>1</v>
      </c>
      <c r="E25" s="41">
        <v>4.5199999999999996</v>
      </c>
      <c r="F25" s="40">
        <v>3.3999999999999998E-3</v>
      </c>
      <c r="G25" s="42">
        <f t="shared" si="1"/>
        <v>1.54E-2</v>
      </c>
    </row>
    <row r="26" spans="2:7" x14ac:dyDescent="0.2">
      <c r="B26" s="378" t="s">
        <v>274</v>
      </c>
      <c r="C26" s="379"/>
      <c r="D26" s="41">
        <v>1</v>
      </c>
      <c r="E26" s="41">
        <v>6.22</v>
      </c>
      <c r="F26" s="40">
        <v>3.3999999999999998E-3</v>
      </c>
      <c r="G26" s="42">
        <f t="shared" si="1"/>
        <v>2.1100000000000001E-2</v>
      </c>
    </row>
    <row r="27" spans="2:7" x14ac:dyDescent="0.2">
      <c r="B27" s="378" t="s">
        <v>281</v>
      </c>
      <c r="C27" s="379"/>
      <c r="D27" s="41">
        <v>1</v>
      </c>
      <c r="E27" s="41">
        <v>4.75</v>
      </c>
      <c r="F27" s="40">
        <v>3.3999999999999998E-3</v>
      </c>
      <c r="G27" s="42">
        <f t="shared" si="1"/>
        <v>1.6199999999999999E-2</v>
      </c>
    </row>
    <row r="28" spans="2:7" x14ac:dyDescent="0.2">
      <c r="B28" s="378" t="s">
        <v>282</v>
      </c>
      <c r="C28" s="379"/>
      <c r="D28" s="41">
        <v>6</v>
      </c>
      <c r="E28" s="41">
        <v>6.22</v>
      </c>
      <c r="F28" s="40">
        <v>3.3999999999999998E-3</v>
      </c>
      <c r="G28" s="42">
        <f t="shared" si="1"/>
        <v>0.12690000000000001</v>
      </c>
    </row>
    <row r="29" spans="2:7" x14ac:dyDescent="0.2">
      <c r="B29" s="362" t="s">
        <v>239</v>
      </c>
      <c r="C29" s="363"/>
      <c r="D29" s="363"/>
      <c r="E29" s="363"/>
      <c r="F29" s="363"/>
      <c r="G29" s="43">
        <f>SUM(G22:G28)</f>
        <v>0.25719999999999998</v>
      </c>
    </row>
    <row r="30" spans="2:7" x14ac:dyDescent="0.2">
      <c r="B30" s="47"/>
      <c r="C30" s="47"/>
      <c r="D30" s="47"/>
      <c r="E30" s="47"/>
      <c r="F30" s="47"/>
      <c r="G30" s="22"/>
    </row>
    <row r="31" spans="2:7" x14ac:dyDescent="0.2">
      <c r="B31" s="359" t="s">
        <v>260</v>
      </c>
      <c r="C31" s="360"/>
      <c r="D31" s="360"/>
      <c r="E31" s="360"/>
      <c r="F31" s="360"/>
      <c r="G31" s="361"/>
    </row>
    <row r="32" spans="2:7" x14ac:dyDescent="0.2">
      <c r="B32" s="29" t="s">
        <v>2</v>
      </c>
      <c r="C32" s="30" t="s">
        <v>3</v>
      </c>
      <c r="D32" s="31" t="s">
        <v>4</v>
      </c>
      <c r="E32" s="32" t="s">
        <v>245</v>
      </c>
      <c r="F32" s="48"/>
      <c r="G32" s="33" t="s">
        <v>247</v>
      </c>
    </row>
    <row r="33" spans="2:7" x14ac:dyDescent="0.2">
      <c r="B33" s="46"/>
      <c r="C33" s="39"/>
      <c r="D33" s="40"/>
      <c r="E33" s="41"/>
      <c r="F33" s="49"/>
      <c r="G33" s="50"/>
    </row>
    <row r="34" spans="2:7" x14ac:dyDescent="0.2">
      <c r="B34" s="362" t="s">
        <v>239</v>
      </c>
      <c r="C34" s="363"/>
      <c r="D34" s="363"/>
      <c r="E34" s="363"/>
      <c r="F34" s="363"/>
      <c r="G34" s="43">
        <v>0</v>
      </c>
    </row>
    <row r="35" spans="2:7" x14ac:dyDescent="0.2">
      <c r="B35" s="24"/>
      <c r="C35" s="26"/>
      <c r="D35" s="27"/>
      <c r="E35" s="28"/>
      <c r="F35" s="27"/>
      <c r="G35" s="27"/>
    </row>
    <row r="36" spans="2:7" x14ac:dyDescent="0.2">
      <c r="B36" s="359" t="s">
        <v>261</v>
      </c>
      <c r="C36" s="360"/>
      <c r="D36" s="360"/>
      <c r="E36" s="360"/>
      <c r="F36" s="360"/>
      <c r="G36" s="361"/>
    </row>
    <row r="37" spans="2:7" x14ac:dyDescent="0.2">
      <c r="B37" s="29" t="s">
        <v>2</v>
      </c>
      <c r="C37" s="30" t="s">
        <v>3</v>
      </c>
      <c r="D37" s="30" t="s">
        <v>4</v>
      </c>
      <c r="E37" s="30" t="s">
        <v>262</v>
      </c>
      <c r="F37" s="30" t="s">
        <v>263</v>
      </c>
      <c r="G37" s="45" t="s">
        <v>247</v>
      </c>
    </row>
    <row r="38" spans="2:7" x14ac:dyDescent="0.2">
      <c r="B38" s="46"/>
      <c r="C38" s="39"/>
      <c r="D38" s="40"/>
      <c r="E38" s="51"/>
      <c r="F38" s="52"/>
      <c r="G38" s="53"/>
    </row>
    <row r="39" spans="2:7" x14ac:dyDescent="0.2">
      <c r="B39" s="362" t="s">
        <v>239</v>
      </c>
      <c r="C39" s="363"/>
      <c r="D39" s="363"/>
      <c r="E39" s="363"/>
      <c r="F39" s="363"/>
      <c r="G39" s="43">
        <v>0</v>
      </c>
    </row>
    <row r="40" spans="2:7" x14ac:dyDescent="0.2">
      <c r="B40" s="47"/>
      <c r="C40" s="47"/>
      <c r="D40" s="47"/>
      <c r="E40" s="47"/>
      <c r="F40" s="47"/>
      <c r="G40" s="47"/>
    </row>
    <row r="41" spans="2:7" x14ac:dyDescent="0.2">
      <c r="B41" s="366" t="s">
        <v>264</v>
      </c>
      <c r="C41" s="367"/>
      <c r="D41" s="367"/>
      <c r="E41" s="367"/>
      <c r="F41" s="367"/>
      <c r="G41" s="54">
        <f>ROUND(G39+G34+G29+G18,2)</f>
        <v>1.89</v>
      </c>
    </row>
    <row r="42" spans="2:7" ht="12.4" customHeight="1" x14ac:dyDescent="0.2">
      <c r="B42" s="47"/>
      <c r="C42" s="47"/>
      <c r="D42" s="47"/>
      <c r="E42" s="47"/>
      <c r="F42" s="47"/>
      <c r="G42" s="47"/>
    </row>
    <row r="43" spans="2:7" x14ac:dyDescent="0.2">
      <c r="B43" s="366" t="s">
        <v>265</v>
      </c>
      <c r="C43" s="367"/>
      <c r="D43" s="367"/>
      <c r="E43" s="367"/>
      <c r="F43" s="367"/>
      <c r="G43" s="54">
        <f>ROUND(B44*G41,2)</f>
        <v>0.32</v>
      </c>
    </row>
    <row r="44" spans="2:7" x14ac:dyDescent="0.2">
      <c r="B44" s="55" t="s">
        <v>266</v>
      </c>
      <c r="C44" s="56"/>
      <c r="D44" s="56"/>
      <c r="E44" s="56"/>
      <c r="F44" s="56"/>
    </row>
    <row r="45" spans="2:7" x14ac:dyDescent="0.2">
      <c r="B45" s="24"/>
      <c r="C45" s="26"/>
      <c r="D45" s="27"/>
      <c r="E45" s="28"/>
      <c r="F45" s="27"/>
      <c r="G45" s="27"/>
    </row>
    <row r="46" spans="2:7" x14ac:dyDescent="0.2">
      <c r="B46" s="57" t="s">
        <v>267</v>
      </c>
      <c r="C46" s="58"/>
      <c r="D46" s="58"/>
      <c r="E46" s="58"/>
      <c r="F46" s="58"/>
      <c r="G46" s="59">
        <f>ROUND(G43+G41,3)</f>
        <v>2.21</v>
      </c>
    </row>
    <row r="47" spans="2:7" x14ac:dyDescent="0.2">
      <c r="B47" s="60"/>
      <c r="C47" s="61"/>
      <c r="D47" s="62"/>
      <c r="E47" s="63"/>
      <c r="F47" s="62"/>
      <c r="G47" s="62"/>
    </row>
    <row r="48" spans="2:7" x14ac:dyDescent="0.2">
      <c r="B48" s="64" t="s">
        <v>240</v>
      </c>
      <c r="C48" s="358" t="s">
        <v>293</v>
      </c>
      <c r="D48" s="358"/>
      <c r="E48" s="358"/>
      <c r="F48" s="358"/>
      <c r="G48" s="358"/>
    </row>
  </sheetData>
  <sheetProtection formatCells="0" formatColumns="0" formatRows="0" insertColumns="0" insertRows="0" insertHyperlinks="0" deleteColumns="0" deleteRows="0" sort="0" autoFilter="0" pivotTables="0"/>
  <mergeCells count="22">
    <mergeCell ref="B1:G1"/>
    <mergeCell ref="B7:G7"/>
    <mergeCell ref="B20:G20"/>
    <mergeCell ref="B31:G31"/>
    <mergeCell ref="B41:F41"/>
    <mergeCell ref="B21:C21"/>
    <mergeCell ref="B9:G9"/>
    <mergeCell ref="B18:F18"/>
    <mergeCell ref="B34:F34"/>
    <mergeCell ref="B23:C23"/>
    <mergeCell ref="B24:C24"/>
    <mergeCell ref="B25:C25"/>
    <mergeCell ref="B26:C26"/>
    <mergeCell ref="B27:C27"/>
    <mergeCell ref="B28:C28"/>
    <mergeCell ref="B4:D4"/>
    <mergeCell ref="C48:G48"/>
    <mergeCell ref="B36:G36"/>
    <mergeCell ref="B39:F39"/>
    <mergeCell ref="B29:F29"/>
    <mergeCell ref="B22:C22"/>
    <mergeCell ref="B43:F43"/>
  </mergeCells>
  <pageMargins left="0.25" right="0.25" top="0.75" bottom="0.75" header="0.3" footer="0.3"/>
  <pageSetup paperSize="9" orientation="portrait"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9</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1.2.1</v>
      </c>
      <c r="G4" s="25"/>
    </row>
    <row r="5" spans="1:7" x14ac:dyDescent="0.2">
      <c r="B5" s="25" t="s">
        <v>35</v>
      </c>
      <c r="C5" s="25"/>
      <c r="D5" s="25"/>
      <c r="E5" s="25"/>
      <c r="F5" s="24" t="s">
        <v>242</v>
      </c>
      <c r="G5" s="25" t="s">
        <v>29</v>
      </c>
    </row>
    <row r="6" spans="1:7" x14ac:dyDescent="0.2">
      <c r="B6" s="25"/>
      <c r="C6" s="25"/>
      <c r="D6" s="25"/>
      <c r="E6" s="25"/>
      <c r="F6" s="247" t="str">
        <f>IF($A$1&lt;&gt;"",VLOOKUP($A$1,INFO,10,0),"")</f>
        <v>HOJA 9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ROUND(IF(ISNUMBER(D11),D11*E11*F11,$G$23*0.05),4)</f>
        <v>4.7000000000000002E-3</v>
      </c>
    </row>
    <row r="12" spans="1:7" ht="24" x14ac:dyDescent="0.2">
      <c r="B12" s="38" t="s">
        <v>294</v>
      </c>
      <c r="C12" s="39" t="s">
        <v>249</v>
      </c>
      <c r="D12" s="40">
        <v>1</v>
      </c>
      <c r="E12" s="41">
        <v>48</v>
      </c>
      <c r="F12" s="40">
        <v>1.8E-3</v>
      </c>
      <c r="G12" s="42">
        <f>ROUND(IF(ISNUMBER(D12),D12*E12*F12,$G$23*0.05),4)</f>
        <v>8.6400000000000005E-2</v>
      </c>
    </row>
    <row r="13" spans="1:7" x14ac:dyDescent="0.2">
      <c r="B13" s="38" t="s">
        <v>295</v>
      </c>
      <c r="C13" s="39" t="s">
        <v>249</v>
      </c>
      <c r="D13" s="40">
        <v>1</v>
      </c>
      <c r="E13" s="41">
        <v>55</v>
      </c>
      <c r="F13" s="40">
        <v>1.8E-3</v>
      </c>
      <c r="G13" s="42">
        <f>ROUND(IF(ISNUMBER(D13),D13*E13*F13,$G$23*0.05),4)</f>
        <v>9.9000000000000005E-2</v>
      </c>
    </row>
    <row r="14" spans="1:7" ht="24" x14ac:dyDescent="0.2">
      <c r="B14" s="38" t="s">
        <v>296</v>
      </c>
      <c r="C14" s="39" t="s">
        <v>249</v>
      </c>
      <c r="D14" s="40">
        <v>1</v>
      </c>
      <c r="E14" s="41">
        <v>45</v>
      </c>
      <c r="F14" s="40">
        <v>1.8E-3</v>
      </c>
      <c r="G14" s="42">
        <f>ROUND(IF(ISNUMBER(D14),D14*E14*F14,$G$23*0.05),4)</f>
        <v>8.1000000000000003E-2</v>
      </c>
    </row>
    <row r="15" spans="1:7" x14ac:dyDescent="0.2">
      <c r="B15" s="362" t="s">
        <v>239</v>
      </c>
      <c r="C15" s="363"/>
      <c r="D15" s="363"/>
      <c r="E15" s="363"/>
      <c r="F15" s="363"/>
      <c r="G15" s="43">
        <f>SUM(G11:G14)</f>
        <v>0.27110000000000001</v>
      </c>
    </row>
    <row r="16" spans="1:7" x14ac:dyDescent="0.2">
      <c r="B16" s="44"/>
      <c r="C16" s="44"/>
      <c r="D16" s="44"/>
      <c r="E16" s="44"/>
      <c r="F16" s="44"/>
      <c r="G16" s="22"/>
    </row>
    <row r="17" spans="2:7" x14ac:dyDescent="0.2">
      <c r="B17" s="359" t="s">
        <v>254</v>
      </c>
      <c r="C17" s="360"/>
      <c r="D17" s="360"/>
      <c r="E17" s="360"/>
      <c r="F17" s="360"/>
      <c r="G17" s="361"/>
    </row>
    <row r="18" spans="2:7" x14ac:dyDescent="0.2">
      <c r="B18" s="373" t="s">
        <v>2</v>
      </c>
      <c r="C18" s="374"/>
      <c r="D18" s="30" t="s">
        <v>255</v>
      </c>
      <c r="E18" s="30" t="s">
        <v>256</v>
      </c>
      <c r="F18" s="30" t="s">
        <v>246</v>
      </c>
      <c r="G18" s="45" t="s">
        <v>247</v>
      </c>
    </row>
    <row r="19" spans="2:7" x14ac:dyDescent="0.2">
      <c r="B19" s="364" t="s">
        <v>258</v>
      </c>
      <c r="C19" s="365"/>
      <c r="D19" s="36">
        <v>1</v>
      </c>
      <c r="E19" s="36">
        <v>4.28</v>
      </c>
      <c r="F19" s="35">
        <v>1.8E-3</v>
      </c>
      <c r="G19" s="37">
        <f>ROUND(D19*E19*F19,4)</f>
        <v>7.7000000000000002E-3</v>
      </c>
    </row>
    <row r="20" spans="2:7" x14ac:dyDescent="0.2">
      <c r="B20" s="378" t="s">
        <v>259</v>
      </c>
      <c r="C20" s="379"/>
      <c r="D20" s="41">
        <v>8</v>
      </c>
      <c r="E20" s="41">
        <v>4.2300000000000004</v>
      </c>
      <c r="F20" s="40">
        <v>1.8E-3</v>
      </c>
      <c r="G20" s="42">
        <f>ROUND(D20*E20*F20,4)</f>
        <v>6.0900000000000003E-2</v>
      </c>
    </row>
    <row r="21" spans="2:7" x14ac:dyDescent="0.2">
      <c r="B21" s="378" t="s">
        <v>273</v>
      </c>
      <c r="C21" s="379"/>
      <c r="D21" s="41">
        <v>2</v>
      </c>
      <c r="E21" s="41">
        <v>4.5199999999999996</v>
      </c>
      <c r="F21" s="40">
        <v>1.8E-3</v>
      </c>
      <c r="G21" s="42">
        <f>ROUND(D21*E21*F21,4)</f>
        <v>1.6299999999999999E-2</v>
      </c>
    </row>
    <row r="22" spans="2:7" x14ac:dyDescent="0.2">
      <c r="B22" s="378" t="s">
        <v>297</v>
      </c>
      <c r="C22" s="379"/>
      <c r="D22" s="41">
        <v>1</v>
      </c>
      <c r="E22" s="41">
        <v>4.5199999999999996</v>
      </c>
      <c r="F22" s="40">
        <v>1.8E-3</v>
      </c>
      <c r="G22" s="42">
        <f>ROUND(D22*E22*F22,4)</f>
        <v>8.0999999999999996E-3</v>
      </c>
    </row>
    <row r="23" spans="2:7" x14ac:dyDescent="0.2">
      <c r="B23" s="362" t="s">
        <v>239</v>
      </c>
      <c r="C23" s="363"/>
      <c r="D23" s="363"/>
      <c r="E23" s="363"/>
      <c r="F23" s="363"/>
      <c r="G23" s="43">
        <f>SUM(G19:G22)</f>
        <v>9.2999999999999999E-2</v>
      </c>
    </row>
    <row r="24" spans="2:7" x14ac:dyDescent="0.2">
      <c r="B24" s="47"/>
      <c r="C24" s="47"/>
      <c r="D24" s="47"/>
      <c r="E24" s="47"/>
      <c r="F24" s="47"/>
      <c r="G24" s="22"/>
    </row>
    <row r="25" spans="2:7" x14ac:dyDescent="0.2">
      <c r="B25" s="359" t="s">
        <v>260</v>
      </c>
      <c r="C25" s="360"/>
      <c r="D25" s="360"/>
      <c r="E25" s="360"/>
      <c r="F25" s="360"/>
      <c r="G25" s="361"/>
    </row>
    <row r="26" spans="2:7" x14ac:dyDescent="0.2">
      <c r="B26" s="29" t="s">
        <v>2</v>
      </c>
      <c r="C26" s="30" t="s">
        <v>3</v>
      </c>
      <c r="D26" s="31" t="s">
        <v>4</v>
      </c>
      <c r="E26" s="32" t="s">
        <v>245</v>
      </c>
      <c r="F26" s="48"/>
      <c r="G26" s="33" t="s">
        <v>247</v>
      </c>
    </row>
    <row r="27" spans="2:7" x14ac:dyDescent="0.2">
      <c r="B27" s="34" t="s">
        <v>298</v>
      </c>
      <c r="C27" s="11" t="s">
        <v>17</v>
      </c>
      <c r="D27" s="35">
        <v>0.06</v>
      </c>
      <c r="E27" s="36">
        <v>98</v>
      </c>
      <c r="F27" s="65"/>
      <c r="G27" s="37">
        <v>5.88</v>
      </c>
    </row>
    <row r="28" spans="2:7" x14ac:dyDescent="0.2">
      <c r="B28" s="46" t="s">
        <v>299</v>
      </c>
      <c r="C28" s="39" t="s">
        <v>291</v>
      </c>
      <c r="D28" s="40">
        <v>0.47</v>
      </c>
      <c r="E28" s="41">
        <v>2.6</v>
      </c>
      <c r="F28" s="49"/>
      <c r="G28" s="50">
        <v>1.22</v>
      </c>
    </row>
    <row r="29" spans="2:7" x14ac:dyDescent="0.2">
      <c r="B29" s="362" t="s">
        <v>239</v>
      </c>
      <c r="C29" s="363"/>
      <c r="D29" s="363"/>
      <c r="E29" s="363"/>
      <c r="F29" s="363"/>
      <c r="G29" s="43">
        <v>7.1</v>
      </c>
    </row>
    <row r="30" spans="2:7" x14ac:dyDescent="0.2">
      <c r="B30" s="24"/>
      <c r="C30" s="26"/>
      <c r="D30" s="27"/>
      <c r="E30" s="28"/>
      <c r="F30" s="27"/>
      <c r="G30" s="27"/>
    </row>
    <row r="31" spans="2:7" x14ac:dyDescent="0.2">
      <c r="B31" s="359" t="s">
        <v>261</v>
      </c>
      <c r="C31" s="360"/>
      <c r="D31" s="360"/>
      <c r="E31" s="360"/>
      <c r="F31" s="360"/>
      <c r="G31" s="361"/>
    </row>
    <row r="32" spans="2:7" x14ac:dyDescent="0.2">
      <c r="B32" s="29" t="s">
        <v>2</v>
      </c>
      <c r="C32" s="30" t="s">
        <v>3</v>
      </c>
      <c r="D32" s="30" t="s">
        <v>4</v>
      </c>
      <c r="E32" s="30" t="s">
        <v>262</v>
      </c>
      <c r="F32" s="30" t="s">
        <v>263</v>
      </c>
      <c r="G32" s="45" t="s">
        <v>247</v>
      </c>
    </row>
    <row r="33" spans="2:7" x14ac:dyDescent="0.2">
      <c r="B33" s="46"/>
      <c r="C33" s="39"/>
      <c r="D33" s="40"/>
      <c r="E33" s="51"/>
      <c r="F33" s="52"/>
      <c r="G33" s="53"/>
    </row>
    <row r="34" spans="2:7" x14ac:dyDescent="0.2">
      <c r="B34" s="362" t="s">
        <v>239</v>
      </c>
      <c r="C34" s="363"/>
      <c r="D34" s="363"/>
      <c r="E34" s="363"/>
      <c r="F34" s="363"/>
      <c r="G34" s="43">
        <v>0</v>
      </c>
    </row>
    <row r="35" spans="2:7" x14ac:dyDescent="0.2">
      <c r="B35" s="47"/>
      <c r="C35" s="47"/>
      <c r="D35" s="47"/>
      <c r="E35" s="47"/>
      <c r="F35" s="47"/>
      <c r="G35" s="47"/>
    </row>
    <row r="36" spans="2:7" x14ac:dyDescent="0.2">
      <c r="B36" s="366" t="s">
        <v>264</v>
      </c>
      <c r="C36" s="367"/>
      <c r="D36" s="367"/>
      <c r="E36" s="367"/>
      <c r="F36" s="367"/>
      <c r="G36" s="54">
        <f>ROUND(G34+G29+G23+G15,2)</f>
        <v>7.46</v>
      </c>
    </row>
    <row r="37" spans="2:7" ht="12.4" customHeight="1" x14ac:dyDescent="0.2">
      <c r="B37" s="47"/>
      <c r="C37" s="47"/>
      <c r="D37" s="47"/>
      <c r="E37" s="47"/>
      <c r="F37" s="47"/>
      <c r="G37" s="47"/>
    </row>
    <row r="38" spans="2:7" x14ac:dyDescent="0.2">
      <c r="B38" s="366" t="s">
        <v>265</v>
      </c>
      <c r="C38" s="367"/>
      <c r="D38" s="367"/>
      <c r="E38" s="367"/>
      <c r="F38" s="367"/>
      <c r="G38" s="54">
        <f>ROUND(B39*G36,2)</f>
        <v>1.27</v>
      </c>
    </row>
    <row r="39" spans="2:7" x14ac:dyDescent="0.2">
      <c r="B39" s="55" t="s">
        <v>266</v>
      </c>
      <c r="C39" s="56"/>
      <c r="D39" s="56"/>
      <c r="E39" s="56"/>
      <c r="F39" s="56"/>
    </row>
    <row r="40" spans="2:7" x14ac:dyDescent="0.2">
      <c r="B40" s="24"/>
      <c r="C40" s="26"/>
      <c r="D40" s="27"/>
      <c r="E40" s="28"/>
      <c r="F40" s="27"/>
      <c r="G40" s="27"/>
    </row>
    <row r="41" spans="2:7" x14ac:dyDescent="0.2">
      <c r="B41" s="57" t="s">
        <v>267</v>
      </c>
      <c r="C41" s="58"/>
      <c r="D41" s="58"/>
      <c r="E41" s="58"/>
      <c r="F41" s="58"/>
      <c r="G41" s="59">
        <f>ROUND(G38+G36,3)</f>
        <v>8.73</v>
      </c>
    </row>
    <row r="42" spans="2:7" x14ac:dyDescent="0.2">
      <c r="B42" s="60"/>
      <c r="C42" s="61"/>
      <c r="D42" s="62"/>
      <c r="E42" s="63"/>
      <c r="F42" s="62"/>
      <c r="G42" s="62"/>
    </row>
    <row r="43" spans="2:7" x14ac:dyDescent="0.2">
      <c r="B43" s="64" t="s">
        <v>240</v>
      </c>
      <c r="C43" s="358" t="s">
        <v>300</v>
      </c>
      <c r="D43" s="358"/>
      <c r="E43" s="358"/>
      <c r="F43" s="358"/>
      <c r="G43" s="358"/>
    </row>
  </sheetData>
  <sheetProtection formatCells="0" formatColumns="0" formatRows="0" insertColumns="0" insertRows="0" insertHyperlinks="0" deleteColumns="0" deleteRows="0" sort="0" autoFilter="0" pivotTables="0"/>
  <mergeCells count="19">
    <mergeCell ref="B1:G1"/>
    <mergeCell ref="B7:G7"/>
    <mergeCell ref="B17:G17"/>
    <mergeCell ref="B25:G25"/>
    <mergeCell ref="B36:F36"/>
    <mergeCell ref="B18:C18"/>
    <mergeCell ref="B9:G9"/>
    <mergeCell ref="B15:F15"/>
    <mergeCell ref="B29:F29"/>
    <mergeCell ref="B20:C20"/>
    <mergeCell ref="B21:C21"/>
    <mergeCell ref="B22:C22"/>
    <mergeCell ref="B4:D4"/>
    <mergeCell ref="C43:G43"/>
    <mergeCell ref="B31:G31"/>
    <mergeCell ref="B34:F34"/>
    <mergeCell ref="B23:F23"/>
    <mergeCell ref="B19:C19"/>
    <mergeCell ref="B38:F38"/>
  </mergeCells>
  <pageMargins left="0.25" right="0.25" top="0.75" bottom="0.75" header="0.3" footer="0.3"/>
  <pageSetup paperSize="9" orientation="portrait"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10</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1.2.2</v>
      </c>
      <c r="G4" s="25"/>
    </row>
    <row r="5" spans="1:7" x14ac:dyDescent="0.2">
      <c r="B5" s="25" t="s">
        <v>37</v>
      </c>
      <c r="C5" s="25"/>
      <c r="D5" s="25"/>
      <c r="E5" s="25"/>
      <c r="F5" s="24" t="s">
        <v>242</v>
      </c>
      <c r="G5" s="25" t="s">
        <v>29</v>
      </c>
    </row>
    <row r="6" spans="1:7" x14ac:dyDescent="0.2">
      <c r="B6" s="25"/>
      <c r="C6" s="25"/>
      <c r="D6" s="25"/>
      <c r="E6" s="25"/>
      <c r="F6" s="247" t="str">
        <f>IF($A$1&lt;&gt;"",VLOOKUP($A$1,INFO,10,0),"")</f>
        <v>HOJA 10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1.04E-2</v>
      </c>
    </row>
    <row r="12" spans="1:7" x14ac:dyDescent="0.2">
      <c r="B12" s="38" t="s">
        <v>271</v>
      </c>
      <c r="C12" s="39" t="s">
        <v>249</v>
      </c>
      <c r="D12" s="40">
        <v>1</v>
      </c>
      <c r="E12" s="41">
        <v>30</v>
      </c>
      <c r="F12" s="40">
        <v>5.1000000000000004E-3</v>
      </c>
      <c r="G12" s="42">
        <f>ROUND(IF(ISNUMBER(D12),D12*E12*F12,$G$22*0.05),4)</f>
        <v>0.153</v>
      </c>
    </row>
    <row r="13" spans="1:7" ht="24" x14ac:dyDescent="0.2">
      <c r="B13" s="38" t="s">
        <v>301</v>
      </c>
      <c r="C13" s="39" t="s">
        <v>249</v>
      </c>
      <c r="D13" s="40">
        <v>1</v>
      </c>
      <c r="E13" s="41">
        <v>193.75</v>
      </c>
      <c r="F13" s="40">
        <v>5.1000000000000004E-3</v>
      </c>
      <c r="G13" s="42">
        <f>ROUND(IF(ISNUMBER(D13),D13*E13*F13,$G$22*0.05),4)</f>
        <v>0.98809999999999998</v>
      </c>
    </row>
    <row r="14" spans="1:7" x14ac:dyDescent="0.2">
      <c r="B14" s="362" t="s">
        <v>239</v>
      </c>
      <c r="C14" s="363"/>
      <c r="D14" s="363"/>
      <c r="E14" s="363"/>
      <c r="F14" s="363"/>
      <c r="G14" s="43">
        <f>SUM(G11:G13)</f>
        <v>1.1515</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258</v>
      </c>
      <c r="C18" s="365"/>
      <c r="D18" s="36">
        <v>1</v>
      </c>
      <c r="E18" s="36">
        <v>4.28</v>
      </c>
      <c r="F18" s="35">
        <v>5.1000000000000004E-3</v>
      </c>
      <c r="G18" s="37">
        <f>ROUND(D18*E18*F18,4)</f>
        <v>2.18E-2</v>
      </c>
    </row>
    <row r="19" spans="2:7" x14ac:dyDescent="0.2">
      <c r="B19" s="378" t="s">
        <v>259</v>
      </c>
      <c r="C19" s="379"/>
      <c r="D19" s="41">
        <v>6</v>
      </c>
      <c r="E19" s="41">
        <v>4.2300000000000004</v>
      </c>
      <c r="F19" s="40">
        <v>5.1000000000000004E-3</v>
      </c>
      <c r="G19" s="42">
        <f>ROUND(D19*E19*F19,4)</f>
        <v>0.12939999999999999</v>
      </c>
    </row>
    <row r="20" spans="2:7" x14ac:dyDescent="0.2">
      <c r="B20" s="378" t="s">
        <v>274</v>
      </c>
      <c r="C20" s="379"/>
      <c r="D20" s="41">
        <v>1</v>
      </c>
      <c r="E20" s="41">
        <v>6.22</v>
      </c>
      <c r="F20" s="40">
        <v>5.1000000000000004E-3</v>
      </c>
      <c r="G20" s="42">
        <f>ROUND(D20*E20*F20,4)</f>
        <v>3.1699999999999999E-2</v>
      </c>
    </row>
    <row r="21" spans="2:7" x14ac:dyDescent="0.2">
      <c r="B21" s="378" t="s">
        <v>302</v>
      </c>
      <c r="C21" s="379"/>
      <c r="D21" s="41">
        <v>1</v>
      </c>
      <c r="E21" s="41">
        <v>4.75</v>
      </c>
      <c r="F21" s="40">
        <v>5.1000000000000004E-3</v>
      </c>
      <c r="G21" s="42">
        <f>ROUND(D21*E21*F21,4)</f>
        <v>2.4199999999999999E-2</v>
      </c>
    </row>
    <row r="22" spans="2:7" x14ac:dyDescent="0.2">
      <c r="B22" s="362" t="s">
        <v>239</v>
      </c>
      <c r="C22" s="363"/>
      <c r="D22" s="363"/>
      <c r="E22" s="363"/>
      <c r="F22" s="363"/>
      <c r="G22" s="43">
        <f>SUM(G18:G21)</f>
        <v>0.20710000000000001</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x14ac:dyDescent="0.2">
      <c r="B26" s="46"/>
      <c r="C26" s="39"/>
      <c r="D26" s="40"/>
      <c r="E26" s="41"/>
      <c r="F26" s="49"/>
      <c r="G26" s="50"/>
    </row>
    <row r="27" spans="2:7" x14ac:dyDescent="0.2">
      <c r="B27" s="362" t="s">
        <v>239</v>
      </c>
      <c r="C27" s="363"/>
      <c r="D27" s="363"/>
      <c r="E27" s="363"/>
      <c r="F27" s="363"/>
      <c r="G27" s="43">
        <v>0</v>
      </c>
    </row>
    <row r="28" spans="2:7" x14ac:dyDescent="0.2">
      <c r="B28" s="24"/>
      <c r="C28" s="26"/>
      <c r="D28" s="27"/>
      <c r="E28" s="28"/>
      <c r="F28" s="27"/>
      <c r="G28" s="27"/>
    </row>
    <row r="29" spans="2:7" x14ac:dyDescent="0.2">
      <c r="B29" s="359" t="s">
        <v>261</v>
      </c>
      <c r="C29" s="360"/>
      <c r="D29" s="360"/>
      <c r="E29" s="360"/>
      <c r="F29" s="360"/>
      <c r="G29" s="361"/>
    </row>
    <row r="30" spans="2:7" x14ac:dyDescent="0.2">
      <c r="B30" s="29" t="s">
        <v>2</v>
      </c>
      <c r="C30" s="30" t="s">
        <v>3</v>
      </c>
      <c r="D30" s="30" t="s">
        <v>4</v>
      </c>
      <c r="E30" s="30" t="s">
        <v>262</v>
      </c>
      <c r="F30" s="30" t="s">
        <v>263</v>
      </c>
      <c r="G30" s="45" t="s">
        <v>247</v>
      </c>
    </row>
    <row r="31" spans="2:7" x14ac:dyDescent="0.2">
      <c r="B31" s="46"/>
      <c r="C31" s="39"/>
      <c r="D31" s="40"/>
      <c r="E31" s="51"/>
      <c r="F31" s="52"/>
      <c r="G31" s="53"/>
    </row>
    <row r="32" spans="2:7" x14ac:dyDescent="0.2">
      <c r="B32" s="362" t="s">
        <v>239</v>
      </c>
      <c r="C32" s="363"/>
      <c r="D32" s="363"/>
      <c r="E32" s="363"/>
      <c r="F32" s="363"/>
      <c r="G32" s="43">
        <v>0</v>
      </c>
    </row>
    <row r="33" spans="2:7" x14ac:dyDescent="0.2">
      <c r="B33" s="47"/>
      <c r="C33" s="47"/>
      <c r="D33" s="47"/>
      <c r="E33" s="47"/>
      <c r="F33" s="47"/>
      <c r="G33" s="47"/>
    </row>
    <row r="34" spans="2:7" x14ac:dyDescent="0.2">
      <c r="B34" s="366" t="s">
        <v>264</v>
      </c>
      <c r="C34" s="367"/>
      <c r="D34" s="367"/>
      <c r="E34" s="367"/>
      <c r="F34" s="367"/>
      <c r="G34" s="54">
        <f>ROUND(G32+G27+G22+G14,2)</f>
        <v>1.36</v>
      </c>
    </row>
    <row r="35" spans="2:7" ht="12.4" customHeight="1" x14ac:dyDescent="0.2">
      <c r="B35" s="47"/>
      <c r="C35" s="47"/>
      <c r="D35" s="47"/>
      <c r="E35" s="47"/>
      <c r="F35" s="47"/>
      <c r="G35" s="47"/>
    </row>
    <row r="36" spans="2:7" x14ac:dyDescent="0.2">
      <c r="B36" s="366" t="s">
        <v>265</v>
      </c>
      <c r="C36" s="367"/>
      <c r="D36" s="367"/>
      <c r="E36" s="367"/>
      <c r="F36" s="367"/>
      <c r="G36" s="54">
        <f>ROUND(B37*G34,2)</f>
        <v>0.23</v>
      </c>
    </row>
    <row r="37" spans="2:7" x14ac:dyDescent="0.2">
      <c r="B37" s="55" t="s">
        <v>266</v>
      </c>
      <c r="C37" s="56"/>
      <c r="D37" s="56"/>
      <c r="E37" s="56"/>
      <c r="F37" s="56"/>
    </row>
    <row r="38" spans="2:7" x14ac:dyDescent="0.2">
      <c r="B38" s="24"/>
      <c r="C38" s="26"/>
      <c r="D38" s="27"/>
      <c r="E38" s="28"/>
      <c r="F38" s="27"/>
      <c r="G38" s="27"/>
    </row>
    <row r="39" spans="2:7" x14ac:dyDescent="0.2">
      <c r="B39" s="57" t="s">
        <v>267</v>
      </c>
      <c r="C39" s="58"/>
      <c r="D39" s="58"/>
      <c r="E39" s="58"/>
      <c r="F39" s="58"/>
      <c r="G39" s="59">
        <f>ROUND(G36+G34,3)</f>
        <v>1.59</v>
      </c>
    </row>
    <row r="40" spans="2:7" x14ac:dyDescent="0.2">
      <c r="B40" s="60"/>
      <c r="C40" s="61"/>
      <c r="D40" s="62"/>
      <c r="E40" s="63"/>
      <c r="F40" s="62"/>
      <c r="G40" s="62"/>
    </row>
    <row r="41" spans="2:7" x14ac:dyDescent="0.2">
      <c r="B41" s="64" t="s">
        <v>240</v>
      </c>
      <c r="C41" s="358" t="s">
        <v>303</v>
      </c>
      <c r="D41" s="358"/>
      <c r="E41" s="358"/>
      <c r="F41" s="358"/>
      <c r="G41" s="358"/>
    </row>
  </sheetData>
  <sheetProtection formatCells="0" formatColumns="0" formatRows="0" insertColumns="0" insertRows="0" insertHyperlinks="0" deleteColumns="0" deleteRows="0" sort="0" autoFilter="0" pivotTables="0"/>
  <mergeCells count="19">
    <mergeCell ref="B1:G1"/>
    <mergeCell ref="B7:G7"/>
    <mergeCell ref="B16:G16"/>
    <mergeCell ref="B24:G24"/>
    <mergeCell ref="B34:F34"/>
    <mergeCell ref="B17:C17"/>
    <mergeCell ref="B9:G9"/>
    <mergeCell ref="B14:F14"/>
    <mergeCell ref="B27:F27"/>
    <mergeCell ref="B19:C19"/>
    <mergeCell ref="B20:C20"/>
    <mergeCell ref="B21:C21"/>
    <mergeCell ref="B4:D4"/>
    <mergeCell ref="C41:G41"/>
    <mergeCell ref="B29:G29"/>
    <mergeCell ref="B32:F32"/>
    <mergeCell ref="B22:F22"/>
    <mergeCell ref="B18:C18"/>
    <mergeCell ref="B36:F36"/>
  </mergeCells>
  <pageMargins left="0.25" right="0.25" top="0.75" bottom="0.75" header="0.3" footer="0.3"/>
  <pageSetup paperSize="9" orientation="portrait"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11</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1.2.3</v>
      </c>
      <c r="G4" s="25"/>
    </row>
    <row r="5" spans="1:7" x14ac:dyDescent="0.2">
      <c r="B5" s="25" t="s">
        <v>39</v>
      </c>
      <c r="C5" s="25"/>
      <c r="D5" s="25"/>
      <c r="E5" s="25"/>
      <c r="F5" s="24" t="s">
        <v>242</v>
      </c>
      <c r="G5" s="25" t="s">
        <v>26</v>
      </c>
    </row>
    <row r="6" spans="1:7" x14ac:dyDescent="0.2">
      <c r="B6" s="25"/>
      <c r="C6" s="25"/>
      <c r="D6" s="25"/>
      <c r="E6" s="25"/>
      <c r="F6" s="247" t="str">
        <f>IF($A$1&lt;&gt;"",VLOOKUP($A$1,INFO,10,0),"")</f>
        <v>HOJA 11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279</v>
      </c>
      <c r="C11" s="11" t="s">
        <v>249</v>
      </c>
      <c r="D11" s="35">
        <v>1</v>
      </c>
      <c r="E11" s="36">
        <v>28.73</v>
      </c>
      <c r="F11" s="35">
        <v>7.6E-3</v>
      </c>
      <c r="G11" s="37">
        <f>ROUND(IF(ISNUMBER(D11),D11*E11*F11,$G$17*0.05),4)</f>
        <v>0.21829999999999999</v>
      </c>
    </row>
    <row r="12" spans="1:7" x14ac:dyDescent="0.2">
      <c r="B12" s="362" t="s">
        <v>239</v>
      </c>
      <c r="C12" s="363"/>
      <c r="D12" s="363"/>
      <c r="E12" s="363"/>
      <c r="F12" s="363"/>
      <c r="G12" s="43">
        <f>SUM(G11)</f>
        <v>0.21829999999999999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282</v>
      </c>
      <c r="C16" s="365"/>
      <c r="D16" s="36">
        <v>1</v>
      </c>
      <c r="E16" s="36">
        <v>6.22</v>
      </c>
      <c r="F16" s="35">
        <v>7.6E-3</v>
      </c>
      <c r="G16" s="37">
        <f>ROUND(D16*E16*F16,4)</f>
        <v>4.7300000000000002E-2</v>
      </c>
    </row>
    <row r="17" spans="2:7" x14ac:dyDescent="0.2">
      <c r="B17" s="362" t="s">
        <v>239</v>
      </c>
      <c r="C17" s="363"/>
      <c r="D17" s="363"/>
      <c r="E17" s="363"/>
      <c r="F17" s="363"/>
      <c r="G17" s="43">
        <f>SUM(G16)</f>
        <v>4.7300000000000002E-2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46"/>
      <c r="C21" s="39"/>
      <c r="D21" s="40"/>
      <c r="E21" s="41"/>
      <c r="F21" s="49"/>
      <c r="G21" s="50"/>
    </row>
    <row r="22" spans="2:7" x14ac:dyDescent="0.2">
      <c r="B22" s="362" t="s">
        <v>239</v>
      </c>
      <c r="C22" s="363"/>
      <c r="D22" s="363"/>
      <c r="E22" s="363"/>
      <c r="F22" s="363"/>
      <c r="G22" s="43">
        <v>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0.27</v>
      </c>
    </row>
    <row r="30" spans="2:7" ht="12.4" customHeight="1" x14ac:dyDescent="0.2">
      <c r="B30" s="47"/>
      <c r="C30" s="47"/>
      <c r="D30" s="47"/>
      <c r="E30" s="47"/>
      <c r="F30" s="47"/>
      <c r="G30" s="47"/>
    </row>
    <row r="31" spans="2:7" x14ac:dyDescent="0.2">
      <c r="B31" s="366" t="s">
        <v>265</v>
      </c>
      <c r="C31" s="367"/>
      <c r="D31" s="367"/>
      <c r="E31" s="367"/>
      <c r="F31" s="367"/>
      <c r="G31" s="54">
        <f>ROUND(B32*G29,2)</f>
        <v>0.05</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0.32</v>
      </c>
    </row>
    <row r="35" spans="2:7" x14ac:dyDescent="0.2">
      <c r="B35" s="60"/>
      <c r="C35" s="61"/>
      <c r="D35" s="62"/>
      <c r="E35" s="63"/>
      <c r="F35" s="62"/>
      <c r="G35" s="62"/>
    </row>
    <row r="36" spans="2:7" x14ac:dyDescent="0.2">
      <c r="B36" s="64" t="s">
        <v>240</v>
      </c>
      <c r="C36" s="358" t="s">
        <v>288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12</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1.2.4</v>
      </c>
      <c r="G4" s="25"/>
    </row>
    <row r="5" spans="1:7" x14ac:dyDescent="0.2">
      <c r="B5" s="25" t="s">
        <v>41</v>
      </c>
      <c r="C5" s="25"/>
      <c r="D5" s="25"/>
      <c r="E5" s="25"/>
      <c r="F5" s="24" t="s">
        <v>242</v>
      </c>
      <c r="G5" s="25" t="s">
        <v>29</v>
      </c>
    </row>
    <row r="6" spans="1:7" x14ac:dyDescent="0.2">
      <c r="B6" s="25"/>
      <c r="C6" s="25"/>
      <c r="D6" s="25"/>
      <c r="E6" s="25"/>
      <c r="F6" s="247" t="str">
        <f>IF($A$1&lt;&gt;"",VLOOKUP($A$1,INFO,10,0),"")</f>
        <v>HOJA 12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8.0000000000000004E-4</v>
      </c>
    </row>
    <row r="12" spans="1:7" ht="24" x14ac:dyDescent="0.2">
      <c r="B12" s="38" t="s">
        <v>304</v>
      </c>
      <c r="C12" s="39" t="s">
        <v>249</v>
      </c>
      <c r="D12" s="40">
        <v>1</v>
      </c>
      <c r="E12" s="41">
        <v>25</v>
      </c>
      <c r="F12" s="40">
        <v>4.0000000000000002E-4</v>
      </c>
      <c r="G12" s="42">
        <f>ROUND(IF(ISNUMBER(D12),D12*E12*F12,$G$22*0.05),4)</f>
        <v>0.01</v>
      </c>
    </row>
    <row r="13" spans="1:7" ht="24" x14ac:dyDescent="0.2">
      <c r="B13" s="38" t="s">
        <v>305</v>
      </c>
      <c r="C13" s="39" t="s">
        <v>249</v>
      </c>
      <c r="D13" s="40">
        <v>1</v>
      </c>
      <c r="E13" s="41">
        <v>70</v>
      </c>
      <c r="F13" s="40">
        <v>4.0000000000000002E-4</v>
      </c>
      <c r="G13" s="42">
        <f>ROUND(IF(ISNUMBER(D13),D13*E13*F13,$G$22*0.05),4)</f>
        <v>2.8000000000000001E-2</v>
      </c>
    </row>
    <row r="14" spans="1:7" x14ac:dyDescent="0.2">
      <c r="B14" s="362" t="s">
        <v>239</v>
      </c>
      <c r="C14" s="363"/>
      <c r="D14" s="363"/>
      <c r="E14" s="363"/>
      <c r="F14" s="363"/>
      <c r="G14" s="43">
        <f>SUM(G11:G13)</f>
        <v>3.8800000000000001E-2</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258</v>
      </c>
      <c r="C18" s="365"/>
      <c r="D18" s="36">
        <v>1</v>
      </c>
      <c r="E18" s="36">
        <v>4.28</v>
      </c>
      <c r="F18" s="35">
        <v>4.0000000000000002E-4</v>
      </c>
      <c r="G18" s="37">
        <f>ROUND(D18*E18*F18,4)</f>
        <v>1.6999999999999999E-3</v>
      </c>
    </row>
    <row r="19" spans="2:7" x14ac:dyDescent="0.2">
      <c r="B19" s="378" t="s">
        <v>259</v>
      </c>
      <c r="C19" s="379"/>
      <c r="D19" s="41">
        <v>6</v>
      </c>
      <c r="E19" s="41">
        <v>4.2300000000000004</v>
      </c>
      <c r="F19" s="40">
        <v>4.0000000000000002E-4</v>
      </c>
      <c r="G19" s="42">
        <f>ROUND(D19*E19*F19,4)</f>
        <v>1.0200000000000001E-2</v>
      </c>
    </row>
    <row r="20" spans="2:7" x14ac:dyDescent="0.2">
      <c r="B20" s="378" t="s">
        <v>306</v>
      </c>
      <c r="C20" s="379"/>
      <c r="D20" s="41">
        <v>1</v>
      </c>
      <c r="E20" s="41">
        <v>4.5199999999999996</v>
      </c>
      <c r="F20" s="40">
        <v>4.0000000000000002E-4</v>
      </c>
      <c r="G20" s="42">
        <f>ROUND(D20*E20*F20,4)</f>
        <v>1.8E-3</v>
      </c>
    </row>
    <row r="21" spans="2:7" x14ac:dyDescent="0.2">
      <c r="B21" s="378" t="s">
        <v>307</v>
      </c>
      <c r="C21" s="379"/>
      <c r="D21" s="41">
        <v>1</v>
      </c>
      <c r="E21" s="41">
        <v>4.5199999999999996</v>
      </c>
      <c r="F21" s="40">
        <v>4.0000000000000002E-4</v>
      </c>
      <c r="G21" s="42">
        <f>ROUND(D21*E21*F21,4)</f>
        <v>1.8E-3</v>
      </c>
    </row>
    <row r="22" spans="2:7" x14ac:dyDescent="0.2">
      <c r="B22" s="362" t="s">
        <v>239</v>
      </c>
      <c r="C22" s="363"/>
      <c r="D22" s="363"/>
      <c r="E22" s="363"/>
      <c r="F22" s="363"/>
      <c r="G22" s="43">
        <f>SUM(G18:G21)</f>
        <v>1.55E-2</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x14ac:dyDescent="0.2">
      <c r="B26" s="34" t="s">
        <v>308</v>
      </c>
      <c r="C26" s="11" t="s">
        <v>309</v>
      </c>
      <c r="D26" s="35">
        <v>0.03</v>
      </c>
      <c r="E26" s="36">
        <v>0.46</v>
      </c>
      <c r="F26" s="65"/>
      <c r="G26" s="37">
        <v>0.01</v>
      </c>
    </row>
    <row r="27" spans="2:7" ht="120" x14ac:dyDescent="0.2">
      <c r="B27" s="46" t="s">
        <v>310</v>
      </c>
      <c r="C27" s="39" t="s">
        <v>311</v>
      </c>
      <c r="D27" s="40">
        <v>1.25</v>
      </c>
      <c r="E27" s="41">
        <v>0.47</v>
      </c>
      <c r="F27" s="49"/>
      <c r="G27" s="50">
        <v>0.59</v>
      </c>
    </row>
    <row r="28" spans="2:7" x14ac:dyDescent="0.2">
      <c r="B28" s="362" t="s">
        <v>239</v>
      </c>
      <c r="C28" s="363"/>
      <c r="D28" s="363"/>
      <c r="E28" s="363"/>
      <c r="F28" s="363"/>
      <c r="G28" s="43">
        <v>0.6</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ROUND(G33+G28+G22+G14,2)</f>
        <v>0.65</v>
      </c>
    </row>
    <row r="36" spans="2:7" ht="12.4" customHeight="1" x14ac:dyDescent="0.2">
      <c r="B36" s="47"/>
      <c r="C36" s="47"/>
      <c r="D36" s="47"/>
      <c r="E36" s="47"/>
      <c r="F36" s="47"/>
      <c r="G36" s="47"/>
    </row>
    <row r="37" spans="2:7" x14ac:dyDescent="0.2">
      <c r="B37" s="366" t="s">
        <v>265</v>
      </c>
      <c r="C37" s="367"/>
      <c r="D37" s="367"/>
      <c r="E37" s="367"/>
      <c r="F37" s="367"/>
      <c r="G37" s="54">
        <f>ROUND(B38*G35,2)</f>
        <v>0.11</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0.76</v>
      </c>
    </row>
    <row r="41" spans="2:7" x14ac:dyDescent="0.2">
      <c r="B41" s="60"/>
      <c r="C41" s="61"/>
      <c r="D41" s="62"/>
      <c r="E41" s="63"/>
      <c r="F41" s="62"/>
      <c r="G41" s="62"/>
    </row>
    <row r="42" spans="2:7" x14ac:dyDescent="0.2">
      <c r="B42" s="64" t="s">
        <v>240</v>
      </c>
      <c r="C42" s="358" t="s">
        <v>312</v>
      </c>
      <c r="D42" s="358"/>
      <c r="E42" s="358"/>
      <c r="F42" s="358"/>
      <c r="G42" s="358"/>
    </row>
  </sheetData>
  <sheetProtection formatCells="0" formatColumns="0" formatRows="0" insertColumns="0" insertRows="0" insertHyperlinks="0" deleteColumns="0" deleteRows="0" sort="0" autoFilter="0" pivotTables="0"/>
  <mergeCells count="19">
    <mergeCell ref="B1:G1"/>
    <mergeCell ref="B7:G7"/>
    <mergeCell ref="B16:G16"/>
    <mergeCell ref="B24:G24"/>
    <mergeCell ref="B35:F35"/>
    <mergeCell ref="B17:C17"/>
    <mergeCell ref="B9:G9"/>
    <mergeCell ref="B14:F14"/>
    <mergeCell ref="B28:F28"/>
    <mergeCell ref="B19:C19"/>
    <mergeCell ref="B20:C20"/>
    <mergeCell ref="B21:C21"/>
    <mergeCell ref="B4:D4"/>
    <mergeCell ref="C42:G42"/>
    <mergeCell ref="B30:G30"/>
    <mergeCell ref="B33:F33"/>
    <mergeCell ref="B22:F22"/>
    <mergeCell ref="B18:C18"/>
    <mergeCell ref="B37:F37"/>
  </mergeCells>
  <pageMargins left="0.25" right="0.25" top="0.75" bottom="0.75" header="0.3" footer="0.3"/>
  <pageSetup paperSize="9" orientation="portrait"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13</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1.2.5</v>
      </c>
      <c r="G4" s="25"/>
    </row>
    <row r="5" spans="1:7" x14ac:dyDescent="0.2">
      <c r="B5" s="25" t="s">
        <v>43</v>
      </c>
      <c r="C5" s="25"/>
      <c r="D5" s="25"/>
      <c r="E5" s="25"/>
      <c r="F5" s="24" t="s">
        <v>242</v>
      </c>
      <c r="G5" s="25" t="s">
        <v>17</v>
      </c>
    </row>
    <row r="6" spans="1:7" x14ac:dyDescent="0.2">
      <c r="B6" s="25"/>
      <c r="C6" s="25"/>
      <c r="D6" s="25"/>
      <c r="E6" s="25"/>
      <c r="F6" s="247" t="str">
        <f>IF($A$1&lt;&gt;"",VLOOKUP($A$1,INFO,10,0),"")</f>
        <v>HOJA 13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ROUND(IF(ISNUMBER(D11),D11*E11*F11,$G$25*0.05),4)</f>
        <v>2.4799999999999999E-2</v>
      </c>
    </row>
    <row r="12" spans="1:7" ht="24" x14ac:dyDescent="0.2">
      <c r="B12" s="38" t="s">
        <v>269</v>
      </c>
      <c r="C12" s="39" t="s">
        <v>249</v>
      </c>
      <c r="D12" s="40">
        <v>1</v>
      </c>
      <c r="E12" s="41">
        <v>64.17</v>
      </c>
      <c r="F12" s="40">
        <v>1.09E-2</v>
      </c>
      <c r="G12" s="42">
        <f>ROUND(IF(ISNUMBER(D12),D12*E12*F12,$G$25*0.05),4)</f>
        <v>0.69950000000000001</v>
      </c>
    </row>
    <row r="13" spans="1:7" ht="24" x14ac:dyDescent="0.2">
      <c r="B13" s="38" t="s">
        <v>313</v>
      </c>
      <c r="C13" s="39" t="s">
        <v>249</v>
      </c>
      <c r="D13" s="40">
        <v>1</v>
      </c>
      <c r="E13" s="41">
        <v>42.06</v>
      </c>
      <c r="F13" s="40">
        <v>1.09E-2</v>
      </c>
      <c r="G13" s="42">
        <f>ROUND(IF(ISNUMBER(D13),D13*E13*F13,$G$25*0.05),4)</f>
        <v>0.45850000000000002</v>
      </c>
    </row>
    <row r="14" spans="1:7" ht="24" x14ac:dyDescent="0.2">
      <c r="B14" s="38" t="s">
        <v>305</v>
      </c>
      <c r="C14" s="39" t="s">
        <v>249</v>
      </c>
      <c r="D14" s="40">
        <v>1</v>
      </c>
      <c r="E14" s="41">
        <v>70</v>
      </c>
      <c r="F14" s="40">
        <v>1.09E-2</v>
      </c>
      <c r="G14" s="42">
        <f>ROUND(IF(ISNUMBER(D14),D14*E14*F14,$G$25*0.05),4)</f>
        <v>0.76300000000000001</v>
      </c>
    </row>
    <row r="15" spans="1:7" ht="24" x14ac:dyDescent="0.2">
      <c r="B15" s="38" t="s">
        <v>294</v>
      </c>
      <c r="C15" s="39" t="s">
        <v>249</v>
      </c>
      <c r="D15" s="40">
        <v>1</v>
      </c>
      <c r="E15" s="41">
        <v>48</v>
      </c>
      <c r="F15" s="40">
        <v>1.09E-2</v>
      </c>
      <c r="G15" s="42">
        <f>ROUND(IF(ISNUMBER(D15),D15*E15*F15,$G$25*0.05),4)</f>
        <v>0.5232</v>
      </c>
    </row>
    <row r="16" spans="1:7" x14ac:dyDescent="0.2">
      <c r="B16" s="362" t="s">
        <v>239</v>
      </c>
      <c r="C16" s="363"/>
      <c r="D16" s="363"/>
      <c r="E16" s="363"/>
      <c r="F16" s="363"/>
      <c r="G16" s="43">
        <f>SUM(G11:G15)</f>
        <v>2.4690000000000003</v>
      </c>
    </row>
    <row r="17" spans="2:7" x14ac:dyDescent="0.2">
      <c r="B17" s="44"/>
      <c r="C17" s="44"/>
      <c r="D17" s="44"/>
      <c r="E17" s="44"/>
      <c r="F17" s="44"/>
      <c r="G17" s="22"/>
    </row>
    <row r="18" spans="2:7" x14ac:dyDescent="0.2">
      <c r="B18" s="359" t="s">
        <v>254</v>
      </c>
      <c r="C18" s="360"/>
      <c r="D18" s="360"/>
      <c r="E18" s="360"/>
      <c r="F18" s="360"/>
      <c r="G18" s="361"/>
    </row>
    <row r="19" spans="2:7" x14ac:dyDescent="0.2">
      <c r="B19" s="373" t="s">
        <v>2</v>
      </c>
      <c r="C19" s="374"/>
      <c r="D19" s="30" t="s">
        <v>255</v>
      </c>
      <c r="E19" s="30" t="s">
        <v>256</v>
      </c>
      <c r="F19" s="30" t="s">
        <v>246</v>
      </c>
      <c r="G19" s="45" t="s">
        <v>247</v>
      </c>
    </row>
    <row r="20" spans="2:7" x14ac:dyDescent="0.2">
      <c r="B20" s="364" t="s">
        <v>258</v>
      </c>
      <c r="C20" s="365"/>
      <c r="D20" s="36">
        <v>1</v>
      </c>
      <c r="E20" s="36">
        <v>4.28</v>
      </c>
      <c r="F20" s="35">
        <v>1.09E-2</v>
      </c>
      <c r="G20" s="37">
        <f>ROUND(D20*E20*F20,4)</f>
        <v>4.6699999999999998E-2</v>
      </c>
    </row>
    <row r="21" spans="2:7" x14ac:dyDescent="0.2">
      <c r="B21" s="378" t="s">
        <v>259</v>
      </c>
      <c r="C21" s="379"/>
      <c r="D21" s="41">
        <v>5</v>
      </c>
      <c r="E21" s="41">
        <v>4.2300000000000004</v>
      </c>
      <c r="F21" s="40">
        <v>1.09E-2</v>
      </c>
      <c r="G21" s="42">
        <f>ROUND(D21*E21*F21,4)</f>
        <v>0.23050000000000001</v>
      </c>
    </row>
    <row r="22" spans="2:7" x14ac:dyDescent="0.2">
      <c r="B22" s="378" t="s">
        <v>272</v>
      </c>
      <c r="C22" s="379"/>
      <c r="D22" s="41">
        <v>1</v>
      </c>
      <c r="E22" s="41">
        <v>4.75</v>
      </c>
      <c r="F22" s="40">
        <v>1.09E-2</v>
      </c>
      <c r="G22" s="42">
        <f>ROUND(D22*E22*F22,4)</f>
        <v>5.1799999999999999E-2</v>
      </c>
    </row>
    <row r="23" spans="2:7" x14ac:dyDescent="0.2">
      <c r="B23" s="378" t="s">
        <v>273</v>
      </c>
      <c r="C23" s="379"/>
      <c r="D23" s="41">
        <v>2</v>
      </c>
      <c r="E23" s="41">
        <v>4.5199999999999996</v>
      </c>
      <c r="F23" s="40">
        <v>1.09E-2</v>
      </c>
      <c r="G23" s="42">
        <f>ROUND(D23*E23*F23,4)</f>
        <v>9.8500000000000004E-2</v>
      </c>
    </row>
    <row r="24" spans="2:7" x14ac:dyDescent="0.2">
      <c r="B24" s="378" t="s">
        <v>274</v>
      </c>
      <c r="C24" s="379"/>
      <c r="D24" s="41">
        <v>1</v>
      </c>
      <c r="E24" s="41">
        <v>6.22</v>
      </c>
      <c r="F24" s="40">
        <v>1.09E-2</v>
      </c>
      <c r="G24" s="42">
        <f>ROUND(D24*E24*F24,4)</f>
        <v>6.7799999999999999E-2</v>
      </c>
    </row>
    <row r="25" spans="2:7" x14ac:dyDescent="0.2">
      <c r="B25" s="362" t="s">
        <v>239</v>
      </c>
      <c r="C25" s="363"/>
      <c r="D25" s="363"/>
      <c r="E25" s="363"/>
      <c r="F25" s="363"/>
      <c r="G25" s="43">
        <f>SUM(G20:G24)</f>
        <v>0.49529999999999996</v>
      </c>
    </row>
    <row r="26" spans="2:7" x14ac:dyDescent="0.2">
      <c r="B26" s="47"/>
      <c r="C26" s="47"/>
      <c r="D26" s="47"/>
      <c r="E26" s="47"/>
      <c r="F26" s="47"/>
      <c r="G26" s="22"/>
    </row>
    <row r="27" spans="2:7" x14ac:dyDescent="0.2">
      <c r="B27" s="359" t="s">
        <v>260</v>
      </c>
      <c r="C27" s="360"/>
      <c r="D27" s="360"/>
      <c r="E27" s="360"/>
      <c r="F27" s="360"/>
      <c r="G27" s="361"/>
    </row>
    <row r="28" spans="2:7" x14ac:dyDescent="0.2">
      <c r="B28" s="29" t="s">
        <v>2</v>
      </c>
      <c r="C28" s="30" t="s">
        <v>3</v>
      </c>
      <c r="D28" s="31" t="s">
        <v>4</v>
      </c>
      <c r="E28" s="32" t="s">
        <v>245</v>
      </c>
      <c r="F28" s="48"/>
      <c r="G28" s="33" t="s">
        <v>247</v>
      </c>
    </row>
    <row r="29" spans="2:7" ht="24" x14ac:dyDescent="0.2">
      <c r="B29" s="34" t="s">
        <v>314</v>
      </c>
      <c r="C29" s="11" t="s">
        <v>17</v>
      </c>
      <c r="D29" s="35">
        <v>1.25</v>
      </c>
      <c r="E29" s="36">
        <v>12.84</v>
      </c>
      <c r="F29" s="65"/>
      <c r="G29" s="37">
        <v>16.05</v>
      </c>
    </row>
    <row r="30" spans="2:7" x14ac:dyDescent="0.2">
      <c r="B30" s="46" t="s">
        <v>315</v>
      </c>
      <c r="C30" s="39" t="s">
        <v>309</v>
      </c>
      <c r="D30" s="40">
        <v>61.11</v>
      </c>
      <c r="E30" s="41">
        <v>0.48</v>
      </c>
      <c r="F30" s="49"/>
      <c r="G30" s="50">
        <v>29.33</v>
      </c>
    </row>
    <row r="31" spans="2:7" x14ac:dyDescent="0.2">
      <c r="B31" s="362" t="s">
        <v>239</v>
      </c>
      <c r="C31" s="363"/>
      <c r="D31" s="363"/>
      <c r="E31" s="363"/>
      <c r="F31" s="363"/>
      <c r="G31" s="43">
        <v>45.379999999999995</v>
      </c>
    </row>
    <row r="32" spans="2:7" x14ac:dyDescent="0.2">
      <c r="B32" s="24"/>
      <c r="C32" s="26"/>
      <c r="D32" s="27"/>
      <c r="E32" s="28"/>
      <c r="F32" s="27"/>
      <c r="G32" s="27"/>
    </row>
    <row r="33" spans="2:7" x14ac:dyDescent="0.2">
      <c r="B33" s="359" t="s">
        <v>261</v>
      </c>
      <c r="C33" s="360"/>
      <c r="D33" s="360"/>
      <c r="E33" s="360"/>
      <c r="F33" s="360"/>
      <c r="G33" s="361"/>
    </row>
    <row r="34" spans="2:7" x14ac:dyDescent="0.2">
      <c r="B34" s="29" t="s">
        <v>2</v>
      </c>
      <c r="C34" s="30" t="s">
        <v>3</v>
      </c>
      <c r="D34" s="30" t="s">
        <v>4</v>
      </c>
      <c r="E34" s="30" t="s">
        <v>262</v>
      </c>
      <c r="F34" s="30" t="s">
        <v>263</v>
      </c>
      <c r="G34" s="45" t="s">
        <v>247</v>
      </c>
    </row>
    <row r="35" spans="2:7" x14ac:dyDescent="0.2">
      <c r="B35" s="46"/>
      <c r="C35" s="39"/>
      <c r="D35" s="40"/>
      <c r="E35" s="51"/>
      <c r="F35" s="52"/>
      <c r="G35" s="53"/>
    </row>
    <row r="36" spans="2:7" x14ac:dyDescent="0.2">
      <c r="B36" s="362" t="s">
        <v>239</v>
      </c>
      <c r="C36" s="363"/>
      <c r="D36" s="363"/>
      <c r="E36" s="363"/>
      <c r="F36" s="363"/>
      <c r="G36" s="43">
        <v>0</v>
      </c>
    </row>
    <row r="37" spans="2:7" x14ac:dyDescent="0.2">
      <c r="B37" s="47"/>
      <c r="C37" s="47"/>
      <c r="D37" s="47"/>
      <c r="E37" s="47"/>
      <c r="F37" s="47"/>
      <c r="G37" s="47"/>
    </row>
    <row r="38" spans="2:7" x14ac:dyDescent="0.2">
      <c r="B38" s="366" t="s">
        <v>264</v>
      </c>
      <c r="C38" s="367"/>
      <c r="D38" s="367"/>
      <c r="E38" s="367"/>
      <c r="F38" s="367"/>
      <c r="G38" s="54">
        <f>ROUND(G36+G31+G25+G16,2)</f>
        <v>48.34</v>
      </c>
    </row>
    <row r="39" spans="2:7" ht="12.4" customHeight="1" x14ac:dyDescent="0.2">
      <c r="B39" s="47"/>
      <c r="C39" s="47"/>
      <c r="D39" s="47"/>
      <c r="E39" s="47"/>
      <c r="F39" s="47"/>
      <c r="G39" s="47"/>
    </row>
    <row r="40" spans="2:7" x14ac:dyDescent="0.2">
      <c r="B40" s="366" t="s">
        <v>265</v>
      </c>
      <c r="C40" s="367"/>
      <c r="D40" s="367"/>
      <c r="E40" s="367"/>
      <c r="F40" s="367"/>
      <c r="G40" s="54">
        <f>ROUND(B41*G38,2)</f>
        <v>8.2200000000000006</v>
      </c>
    </row>
    <row r="41" spans="2:7" x14ac:dyDescent="0.2">
      <c r="B41" s="55" t="s">
        <v>266</v>
      </c>
      <c r="C41" s="56"/>
      <c r="D41" s="56"/>
      <c r="E41" s="56"/>
      <c r="F41" s="56"/>
    </row>
    <row r="42" spans="2:7" x14ac:dyDescent="0.2">
      <c r="B42" s="24"/>
      <c r="C42" s="26"/>
      <c r="D42" s="27"/>
      <c r="E42" s="28"/>
      <c r="F42" s="27"/>
      <c r="G42" s="27"/>
    </row>
    <row r="43" spans="2:7" x14ac:dyDescent="0.2">
      <c r="B43" s="57" t="s">
        <v>267</v>
      </c>
      <c r="C43" s="58"/>
      <c r="D43" s="58"/>
      <c r="E43" s="58"/>
      <c r="F43" s="58"/>
      <c r="G43" s="59">
        <f>ROUND(G40+G38,3)</f>
        <v>56.56</v>
      </c>
    </row>
    <row r="44" spans="2:7" x14ac:dyDescent="0.2">
      <c r="B44" s="60"/>
      <c r="C44" s="61"/>
      <c r="D44" s="62"/>
      <c r="E44" s="63"/>
      <c r="F44" s="62"/>
      <c r="G44" s="62"/>
    </row>
    <row r="45" spans="2:7" x14ac:dyDescent="0.2">
      <c r="B45" s="64" t="s">
        <v>240</v>
      </c>
      <c r="C45" s="358" t="s">
        <v>316</v>
      </c>
      <c r="D45" s="358"/>
      <c r="E45" s="358"/>
      <c r="F45" s="358"/>
      <c r="G45" s="358"/>
    </row>
  </sheetData>
  <sheetProtection formatCells="0" formatColumns="0" formatRows="0" insertColumns="0" insertRows="0" insertHyperlinks="0" deleteColumns="0" deleteRows="0" sort="0" autoFilter="0" pivotTables="0"/>
  <mergeCells count="20">
    <mergeCell ref="B1:G1"/>
    <mergeCell ref="B7:G7"/>
    <mergeCell ref="B18:G18"/>
    <mergeCell ref="B27:G27"/>
    <mergeCell ref="B38:F38"/>
    <mergeCell ref="B19:C19"/>
    <mergeCell ref="B9:G9"/>
    <mergeCell ref="B16:F16"/>
    <mergeCell ref="B31:F31"/>
    <mergeCell ref="B21:C21"/>
    <mergeCell ref="B22:C22"/>
    <mergeCell ref="B23:C23"/>
    <mergeCell ref="B24:C24"/>
    <mergeCell ref="B4:D4"/>
    <mergeCell ref="C45:G45"/>
    <mergeCell ref="B33:G33"/>
    <mergeCell ref="B36:F36"/>
    <mergeCell ref="B25:F25"/>
    <mergeCell ref="B20:C20"/>
    <mergeCell ref="B40:F40"/>
  </mergeCells>
  <pageMargins left="0.25" right="0.25" top="0.75" bottom="0.75" header="0.3" footer="0.3"/>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9"/>
  <sheetViews>
    <sheetView tabSelected="1" zoomScale="91" zoomScaleNormal="91" workbookViewId="0">
      <selection activeCell="B12" sqref="B12"/>
    </sheetView>
  </sheetViews>
  <sheetFormatPr baseColWidth="10" defaultColWidth="11.42578125" defaultRowHeight="12" x14ac:dyDescent="0.2"/>
  <cols>
    <col min="1" max="1" width="9.7109375" style="2" customWidth="1"/>
    <col min="2" max="2" width="39.28515625" style="2" customWidth="1"/>
    <col min="3" max="3" width="8.5703125" style="2" customWidth="1"/>
    <col min="4" max="4" width="11.28515625" style="2" bestFit="1" customWidth="1"/>
    <col min="5" max="5" width="9.7109375" style="2" customWidth="1"/>
    <col min="6" max="6" width="11.28515625" style="2" customWidth="1"/>
    <col min="7" max="7" width="2.28515625" style="2" customWidth="1"/>
    <col min="8" max="16384" width="11.42578125" style="2"/>
  </cols>
  <sheetData>
    <row r="1" spans="1:6" ht="21" customHeight="1" x14ac:dyDescent="0.2">
      <c r="A1" s="317" t="s">
        <v>512</v>
      </c>
      <c r="B1" s="317"/>
      <c r="C1" s="317"/>
      <c r="D1" s="317"/>
      <c r="E1" s="317"/>
      <c r="F1" s="317"/>
    </row>
    <row r="2" spans="1:6" ht="15.6" customHeight="1" x14ac:dyDescent="0.2">
      <c r="A2" s="66" t="s">
        <v>513</v>
      </c>
      <c r="B2" s="66" t="s">
        <v>514</v>
      </c>
      <c r="C2" s="67"/>
      <c r="D2" s="67"/>
      <c r="E2" s="67"/>
      <c r="F2" s="67"/>
    </row>
    <row r="3" spans="1:6" ht="13.15" customHeight="1" x14ac:dyDescent="0.2">
      <c r="A3" s="66" t="s">
        <v>515</v>
      </c>
      <c r="B3" s="66" t="s">
        <v>516</v>
      </c>
      <c r="C3" s="67"/>
      <c r="D3" s="67"/>
      <c r="E3" s="67"/>
      <c r="F3" s="67"/>
    </row>
    <row r="4" spans="1:6" ht="32.450000000000003" customHeight="1" x14ac:dyDescent="0.25">
      <c r="A4" s="68" t="s">
        <v>517</v>
      </c>
      <c r="B4" s="325" t="s">
        <v>518</v>
      </c>
      <c r="C4" s="326"/>
      <c r="D4" s="326"/>
      <c r="E4" s="326"/>
      <c r="F4" s="326"/>
    </row>
    <row r="5" spans="1:6" x14ac:dyDescent="0.2">
      <c r="A5" s="318" t="s">
        <v>0</v>
      </c>
      <c r="B5" s="318"/>
      <c r="C5" s="318"/>
      <c r="D5" s="318"/>
      <c r="E5" s="318"/>
      <c r="F5" s="318"/>
    </row>
    <row r="6" spans="1:6" x14ac:dyDescent="0.2">
      <c r="A6" s="3" t="s">
        <v>1</v>
      </c>
      <c r="B6" s="3" t="s">
        <v>2</v>
      </c>
      <c r="C6" s="3" t="s">
        <v>3</v>
      </c>
      <c r="D6" s="4" t="s">
        <v>4</v>
      </c>
      <c r="E6" s="5" t="s">
        <v>5</v>
      </c>
      <c r="F6" s="4" t="s">
        <v>6</v>
      </c>
    </row>
    <row r="7" spans="1:6" s="1" customFormat="1" ht="48" x14ac:dyDescent="0.2">
      <c r="A7" s="6" t="s">
        <v>7</v>
      </c>
      <c r="B7" s="7" t="s">
        <v>8</v>
      </c>
      <c r="C7" s="3" t="s">
        <v>9</v>
      </c>
      <c r="D7" s="5" t="s">
        <v>9</v>
      </c>
      <c r="E7" s="5" t="s">
        <v>9</v>
      </c>
      <c r="F7" s="5">
        <f>+F8+F17+F24+F65+F95+F109+F113+F126</f>
        <v>6997954.9199999999</v>
      </c>
    </row>
    <row r="8" spans="1:6" s="1" customFormat="1" x14ac:dyDescent="0.2">
      <c r="A8" s="8" t="s">
        <v>10</v>
      </c>
      <c r="B8" s="7" t="s">
        <v>11</v>
      </c>
      <c r="C8" s="3" t="s">
        <v>9</v>
      </c>
      <c r="D8" s="5" t="s">
        <v>9</v>
      </c>
      <c r="E8" s="5" t="s">
        <v>9</v>
      </c>
      <c r="F8" s="5">
        <f>SUM(F9:F16)</f>
        <v>1679624.65</v>
      </c>
    </row>
    <row r="9" spans="1:6" x14ac:dyDescent="0.2">
      <c r="A9" s="9" t="s">
        <v>12</v>
      </c>
      <c r="B9" s="10" t="s">
        <v>13</v>
      </c>
      <c r="C9" s="11" t="s">
        <v>14</v>
      </c>
      <c r="D9" s="12">
        <v>8</v>
      </c>
      <c r="E9" s="12">
        <v>164.41</v>
      </c>
      <c r="F9" s="12">
        <v>1315.28</v>
      </c>
    </row>
    <row r="10" spans="1:6" ht="24" x14ac:dyDescent="0.2">
      <c r="A10" s="9" t="s">
        <v>15</v>
      </c>
      <c r="B10" s="10" t="s">
        <v>16</v>
      </c>
      <c r="C10" s="11" t="s">
        <v>17</v>
      </c>
      <c r="D10" s="12">
        <v>23452.959999999999</v>
      </c>
      <c r="E10" s="12">
        <v>1.46</v>
      </c>
      <c r="F10" s="12">
        <v>34241.32</v>
      </c>
    </row>
    <row r="11" spans="1:6" x14ac:dyDescent="0.2">
      <c r="A11" s="9" t="s">
        <v>18</v>
      </c>
      <c r="B11" s="10" t="s">
        <v>19</v>
      </c>
      <c r="C11" s="11" t="s">
        <v>17</v>
      </c>
      <c r="D11" s="12">
        <v>3517.94</v>
      </c>
      <c r="E11" s="12">
        <v>1.5</v>
      </c>
      <c r="F11" s="12">
        <v>5276.91</v>
      </c>
    </row>
    <row r="12" spans="1:6" ht="24" x14ac:dyDescent="0.2">
      <c r="A12" s="9" t="s">
        <v>20</v>
      </c>
      <c r="B12" s="10" t="s">
        <v>21</v>
      </c>
      <c r="C12" s="11" t="s">
        <v>17</v>
      </c>
      <c r="D12" s="12">
        <v>7035.8879999999999</v>
      </c>
      <c r="E12" s="12">
        <v>8.15</v>
      </c>
      <c r="F12" s="12">
        <v>57342.49</v>
      </c>
    </row>
    <row r="13" spans="1:6" x14ac:dyDescent="0.2">
      <c r="A13" s="9" t="s">
        <v>22</v>
      </c>
      <c r="B13" s="10" t="s">
        <v>23</v>
      </c>
      <c r="C13" s="11" t="s">
        <v>17</v>
      </c>
      <c r="D13" s="12">
        <v>30607.598999999998</v>
      </c>
      <c r="E13" s="12">
        <v>5.84</v>
      </c>
      <c r="F13" s="12">
        <v>178748.38</v>
      </c>
    </row>
    <row r="14" spans="1:6" ht="36" x14ac:dyDescent="0.2">
      <c r="A14" s="9" t="s">
        <v>24</v>
      </c>
      <c r="B14" s="10" t="s">
        <v>25</v>
      </c>
      <c r="C14" s="11" t="s">
        <v>26</v>
      </c>
      <c r="D14" s="12">
        <v>2601645.915</v>
      </c>
      <c r="E14" s="12">
        <v>0.32</v>
      </c>
      <c r="F14" s="12">
        <v>832526.69</v>
      </c>
    </row>
    <row r="15" spans="1:6" ht="24" x14ac:dyDescent="0.2">
      <c r="A15" s="9" t="s">
        <v>27</v>
      </c>
      <c r="B15" s="10" t="s">
        <v>28</v>
      </c>
      <c r="C15" s="11" t="s">
        <v>29</v>
      </c>
      <c r="D15" s="12">
        <v>307110</v>
      </c>
      <c r="E15" s="12">
        <v>1.73</v>
      </c>
      <c r="F15" s="12">
        <v>531300.30000000005</v>
      </c>
    </row>
    <row r="16" spans="1:6" x14ac:dyDescent="0.2">
      <c r="A16" s="9" t="s">
        <v>30</v>
      </c>
      <c r="B16" s="10" t="s">
        <v>31</v>
      </c>
      <c r="C16" s="11" t="s">
        <v>17</v>
      </c>
      <c r="D16" s="12">
        <v>17589.72</v>
      </c>
      <c r="E16" s="12">
        <v>2.21</v>
      </c>
      <c r="F16" s="12">
        <v>38873.279999999999</v>
      </c>
    </row>
    <row r="17" spans="1:6" s="1" customFormat="1" x14ac:dyDescent="0.2">
      <c r="A17" s="8" t="s">
        <v>32</v>
      </c>
      <c r="B17" s="7" t="s">
        <v>33</v>
      </c>
      <c r="C17" s="3" t="s">
        <v>9</v>
      </c>
      <c r="D17" s="5" t="s">
        <v>9</v>
      </c>
      <c r="E17" s="5" t="s">
        <v>9</v>
      </c>
      <c r="F17" s="5">
        <f>SUM(F18:F23)</f>
        <v>2388549.4400000004</v>
      </c>
    </row>
    <row r="18" spans="1:6" ht="48" x14ac:dyDescent="0.2">
      <c r="A18" s="9" t="s">
        <v>34</v>
      </c>
      <c r="B18" s="10" t="s">
        <v>35</v>
      </c>
      <c r="C18" s="11" t="s">
        <v>29</v>
      </c>
      <c r="D18" s="12">
        <v>91806.12</v>
      </c>
      <c r="E18" s="12">
        <v>8.73</v>
      </c>
      <c r="F18" s="12">
        <v>801467.43</v>
      </c>
    </row>
    <row r="19" spans="1:6" ht="24" x14ac:dyDescent="0.2">
      <c r="A19" s="9" t="s">
        <v>36</v>
      </c>
      <c r="B19" s="10" t="s">
        <v>37</v>
      </c>
      <c r="C19" s="11" t="s">
        <v>29</v>
      </c>
      <c r="D19" s="12">
        <v>49420</v>
      </c>
      <c r="E19" s="12">
        <v>1.59</v>
      </c>
      <c r="F19" s="12">
        <v>78577.8</v>
      </c>
    </row>
    <row r="20" spans="1:6" ht="36" x14ac:dyDescent="0.2">
      <c r="A20" s="9" t="s">
        <v>38</v>
      </c>
      <c r="B20" s="10" t="s">
        <v>39</v>
      </c>
      <c r="C20" s="11" t="s">
        <v>26</v>
      </c>
      <c r="D20" s="12">
        <v>527885.18999999994</v>
      </c>
      <c r="E20" s="12">
        <v>0.32</v>
      </c>
      <c r="F20" s="12">
        <v>168923.26</v>
      </c>
    </row>
    <row r="21" spans="1:6" ht="36" x14ac:dyDescent="0.2">
      <c r="A21" s="9" t="s">
        <v>40</v>
      </c>
      <c r="B21" s="10" t="s">
        <v>41</v>
      </c>
      <c r="C21" s="11" t="s">
        <v>29</v>
      </c>
      <c r="D21" s="12">
        <v>91806.12</v>
      </c>
      <c r="E21" s="12">
        <v>0.76</v>
      </c>
      <c r="F21" s="12">
        <v>69772.649999999994</v>
      </c>
    </row>
    <row r="22" spans="1:6" ht="36" x14ac:dyDescent="0.2">
      <c r="A22" s="9" t="s">
        <v>42</v>
      </c>
      <c r="B22" s="10" t="s">
        <v>43</v>
      </c>
      <c r="C22" s="11" t="s">
        <v>17</v>
      </c>
      <c r="D22" s="12">
        <v>15160.08</v>
      </c>
      <c r="E22" s="12">
        <v>56.56</v>
      </c>
      <c r="F22" s="12">
        <v>857454.12</v>
      </c>
    </row>
    <row r="23" spans="1:6" ht="36" x14ac:dyDescent="0.2">
      <c r="A23" s="9" t="s">
        <v>44</v>
      </c>
      <c r="B23" s="10" t="s">
        <v>39</v>
      </c>
      <c r="C23" s="11" t="s">
        <v>26</v>
      </c>
      <c r="D23" s="12">
        <v>1288606.8</v>
      </c>
      <c r="E23" s="12">
        <v>0.32</v>
      </c>
      <c r="F23" s="12">
        <v>412354.18</v>
      </c>
    </row>
    <row r="24" spans="1:6" s="1" customFormat="1" x14ac:dyDescent="0.2">
      <c r="A24" s="8" t="s">
        <v>45</v>
      </c>
      <c r="B24" s="7" t="s">
        <v>46</v>
      </c>
      <c r="C24" s="3" t="s">
        <v>9</v>
      </c>
      <c r="D24" s="5" t="s">
        <v>9</v>
      </c>
      <c r="E24" s="5" t="s">
        <v>9</v>
      </c>
      <c r="F24" s="5">
        <f>F25+F27+F40+F48+F61</f>
        <v>1440667.5199999998</v>
      </c>
    </row>
    <row r="25" spans="1:6" s="1" customFormat="1" x14ac:dyDescent="0.2">
      <c r="A25" s="8" t="s">
        <v>47</v>
      </c>
      <c r="B25" s="7" t="s">
        <v>48</v>
      </c>
      <c r="C25" s="3" t="s">
        <v>9</v>
      </c>
      <c r="D25" s="5" t="s">
        <v>9</v>
      </c>
      <c r="E25" s="5" t="s">
        <v>9</v>
      </c>
      <c r="F25" s="5">
        <f>F26</f>
        <v>19.73</v>
      </c>
    </row>
    <row r="26" spans="1:6" x14ac:dyDescent="0.2">
      <c r="A26" s="9" t="s">
        <v>49</v>
      </c>
      <c r="B26" s="10" t="s">
        <v>13</v>
      </c>
      <c r="C26" s="11" t="s">
        <v>14</v>
      </c>
      <c r="D26" s="12">
        <v>0.12</v>
      </c>
      <c r="E26" s="12">
        <v>164.41</v>
      </c>
      <c r="F26" s="12">
        <v>19.73</v>
      </c>
    </row>
    <row r="27" spans="1:6" s="1" customFormat="1" x14ac:dyDescent="0.2">
      <c r="A27" s="8" t="s">
        <v>50</v>
      </c>
      <c r="B27" s="7" t="s">
        <v>51</v>
      </c>
      <c r="C27" s="3" t="s">
        <v>9</v>
      </c>
      <c r="D27" s="5" t="s">
        <v>9</v>
      </c>
      <c r="E27" s="5" t="s">
        <v>9</v>
      </c>
      <c r="F27" s="5">
        <f>SUM(F28:F39)</f>
        <v>1136443.3999999999</v>
      </c>
    </row>
    <row r="28" spans="1:6" x14ac:dyDescent="0.2">
      <c r="A28" s="9" t="s">
        <v>52</v>
      </c>
      <c r="B28" s="10" t="s">
        <v>19</v>
      </c>
      <c r="C28" s="11" t="s">
        <v>17</v>
      </c>
      <c r="D28" s="12">
        <v>2741.9</v>
      </c>
      <c r="E28" s="12">
        <v>1.5</v>
      </c>
      <c r="F28" s="12">
        <v>4112.8500000000004</v>
      </c>
    </row>
    <row r="29" spans="1:6" ht="24" x14ac:dyDescent="0.2">
      <c r="A29" s="9" t="s">
        <v>53</v>
      </c>
      <c r="B29" s="10" t="s">
        <v>21</v>
      </c>
      <c r="C29" s="11" t="s">
        <v>17</v>
      </c>
      <c r="D29" s="12">
        <v>2741.9</v>
      </c>
      <c r="E29" s="12">
        <v>8.15</v>
      </c>
      <c r="F29" s="12">
        <v>22346.49</v>
      </c>
    </row>
    <row r="30" spans="1:6" x14ac:dyDescent="0.2">
      <c r="A30" s="9" t="s">
        <v>54</v>
      </c>
      <c r="B30" s="10" t="s">
        <v>23</v>
      </c>
      <c r="C30" s="11" t="s">
        <v>17</v>
      </c>
      <c r="D30" s="12">
        <v>1728</v>
      </c>
      <c r="E30" s="12">
        <v>5.84</v>
      </c>
      <c r="F30" s="12">
        <v>10091.52</v>
      </c>
    </row>
    <row r="31" spans="1:6" ht="36" x14ac:dyDescent="0.2">
      <c r="A31" s="9" t="s">
        <v>55</v>
      </c>
      <c r="B31" s="10" t="s">
        <v>25</v>
      </c>
      <c r="C31" s="11" t="s">
        <v>26</v>
      </c>
      <c r="D31" s="12">
        <v>146880</v>
      </c>
      <c r="E31" s="12">
        <v>0.32</v>
      </c>
      <c r="F31" s="12">
        <v>47001.599999999999</v>
      </c>
    </row>
    <row r="32" spans="1:6" ht="24" x14ac:dyDescent="0.2">
      <c r="A32" s="9" t="s">
        <v>56</v>
      </c>
      <c r="B32" s="10" t="s">
        <v>57</v>
      </c>
      <c r="C32" s="11" t="s">
        <v>17</v>
      </c>
      <c r="D32" s="12">
        <v>782.32</v>
      </c>
      <c r="E32" s="12">
        <v>299.66000000000003</v>
      </c>
      <c r="F32" s="12">
        <v>234430.01</v>
      </c>
    </row>
    <row r="33" spans="1:6" ht="24" x14ac:dyDescent="0.2">
      <c r="A33" s="9" t="s">
        <v>58</v>
      </c>
      <c r="B33" s="10" t="s">
        <v>59</v>
      </c>
      <c r="C33" s="11" t="s">
        <v>60</v>
      </c>
      <c r="D33" s="12">
        <v>112621.4</v>
      </c>
      <c r="E33" s="12">
        <v>2.06</v>
      </c>
      <c r="F33" s="12">
        <v>232000.08</v>
      </c>
    </row>
    <row r="34" spans="1:6" ht="24" x14ac:dyDescent="0.2">
      <c r="A34" s="9" t="s">
        <v>61</v>
      </c>
      <c r="B34" s="10" t="s">
        <v>62</v>
      </c>
      <c r="C34" s="11" t="s">
        <v>17</v>
      </c>
      <c r="D34" s="12">
        <v>36.46</v>
      </c>
      <c r="E34" s="12">
        <v>142.19</v>
      </c>
      <c r="F34" s="12">
        <v>5184.25</v>
      </c>
    </row>
    <row r="35" spans="1:6" ht="24" x14ac:dyDescent="0.2">
      <c r="A35" s="9" t="s">
        <v>63</v>
      </c>
      <c r="B35" s="10" t="s">
        <v>64</v>
      </c>
      <c r="C35" s="11" t="s">
        <v>65</v>
      </c>
      <c r="D35" s="12">
        <v>540</v>
      </c>
      <c r="E35" s="12">
        <v>620.01</v>
      </c>
      <c r="F35" s="12">
        <v>334805.40000000002</v>
      </c>
    </row>
    <row r="36" spans="1:6" ht="24" x14ac:dyDescent="0.2">
      <c r="A36" s="9" t="s">
        <v>66</v>
      </c>
      <c r="B36" s="10" t="s">
        <v>67</v>
      </c>
      <c r="C36" s="11" t="s">
        <v>65</v>
      </c>
      <c r="D36" s="12">
        <v>540</v>
      </c>
      <c r="E36" s="12">
        <v>440.38</v>
      </c>
      <c r="F36" s="12">
        <v>237805.2</v>
      </c>
    </row>
    <row r="37" spans="1:6" ht="24" x14ac:dyDescent="0.2">
      <c r="A37" s="9" t="s">
        <v>68</v>
      </c>
      <c r="B37" s="10" t="s">
        <v>69</v>
      </c>
      <c r="C37" s="11" t="s">
        <v>17</v>
      </c>
      <c r="D37" s="12">
        <v>95.46</v>
      </c>
      <c r="E37" s="12">
        <v>30.77</v>
      </c>
      <c r="F37" s="12">
        <v>2937.3</v>
      </c>
    </row>
    <row r="38" spans="1:6" x14ac:dyDescent="0.2">
      <c r="A38" s="9" t="s">
        <v>70</v>
      </c>
      <c r="B38" s="10" t="s">
        <v>71</v>
      </c>
      <c r="C38" s="11" t="s">
        <v>29</v>
      </c>
      <c r="D38" s="12">
        <v>1660.11</v>
      </c>
      <c r="E38" s="12">
        <v>3.18</v>
      </c>
      <c r="F38" s="12">
        <v>5279.15</v>
      </c>
    </row>
    <row r="39" spans="1:6" x14ac:dyDescent="0.2">
      <c r="A39" s="9" t="s">
        <v>72</v>
      </c>
      <c r="B39" s="10" t="s">
        <v>73</v>
      </c>
      <c r="C39" s="11" t="s">
        <v>65</v>
      </c>
      <c r="D39" s="12">
        <v>67.5</v>
      </c>
      <c r="E39" s="12">
        <v>6.66</v>
      </c>
      <c r="F39" s="12">
        <v>449.55</v>
      </c>
    </row>
    <row r="40" spans="1:6" s="1" customFormat="1" x14ac:dyDescent="0.2">
      <c r="A40" s="8" t="s">
        <v>74</v>
      </c>
      <c r="B40" s="7" t="s">
        <v>75</v>
      </c>
      <c r="C40" s="3" t="s">
        <v>9</v>
      </c>
      <c r="D40" s="5" t="s">
        <v>9</v>
      </c>
      <c r="E40" s="5" t="s">
        <v>9</v>
      </c>
      <c r="F40" s="5">
        <f>SUM(F41:F47)</f>
        <v>110663.74000000002</v>
      </c>
    </row>
    <row r="41" spans="1:6" x14ac:dyDescent="0.2">
      <c r="A41" s="9" t="s">
        <v>76</v>
      </c>
      <c r="B41" s="10" t="s">
        <v>23</v>
      </c>
      <c r="C41" s="11" t="s">
        <v>17</v>
      </c>
      <c r="D41" s="12">
        <v>2245</v>
      </c>
      <c r="E41" s="12">
        <v>5.84</v>
      </c>
      <c r="F41" s="12">
        <v>13110.8</v>
      </c>
    </row>
    <row r="42" spans="1:6" ht="36" x14ac:dyDescent="0.2">
      <c r="A42" s="9" t="s">
        <v>77</v>
      </c>
      <c r="B42" s="10" t="s">
        <v>25</v>
      </c>
      <c r="C42" s="11" t="s">
        <v>26</v>
      </c>
      <c r="D42" s="12">
        <v>190825</v>
      </c>
      <c r="E42" s="12">
        <v>0.32</v>
      </c>
      <c r="F42" s="12">
        <v>61064</v>
      </c>
    </row>
    <row r="43" spans="1:6" ht="36" x14ac:dyDescent="0.2">
      <c r="A43" s="9" t="s">
        <v>78</v>
      </c>
      <c r="B43" s="10" t="s">
        <v>79</v>
      </c>
      <c r="C43" s="11" t="s">
        <v>17</v>
      </c>
      <c r="D43" s="12">
        <v>38.61</v>
      </c>
      <c r="E43" s="12">
        <v>287.56</v>
      </c>
      <c r="F43" s="12">
        <v>11102.69</v>
      </c>
    </row>
    <row r="44" spans="1:6" ht="24" x14ac:dyDescent="0.2">
      <c r="A44" s="9" t="s">
        <v>80</v>
      </c>
      <c r="B44" s="10" t="s">
        <v>59</v>
      </c>
      <c r="C44" s="11" t="s">
        <v>60</v>
      </c>
      <c r="D44" s="12">
        <v>11873.46</v>
      </c>
      <c r="E44" s="12">
        <v>2.06</v>
      </c>
      <c r="F44" s="12">
        <v>24459.33</v>
      </c>
    </row>
    <row r="45" spans="1:6" ht="24" x14ac:dyDescent="0.2">
      <c r="A45" s="9" t="s">
        <v>81</v>
      </c>
      <c r="B45" s="10" t="s">
        <v>82</v>
      </c>
      <c r="C45" s="11" t="s">
        <v>29</v>
      </c>
      <c r="D45" s="12">
        <v>98.4</v>
      </c>
      <c r="E45" s="12">
        <v>7.3</v>
      </c>
      <c r="F45" s="12">
        <v>718.32</v>
      </c>
    </row>
    <row r="46" spans="1:6" ht="36" x14ac:dyDescent="0.2">
      <c r="A46" s="9" t="s">
        <v>83</v>
      </c>
      <c r="B46" s="10" t="s">
        <v>39</v>
      </c>
      <c r="C46" s="11" t="s">
        <v>26</v>
      </c>
      <c r="D46" s="12">
        <v>418.2</v>
      </c>
      <c r="E46" s="12">
        <v>0.32</v>
      </c>
      <c r="F46" s="12">
        <v>133.82</v>
      </c>
    </row>
    <row r="47" spans="1:6" ht="36" x14ac:dyDescent="0.2">
      <c r="A47" s="9" t="s">
        <v>84</v>
      </c>
      <c r="B47" s="10" t="s">
        <v>41</v>
      </c>
      <c r="C47" s="11" t="s">
        <v>29</v>
      </c>
      <c r="D47" s="12">
        <v>98.4</v>
      </c>
      <c r="E47" s="12">
        <v>0.76</v>
      </c>
      <c r="F47" s="12">
        <v>74.78</v>
      </c>
    </row>
    <row r="48" spans="1:6" s="1" customFormat="1" x14ac:dyDescent="0.2">
      <c r="A48" s="8" t="s">
        <v>85</v>
      </c>
      <c r="B48" s="7" t="s">
        <v>86</v>
      </c>
      <c r="C48" s="3" t="s">
        <v>9</v>
      </c>
      <c r="D48" s="5" t="s">
        <v>9</v>
      </c>
      <c r="E48" s="5" t="s">
        <v>9</v>
      </c>
      <c r="F48" s="5">
        <f>SUM(F49:F60)</f>
        <v>156860.16999999998</v>
      </c>
    </row>
    <row r="49" spans="1:8" ht="24" x14ac:dyDescent="0.2">
      <c r="A49" s="9" t="s">
        <v>87</v>
      </c>
      <c r="B49" s="10" t="s">
        <v>88</v>
      </c>
      <c r="C49" s="11" t="s">
        <v>89</v>
      </c>
      <c r="D49" s="12">
        <v>12</v>
      </c>
      <c r="E49" s="12">
        <v>207.37</v>
      </c>
      <c r="F49" s="12">
        <v>2488.44</v>
      </c>
    </row>
    <row r="50" spans="1:8" ht="24" x14ac:dyDescent="0.2">
      <c r="A50" s="9" t="s">
        <v>90</v>
      </c>
      <c r="B50" s="10" t="s">
        <v>91</v>
      </c>
      <c r="C50" s="11" t="s">
        <v>89</v>
      </c>
      <c r="D50" s="12">
        <v>14</v>
      </c>
      <c r="E50" s="12">
        <v>109.09</v>
      </c>
      <c r="F50" s="12">
        <v>1527.26</v>
      </c>
    </row>
    <row r="51" spans="1:8" ht="24" x14ac:dyDescent="0.2">
      <c r="A51" s="9" t="s">
        <v>92</v>
      </c>
      <c r="B51" s="10" t="s">
        <v>93</v>
      </c>
      <c r="C51" s="11" t="s">
        <v>89</v>
      </c>
      <c r="D51" s="12">
        <v>7</v>
      </c>
      <c r="E51" s="12">
        <v>7732.96</v>
      </c>
      <c r="F51" s="12">
        <v>54130.720000000001</v>
      </c>
    </row>
    <row r="52" spans="1:8" ht="24" x14ac:dyDescent="0.2">
      <c r="A52" s="9" t="s">
        <v>94</v>
      </c>
      <c r="B52" s="10" t="s">
        <v>59</v>
      </c>
      <c r="C52" s="11" t="s">
        <v>60</v>
      </c>
      <c r="D52" s="12">
        <v>20372.79</v>
      </c>
      <c r="E52" s="12">
        <v>2.06</v>
      </c>
      <c r="F52" s="12">
        <v>41967.95</v>
      </c>
    </row>
    <row r="53" spans="1:8" ht="36" x14ac:dyDescent="0.2">
      <c r="A53" s="9" t="s">
        <v>95</v>
      </c>
      <c r="B53" s="10" t="s">
        <v>79</v>
      </c>
      <c r="C53" s="11" t="s">
        <v>17</v>
      </c>
      <c r="D53" s="12">
        <v>112.88</v>
      </c>
      <c r="E53" s="381">
        <v>287.57</v>
      </c>
      <c r="F53" s="12">
        <f>ROUND(D53*E53,2)</f>
        <v>32460.9</v>
      </c>
      <c r="H53" s="2" t="e">
        <f>+#REF!*#REF!</f>
        <v>#REF!</v>
      </c>
    </row>
    <row r="54" spans="1:8" ht="24" x14ac:dyDescent="0.2">
      <c r="A54" s="9" t="s">
        <v>96</v>
      </c>
      <c r="B54" s="10" t="s">
        <v>97</v>
      </c>
      <c r="C54" s="11" t="s">
        <v>65</v>
      </c>
      <c r="D54" s="12">
        <v>28.6</v>
      </c>
      <c r="E54" s="381">
        <v>291.79000000000002</v>
      </c>
      <c r="F54" s="12">
        <v>8345.19</v>
      </c>
      <c r="H54" s="2" t="e">
        <f>+#REF!*#REF!</f>
        <v>#REF!</v>
      </c>
    </row>
    <row r="55" spans="1:8" ht="24" x14ac:dyDescent="0.2">
      <c r="A55" s="9" t="s">
        <v>98</v>
      </c>
      <c r="B55" s="10" t="s">
        <v>99</v>
      </c>
      <c r="C55" s="11" t="s">
        <v>89</v>
      </c>
      <c r="D55" s="12">
        <v>14</v>
      </c>
      <c r="E55" s="381">
        <v>261.44</v>
      </c>
      <c r="F55" s="12">
        <v>3660.16</v>
      </c>
    </row>
    <row r="56" spans="1:8" x14ac:dyDescent="0.2">
      <c r="A56" s="9" t="s">
        <v>100</v>
      </c>
      <c r="B56" s="10" t="s">
        <v>73</v>
      </c>
      <c r="C56" s="11" t="s">
        <v>65</v>
      </c>
      <c r="D56" s="12">
        <v>16.8</v>
      </c>
      <c r="E56" s="381">
        <v>6.66</v>
      </c>
      <c r="F56" s="12">
        <v>111.89</v>
      </c>
    </row>
    <row r="57" spans="1:8" ht="24" x14ac:dyDescent="0.2">
      <c r="A57" s="9" t="s">
        <v>101</v>
      </c>
      <c r="B57" s="10" t="s">
        <v>82</v>
      </c>
      <c r="C57" s="11" t="s">
        <v>29</v>
      </c>
      <c r="D57" s="12">
        <v>259.52999999999997</v>
      </c>
      <c r="E57" s="381">
        <v>7.3</v>
      </c>
      <c r="F57" s="12">
        <v>1894.57</v>
      </c>
    </row>
    <row r="58" spans="1:8" ht="36" x14ac:dyDescent="0.2">
      <c r="A58" s="9" t="s">
        <v>102</v>
      </c>
      <c r="B58" s="10" t="s">
        <v>39</v>
      </c>
      <c r="C58" s="11" t="s">
        <v>26</v>
      </c>
      <c r="D58" s="12">
        <v>1103</v>
      </c>
      <c r="E58" s="381">
        <v>0.32</v>
      </c>
      <c r="F58" s="12">
        <v>352.96</v>
      </c>
    </row>
    <row r="59" spans="1:8" ht="36" x14ac:dyDescent="0.2">
      <c r="A59" s="9" t="s">
        <v>103</v>
      </c>
      <c r="B59" s="10" t="s">
        <v>41</v>
      </c>
      <c r="C59" s="11" t="s">
        <v>29</v>
      </c>
      <c r="D59" s="12">
        <v>259.52999999999997</v>
      </c>
      <c r="E59" s="381">
        <v>0.76</v>
      </c>
      <c r="F59" s="12">
        <v>197.24</v>
      </c>
    </row>
    <row r="60" spans="1:8" ht="36" x14ac:dyDescent="0.2">
      <c r="A60" s="9" t="s">
        <v>104</v>
      </c>
      <c r="B60" s="10" t="s">
        <v>105</v>
      </c>
      <c r="C60" s="11" t="s">
        <v>65</v>
      </c>
      <c r="D60" s="12">
        <v>58.2</v>
      </c>
      <c r="E60" s="381">
        <v>167.06</v>
      </c>
      <c r="F60" s="12">
        <v>9722.89</v>
      </c>
    </row>
    <row r="61" spans="1:8" s="1" customFormat="1" x14ac:dyDescent="0.2">
      <c r="A61" s="8" t="s">
        <v>106</v>
      </c>
      <c r="B61" s="7" t="s">
        <v>107</v>
      </c>
      <c r="C61" s="3" t="s">
        <v>9</v>
      </c>
      <c r="D61" s="5" t="s">
        <v>9</v>
      </c>
      <c r="E61" s="382" t="s">
        <v>9</v>
      </c>
      <c r="F61" s="5">
        <f>SUM(F62:F64)</f>
        <v>36680.479999999996</v>
      </c>
    </row>
    <row r="62" spans="1:8" x14ac:dyDescent="0.2">
      <c r="A62" s="9" t="s">
        <v>108</v>
      </c>
      <c r="B62" s="10" t="s">
        <v>71</v>
      </c>
      <c r="C62" s="11" t="s">
        <v>29</v>
      </c>
      <c r="D62" s="12">
        <v>962</v>
      </c>
      <c r="E62" s="381">
        <v>3.18</v>
      </c>
      <c r="F62" s="12">
        <v>3059.16</v>
      </c>
    </row>
    <row r="63" spans="1:8" ht="24" x14ac:dyDescent="0.2">
      <c r="A63" s="9" t="s">
        <v>109</v>
      </c>
      <c r="B63" s="10" t="s">
        <v>110</v>
      </c>
      <c r="C63" s="11" t="s">
        <v>17</v>
      </c>
      <c r="D63" s="12">
        <v>577.19000000000005</v>
      </c>
      <c r="E63" s="381">
        <v>24.25</v>
      </c>
      <c r="F63" s="12">
        <v>13996.86</v>
      </c>
    </row>
    <row r="64" spans="1:8" ht="36" x14ac:dyDescent="0.2">
      <c r="A64" s="9" t="s">
        <v>111</v>
      </c>
      <c r="B64" s="10" t="s">
        <v>112</v>
      </c>
      <c r="C64" s="11" t="s">
        <v>26</v>
      </c>
      <c r="D64" s="12">
        <v>49061.15</v>
      </c>
      <c r="E64" s="381">
        <v>0.4</v>
      </c>
      <c r="F64" s="12">
        <v>19624.46</v>
      </c>
    </row>
    <row r="65" spans="1:6" s="1" customFormat="1" x14ac:dyDescent="0.2">
      <c r="A65" s="8" t="s">
        <v>113</v>
      </c>
      <c r="B65" s="7" t="s">
        <v>114</v>
      </c>
      <c r="C65" s="3" t="s">
        <v>9</v>
      </c>
      <c r="D65" s="5" t="s">
        <v>9</v>
      </c>
      <c r="E65" s="382" t="s">
        <v>9</v>
      </c>
      <c r="F65" s="5">
        <f>+F66+F75+F82</f>
        <v>107965.03</v>
      </c>
    </row>
    <row r="66" spans="1:6" s="1" customFormat="1" x14ac:dyDescent="0.2">
      <c r="A66" s="8" t="s">
        <v>115</v>
      </c>
      <c r="B66" s="7" t="s">
        <v>116</v>
      </c>
      <c r="C66" s="3" t="s">
        <v>9</v>
      </c>
      <c r="D66" s="5" t="s">
        <v>9</v>
      </c>
      <c r="E66" s="382" t="s">
        <v>9</v>
      </c>
      <c r="F66" s="5">
        <f>SUM(F67:F74)</f>
        <v>18855.949999999997</v>
      </c>
    </row>
    <row r="67" spans="1:6" x14ac:dyDescent="0.2">
      <c r="A67" s="9" t="s">
        <v>117</v>
      </c>
      <c r="B67" s="10" t="s">
        <v>118</v>
      </c>
      <c r="C67" s="11" t="s">
        <v>89</v>
      </c>
      <c r="D67" s="12">
        <v>33</v>
      </c>
      <c r="E67" s="381">
        <v>215.55</v>
      </c>
      <c r="F67" s="12">
        <v>7113.15</v>
      </c>
    </row>
    <row r="68" spans="1:6" x14ac:dyDescent="0.2">
      <c r="A68" s="9" t="s">
        <v>119</v>
      </c>
      <c r="B68" s="10" t="s">
        <v>120</v>
      </c>
      <c r="C68" s="11" t="s">
        <v>89</v>
      </c>
      <c r="D68" s="12">
        <v>4</v>
      </c>
      <c r="E68" s="381">
        <v>77.650000000000006</v>
      </c>
      <c r="F68" s="12">
        <v>310.60000000000002</v>
      </c>
    </row>
    <row r="69" spans="1:6" x14ac:dyDescent="0.2">
      <c r="A69" s="9" t="s">
        <v>121</v>
      </c>
      <c r="B69" s="10" t="s">
        <v>122</v>
      </c>
      <c r="C69" s="11" t="s">
        <v>89</v>
      </c>
      <c r="D69" s="12">
        <v>18</v>
      </c>
      <c r="E69" s="381">
        <v>111.44</v>
      </c>
      <c r="F69" s="12">
        <v>2005.92</v>
      </c>
    </row>
    <row r="70" spans="1:6" x14ac:dyDescent="0.2">
      <c r="A70" s="9" t="s">
        <v>123</v>
      </c>
      <c r="B70" s="10" t="s">
        <v>124</v>
      </c>
      <c r="C70" s="11" t="s">
        <v>89</v>
      </c>
      <c r="D70" s="12">
        <v>6</v>
      </c>
      <c r="E70" s="381">
        <v>158.18</v>
      </c>
      <c r="F70" s="12">
        <v>949.08</v>
      </c>
    </row>
    <row r="71" spans="1:6" x14ac:dyDescent="0.2">
      <c r="A71" s="9" t="s">
        <v>125</v>
      </c>
      <c r="B71" s="10" t="s">
        <v>126</v>
      </c>
      <c r="C71" s="11" t="s">
        <v>89</v>
      </c>
      <c r="D71" s="12">
        <v>6</v>
      </c>
      <c r="E71" s="381">
        <v>197.47</v>
      </c>
      <c r="F71" s="12">
        <f t="shared" ref="F71:F74" si="0">ROUND(D71*E71,2)</f>
        <v>1184.82</v>
      </c>
    </row>
    <row r="72" spans="1:6" ht="24" x14ac:dyDescent="0.2">
      <c r="A72" s="9" t="s">
        <v>127</v>
      </c>
      <c r="B72" s="10" t="s">
        <v>128</v>
      </c>
      <c r="C72" s="11" t="s">
        <v>89</v>
      </c>
      <c r="D72" s="12">
        <v>4</v>
      </c>
      <c r="E72" s="381">
        <v>244.68</v>
      </c>
      <c r="F72" s="12">
        <f t="shared" si="0"/>
        <v>978.72</v>
      </c>
    </row>
    <row r="73" spans="1:6" ht="24" x14ac:dyDescent="0.2">
      <c r="A73" s="9" t="s">
        <v>129</v>
      </c>
      <c r="B73" s="10" t="s">
        <v>130</v>
      </c>
      <c r="C73" s="11" t="s">
        <v>89</v>
      </c>
      <c r="D73" s="12">
        <v>6</v>
      </c>
      <c r="E73" s="381">
        <v>509.93</v>
      </c>
      <c r="F73" s="12">
        <f t="shared" si="0"/>
        <v>3059.58</v>
      </c>
    </row>
    <row r="74" spans="1:6" ht="24" x14ac:dyDescent="0.2">
      <c r="A74" s="9" t="s">
        <v>131</v>
      </c>
      <c r="B74" s="10" t="s">
        <v>132</v>
      </c>
      <c r="C74" s="11" t="s">
        <v>89</v>
      </c>
      <c r="D74" s="12">
        <v>4</v>
      </c>
      <c r="E74" s="381">
        <v>813.52</v>
      </c>
      <c r="F74" s="12">
        <f t="shared" si="0"/>
        <v>3254.08</v>
      </c>
    </row>
    <row r="75" spans="1:6" s="1" customFormat="1" x14ac:dyDescent="0.2">
      <c r="A75" s="8" t="s">
        <v>133</v>
      </c>
      <c r="B75" s="7" t="s">
        <v>134</v>
      </c>
      <c r="C75" s="3" t="s">
        <v>9</v>
      </c>
      <c r="D75" s="5" t="s">
        <v>9</v>
      </c>
      <c r="E75" s="382" t="s">
        <v>9</v>
      </c>
      <c r="F75" s="5">
        <f>SUM(F76:F81)</f>
        <v>54273.899999999994</v>
      </c>
    </row>
    <row r="76" spans="1:6" ht="36" x14ac:dyDescent="0.2">
      <c r="A76" s="9" t="s">
        <v>135</v>
      </c>
      <c r="B76" s="10" t="s">
        <v>136</v>
      </c>
      <c r="C76" s="11" t="s">
        <v>65</v>
      </c>
      <c r="D76" s="12">
        <v>3920</v>
      </c>
      <c r="E76" s="381">
        <v>1.0900000000000001</v>
      </c>
      <c r="F76" s="12">
        <v>4272.8</v>
      </c>
    </row>
    <row r="77" spans="1:6" ht="36" x14ac:dyDescent="0.2">
      <c r="A77" s="9" t="s">
        <v>137</v>
      </c>
      <c r="B77" s="10" t="s">
        <v>138</v>
      </c>
      <c r="C77" s="11" t="s">
        <v>65</v>
      </c>
      <c r="D77" s="12">
        <v>14322</v>
      </c>
      <c r="E77" s="381">
        <v>1.71</v>
      </c>
      <c r="F77" s="12">
        <v>24490.62</v>
      </c>
    </row>
    <row r="78" spans="1:6" ht="36" x14ac:dyDescent="0.2">
      <c r="A78" s="9" t="s">
        <v>139</v>
      </c>
      <c r="B78" s="10" t="s">
        <v>140</v>
      </c>
      <c r="C78" s="11" t="s">
        <v>89</v>
      </c>
      <c r="D78" s="12">
        <v>1148</v>
      </c>
      <c r="E78" s="381">
        <v>6.8</v>
      </c>
      <c r="F78" s="12">
        <v>7806.4</v>
      </c>
    </row>
    <row r="79" spans="1:6" ht="36" x14ac:dyDescent="0.2">
      <c r="A79" s="9" t="s">
        <v>141</v>
      </c>
      <c r="B79" s="10" t="s">
        <v>142</v>
      </c>
      <c r="C79" s="11" t="s">
        <v>89</v>
      </c>
      <c r="D79" s="12">
        <v>574</v>
      </c>
      <c r="E79" s="381">
        <v>6.8</v>
      </c>
      <c r="F79" s="12">
        <v>3903.2</v>
      </c>
    </row>
    <row r="80" spans="1:6" ht="36" x14ac:dyDescent="0.2">
      <c r="A80" s="9" t="s">
        <v>143</v>
      </c>
      <c r="B80" s="10" t="s">
        <v>144</v>
      </c>
      <c r="C80" s="11" t="s">
        <v>29</v>
      </c>
      <c r="D80" s="12">
        <v>189.2</v>
      </c>
      <c r="E80" s="381">
        <v>5.77</v>
      </c>
      <c r="F80" s="12">
        <v>1091.68</v>
      </c>
    </row>
    <row r="81" spans="1:6" x14ac:dyDescent="0.2">
      <c r="A81" s="9" t="s">
        <v>145</v>
      </c>
      <c r="B81" s="10" t="s">
        <v>146</v>
      </c>
      <c r="C81" s="11" t="s">
        <v>65</v>
      </c>
      <c r="D81" s="12">
        <v>140</v>
      </c>
      <c r="E81" s="381">
        <v>90.78</v>
      </c>
      <c r="F81" s="12">
        <v>12709.2</v>
      </c>
    </row>
    <row r="82" spans="1:6" s="1" customFormat="1" x14ac:dyDescent="0.2">
      <c r="A82" s="8" t="s">
        <v>147</v>
      </c>
      <c r="B82" s="7" t="s">
        <v>148</v>
      </c>
      <c r="C82" s="3" t="s">
        <v>9</v>
      </c>
      <c r="D82" s="5" t="s">
        <v>9</v>
      </c>
      <c r="E82" s="382" t="s">
        <v>9</v>
      </c>
      <c r="F82" s="5">
        <f>SUM(F83:F94)</f>
        <v>34835.18</v>
      </c>
    </row>
    <row r="83" spans="1:6" ht="24" x14ac:dyDescent="0.2">
      <c r="A83" s="9" t="s">
        <v>149</v>
      </c>
      <c r="B83" s="10" t="s">
        <v>150</v>
      </c>
      <c r="C83" s="11" t="s">
        <v>65</v>
      </c>
      <c r="D83" s="12">
        <v>92</v>
      </c>
      <c r="E83" s="381">
        <v>19.739999999999998</v>
      </c>
      <c r="F83" s="12">
        <v>1816.08</v>
      </c>
    </row>
    <row r="84" spans="1:6" x14ac:dyDescent="0.2">
      <c r="A84" s="9" t="s">
        <v>151</v>
      </c>
      <c r="B84" s="10" t="s">
        <v>152</v>
      </c>
      <c r="C84" s="11" t="s">
        <v>65</v>
      </c>
      <c r="D84" s="12">
        <v>3057</v>
      </c>
      <c r="E84" s="381">
        <v>0.12</v>
      </c>
      <c r="F84" s="12">
        <v>366.84</v>
      </c>
    </row>
    <row r="85" spans="1:6" ht="24" x14ac:dyDescent="0.2">
      <c r="A85" s="9" t="s">
        <v>153</v>
      </c>
      <c r="B85" s="10" t="s">
        <v>154</v>
      </c>
      <c r="C85" s="11" t="s">
        <v>89</v>
      </c>
      <c r="D85" s="12">
        <v>9</v>
      </c>
      <c r="E85" s="381">
        <v>159.81</v>
      </c>
      <c r="F85" s="12">
        <f t="shared" ref="F85:F89" si="1">ROUND(D85*E85,2)</f>
        <v>1438.29</v>
      </c>
    </row>
    <row r="86" spans="1:6" ht="24" x14ac:dyDescent="0.2">
      <c r="A86" s="9" t="s">
        <v>155</v>
      </c>
      <c r="B86" s="10" t="s">
        <v>156</v>
      </c>
      <c r="C86" s="11" t="s">
        <v>89</v>
      </c>
      <c r="D86" s="12">
        <v>9</v>
      </c>
      <c r="E86" s="381">
        <v>181.99</v>
      </c>
      <c r="F86" s="12">
        <f t="shared" si="1"/>
        <v>1637.91</v>
      </c>
    </row>
    <row r="87" spans="1:6" ht="24" x14ac:dyDescent="0.2">
      <c r="A87" s="9" t="s">
        <v>157</v>
      </c>
      <c r="B87" s="10" t="s">
        <v>158</v>
      </c>
      <c r="C87" s="11" t="s">
        <v>89</v>
      </c>
      <c r="D87" s="12">
        <v>9</v>
      </c>
      <c r="E87" s="381">
        <v>200.49</v>
      </c>
      <c r="F87" s="12">
        <f t="shared" si="1"/>
        <v>1804.41</v>
      </c>
    </row>
    <row r="88" spans="1:6" ht="24" x14ac:dyDescent="0.2">
      <c r="A88" s="9" t="s">
        <v>159</v>
      </c>
      <c r="B88" s="10" t="s">
        <v>160</v>
      </c>
      <c r="C88" s="11" t="s">
        <v>89</v>
      </c>
      <c r="D88" s="12">
        <v>18</v>
      </c>
      <c r="E88" s="381">
        <v>97.36</v>
      </c>
      <c r="F88" s="12">
        <f t="shared" si="1"/>
        <v>1752.48</v>
      </c>
    </row>
    <row r="89" spans="1:6" ht="36" x14ac:dyDescent="0.2">
      <c r="A89" s="9" t="s">
        <v>161</v>
      </c>
      <c r="B89" s="10" t="s">
        <v>162</v>
      </c>
      <c r="C89" s="11" t="s">
        <v>89</v>
      </c>
      <c r="D89" s="12">
        <v>9</v>
      </c>
      <c r="E89" s="381">
        <v>55.05</v>
      </c>
      <c r="F89" s="12">
        <f t="shared" si="1"/>
        <v>495.45</v>
      </c>
    </row>
    <row r="90" spans="1:6" x14ac:dyDescent="0.2">
      <c r="A90" s="9" t="s">
        <v>163</v>
      </c>
      <c r="B90" s="10" t="s">
        <v>164</v>
      </c>
      <c r="C90" s="11" t="s">
        <v>89</v>
      </c>
      <c r="D90" s="12">
        <v>30</v>
      </c>
      <c r="E90" s="381">
        <v>31.73</v>
      </c>
      <c r="F90" s="12">
        <v>951.9</v>
      </c>
    </row>
    <row r="91" spans="1:6" ht="24" x14ac:dyDescent="0.2">
      <c r="A91" s="9" t="s">
        <v>165</v>
      </c>
      <c r="B91" s="10" t="s">
        <v>166</v>
      </c>
      <c r="C91" s="11" t="s">
        <v>89</v>
      </c>
      <c r="D91" s="12">
        <v>46</v>
      </c>
      <c r="E91" s="381">
        <v>49.67</v>
      </c>
      <c r="F91" s="12">
        <f t="shared" ref="F91:F92" si="2">ROUND(D91*E91,2)</f>
        <v>2284.8200000000002</v>
      </c>
    </row>
    <row r="92" spans="1:6" x14ac:dyDescent="0.2">
      <c r="A92" s="9" t="s">
        <v>167</v>
      </c>
      <c r="B92" s="10" t="s">
        <v>168</v>
      </c>
      <c r="C92" s="11" t="s">
        <v>29</v>
      </c>
      <c r="D92" s="12">
        <v>3600</v>
      </c>
      <c r="E92" s="381">
        <v>5.35</v>
      </c>
      <c r="F92" s="12">
        <f t="shared" si="2"/>
        <v>19260</v>
      </c>
    </row>
    <row r="93" spans="1:6" ht="36" x14ac:dyDescent="0.2">
      <c r="A93" s="9" t="s">
        <v>169</v>
      </c>
      <c r="B93" s="10" t="s">
        <v>170</v>
      </c>
      <c r="C93" s="11" t="s">
        <v>29</v>
      </c>
      <c r="D93" s="12">
        <v>6</v>
      </c>
      <c r="E93" s="381">
        <v>221.6</v>
      </c>
      <c r="F93" s="12">
        <v>1329.6</v>
      </c>
    </row>
    <row r="94" spans="1:6" x14ac:dyDescent="0.2">
      <c r="A94" s="9" t="s">
        <v>171</v>
      </c>
      <c r="B94" s="10" t="s">
        <v>172</v>
      </c>
      <c r="C94" s="11" t="s">
        <v>89</v>
      </c>
      <c r="D94" s="12">
        <v>92</v>
      </c>
      <c r="E94" s="381">
        <v>18.45</v>
      </c>
      <c r="F94" s="12">
        <v>1697.4</v>
      </c>
    </row>
    <row r="95" spans="1:6" s="1" customFormat="1" x14ac:dyDescent="0.2">
      <c r="A95" s="8" t="s">
        <v>173</v>
      </c>
      <c r="B95" s="7" t="s">
        <v>174</v>
      </c>
      <c r="C95" s="3" t="s">
        <v>9</v>
      </c>
      <c r="D95" s="5" t="s">
        <v>9</v>
      </c>
      <c r="E95" s="382" t="s">
        <v>9</v>
      </c>
      <c r="F95" s="5">
        <f>SUM(F96:F108)</f>
        <v>409440.38999999996</v>
      </c>
    </row>
    <row r="96" spans="1:6" ht="24" x14ac:dyDescent="0.2">
      <c r="A96" s="9" t="s">
        <v>175</v>
      </c>
      <c r="B96" s="10" t="s">
        <v>176</v>
      </c>
      <c r="C96" s="11" t="s">
        <v>17</v>
      </c>
      <c r="D96" s="12">
        <v>7.5</v>
      </c>
      <c r="E96" s="381">
        <v>26.06</v>
      </c>
      <c r="F96" s="12">
        <v>195.45</v>
      </c>
    </row>
    <row r="97" spans="1:6" x14ac:dyDescent="0.2">
      <c r="A97" s="9" t="s">
        <v>177</v>
      </c>
      <c r="B97" s="10" t="s">
        <v>178</v>
      </c>
      <c r="C97" s="11" t="s">
        <v>65</v>
      </c>
      <c r="D97" s="12">
        <v>80.61</v>
      </c>
      <c r="E97" s="381">
        <v>87.27</v>
      </c>
      <c r="F97" s="12">
        <v>7034.83</v>
      </c>
    </row>
    <row r="98" spans="1:6" x14ac:dyDescent="0.2">
      <c r="A98" s="9" t="s">
        <v>179</v>
      </c>
      <c r="B98" s="10" t="s">
        <v>180</v>
      </c>
      <c r="C98" s="11" t="s">
        <v>65</v>
      </c>
      <c r="D98" s="12">
        <v>26.1</v>
      </c>
      <c r="E98" s="381">
        <v>900.53</v>
      </c>
      <c r="F98" s="12">
        <v>23503.83</v>
      </c>
    </row>
    <row r="99" spans="1:6" x14ac:dyDescent="0.2">
      <c r="A99" s="9" t="s">
        <v>181</v>
      </c>
      <c r="B99" s="10" t="s">
        <v>182</v>
      </c>
      <c r="C99" s="11" t="s">
        <v>65</v>
      </c>
      <c r="D99" s="12">
        <v>46.56</v>
      </c>
      <c r="E99" s="381">
        <v>1308.26</v>
      </c>
      <c r="F99" s="12">
        <v>60912.59</v>
      </c>
    </row>
    <row r="100" spans="1:6" ht="36" x14ac:dyDescent="0.2">
      <c r="A100" s="9" t="s">
        <v>183</v>
      </c>
      <c r="B100" s="10" t="s">
        <v>184</v>
      </c>
      <c r="C100" s="11" t="s">
        <v>17</v>
      </c>
      <c r="D100" s="12">
        <v>4910.3500000000004</v>
      </c>
      <c r="E100" s="381">
        <v>7.06</v>
      </c>
      <c r="F100" s="12">
        <v>34667.07</v>
      </c>
    </row>
    <row r="101" spans="1:6" ht="36" x14ac:dyDescent="0.2">
      <c r="A101" s="9" t="s">
        <v>185</v>
      </c>
      <c r="B101" s="10" t="s">
        <v>79</v>
      </c>
      <c r="C101" s="11" t="s">
        <v>17</v>
      </c>
      <c r="D101" s="12">
        <v>534.91</v>
      </c>
      <c r="E101" s="381">
        <v>287.57</v>
      </c>
      <c r="F101" s="12">
        <f t="shared" ref="F101" si="3">ROUND(D101*E101,2)</f>
        <v>153824.07</v>
      </c>
    </row>
    <row r="102" spans="1:6" ht="24" x14ac:dyDescent="0.2">
      <c r="A102" s="9" t="s">
        <v>186</v>
      </c>
      <c r="B102" s="10" t="s">
        <v>59</v>
      </c>
      <c r="C102" s="11" t="s">
        <v>60</v>
      </c>
      <c r="D102" s="12">
        <v>40121.96</v>
      </c>
      <c r="E102" s="381">
        <v>2.06</v>
      </c>
      <c r="F102" s="12">
        <v>82651.240000000005</v>
      </c>
    </row>
    <row r="103" spans="1:6" x14ac:dyDescent="0.2">
      <c r="A103" s="9" t="s">
        <v>187</v>
      </c>
      <c r="B103" s="10" t="s">
        <v>188</v>
      </c>
      <c r="C103" s="11" t="s">
        <v>65</v>
      </c>
      <c r="D103" s="12">
        <v>148</v>
      </c>
      <c r="E103" s="381">
        <v>14.25</v>
      </c>
      <c r="F103" s="12">
        <v>2109</v>
      </c>
    </row>
    <row r="104" spans="1:6" ht="24" x14ac:dyDescent="0.2">
      <c r="A104" s="9" t="s">
        <v>189</v>
      </c>
      <c r="B104" s="10" t="s">
        <v>110</v>
      </c>
      <c r="C104" s="11" t="s">
        <v>17</v>
      </c>
      <c r="D104" s="12">
        <v>49</v>
      </c>
      <c r="E104" s="381">
        <v>24.25</v>
      </c>
      <c r="F104" s="12">
        <v>1188.25</v>
      </c>
    </row>
    <row r="105" spans="1:6" ht="36" x14ac:dyDescent="0.2">
      <c r="A105" s="9" t="s">
        <v>190</v>
      </c>
      <c r="B105" s="10" t="s">
        <v>112</v>
      </c>
      <c r="C105" s="11" t="s">
        <v>26</v>
      </c>
      <c r="D105" s="12">
        <v>4165</v>
      </c>
      <c r="E105" s="381">
        <v>0.4</v>
      </c>
      <c r="F105" s="12">
        <v>1666</v>
      </c>
    </row>
    <row r="106" spans="1:6" ht="24" x14ac:dyDescent="0.2">
      <c r="A106" s="9" t="s">
        <v>191</v>
      </c>
      <c r="B106" s="10" t="s">
        <v>62</v>
      </c>
      <c r="C106" s="11" t="s">
        <v>17</v>
      </c>
      <c r="D106" s="12">
        <v>58.74</v>
      </c>
      <c r="E106" s="381">
        <v>142.19</v>
      </c>
      <c r="F106" s="12">
        <v>8352.24</v>
      </c>
    </row>
    <row r="107" spans="1:6" x14ac:dyDescent="0.2">
      <c r="A107" s="9" t="s">
        <v>192</v>
      </c>
      <c r="B107" s="10" t="s">
        <v>23</v>
      </c>
      <c r="C107" s="11" t="s">
        <v>17</v>
      </c>
      <c r="D107" s="12">
        <v>4367.8999999999996</v>
      </c>
      <c r="E107" s="381">
        <v>5.84</v>
      </c>
      <c r="F107" s="12">
        <v>25508.54</v>
      </c>
    </row>
    <row r="108" spans="1:6" ht="36" x14ac:dyDescent="0.2">
      <c r="A108" s="9" t="s">
        <v>193</v>
      </c>
      <c r="B108" s="10" t="s">
        <v>25</v>
      </c>
      <c r="C108" s="11" t="s">
        <v>26</v>
      </c>
      <c r="D108" s="12">
        <v>24460.240000000002</v>
      </c>
      <c r="E108" s="381">
        <v>0.32</v>
      </c>
      <c r="F108" s="12">
        <v>7827.28</v>
      </c>
    </row>
    <row r="109" spans="1:6" s="1" customFormat="1" x14ac:dyDescent="0.2">
      <c r="A109" s="8" t="s">
        <v>194</v>
      </c>
      <c r="B109" s="7" t="s">
        <v>195</v>
      </c>
      <c r="C109" s="3" t="s">
        <v>9</v>
      </c>
      <c r="D109" s="5" t="s">
        <v>9</v>
      </c>
      <c r="E109" s="382" t="s">
        <v>9</v>
      </c>
      <c r="F109" s="5">
        <f>+F110</f>
        <v>619293.6</v>
      </c>
    </row>
    <row r="110" spans="1:6" s="1" customFormat="1" x14ac:dyDescent="0.2">
      <c r="A110" s="8" t="s">
        <v>196</v>
      </c>
      <c r="B110" s="7" t="s">
        <v>197</v>
      </c>
      <c r="C110" s="3" t="s">
        <v>9</v>
      </c>
      <c r="D110" s="5" t="s">
        <v>9</v>
      </c>
      <c r="E110" s="382" t="s">
        <v>9</v>
      </c>
      <c r="F110" s="5">
        <f>SUM(F111:F112)</f>
        <v>619293.6</v>
      </c>
    </row>
    <row r="111" spans="1:6" x14ac:dyDescent="0.2">
      <c r="A111" s="9" t="s">
        <v>198</v>
      </c>
      <c r="B111" s="10" t="s">
        <v>199</v>
      </c>
      <c r="C111" s="11" t="s">
        <v>89</v>
      </c>
      <c r="D111" s="12">
        <v>360</v>
      </c>
      <c r="E111" s="381">
        <v>434.63</v>
      </c>
      <c r="F111" s="12">
        <v>156466.79999999999</v>
      </c>
    </row>
    <row r="112" spans="1:6" x14ac:dyDescent="0.2">
      <c r="A112" s="9" t="s">
        <v>200</v>
      </c>
      <c r="B112" s="10" t="s">
        <v>201</v>
      </c>
      <c r="C112" s="11" t="s">
        <v>89</v>
      </c>
      <c r="D112" s="12">
        <v>360</v>
      </c>
      <c r="E112" s="381">
        <v>1285.6300000000001</v>
      </c>
      <c r="F112" s="12">
        <f t="shared" ref="F112" si="4">ROUND(D112*E112,2)</f>
        <v>462826.8</v>
      </c>
    </row>
    <row r="113" spans="1:9" s="1" customFormat="1" x14ac:dyDescent="0.2">
      <c r="A113" s="8" t="s">
        <v>202</v>
      </c>
      <c r="B113" s="7" t="s">
        <v>203</v>
      </c>
      <c r="C113" s="3" t="s">
        <v>9</v>
      </c>
      <c r="D113" s="5" t="s">
        <v>9</v>
      </c>
      <c r="E113" s="382" t="s">
        <v>9</v>
      </c>
      <c r="F113" s="5">
        <f>SUM(F114:F125)</f>
        <v>180982.29</v>
      </c>
    </row>
    <row r="114" spans="1:9" ht="36" x14ac:dyDescent="0.2">
      <c r="A114" s="9" t="s">
        <v>204</v>
      </c>
      <c r="B114" s="10" t="s">
        <v>205</v>
      </c>
      <c r="C114" s="11" t="s">
        <v>17</v>
      </c>
      <c r="D114" s="12">
        <v>8000</v>
      </c>
      <c r="E114" s="381">
        <v>0.41</v>
      </c>
      <c r="F114" s="12">
        <v>3280</v>
      </c>
      <c r="I114" s="309"/>
    </row>
    <row r="115" spans="1:9" x14ac:dyDescent="0.2">
      <c r="A115" s="9" t="s">
        <v>206</v>
      </c>
      <c r="B115" s="10" t="s">
        <v>207</v>
      </c>
      <c r="C115" s="11" t="s">
        <v>17</v>
      </c>
      <c r="D115" s="12">
        <v>72472.600000000006</v>
      </c>
      <c r="E115" s="381">
        <v>1.94</v>
      </c>
      <c r="F115" s="12">
        <v>140596.84</v>
      </c>
    </row>
    <row r="116" spans="1:9" x14ac:dyDescent="0.2">
      <c r="A116" s="9" t="s">
        <v>208</v>
      </c>
      <c r="B116" s="10" t="s">
        <v>209</v>
      </c>
      <c r="C116" s="11" t="s">
        <v>89</v>
      </c>
      <c r="D116" s="12">
        <v>5</v>
      </c>
      <c r="E116" s="381">
        <v>257.39999999999998</v>
      </c>
      <c r="F116" s="12">
        <v>1287</v>
      </c>
    </row>
    <row r="117" spans="1:9" x14ac:dyDescent="0.2">
      <c r="A117" s="9" t="s">
        <v>210</v>
      </c>
      <c r="B117" s="10" t="s">
        <v>211</v>
      </c>
      <c r="C117" s="11" t="s">
        <v>89</v>
      </c>
      <c r="D117" s="12">
        <v>9</v>
      </c>
      <c r="E117" s="381">
        <v>18.72</v>
      </c>
      <c r="F117" s="12">
        <v>168.48</v>
      </c>
    </row>
    <row r="118" spans="1:9" x14ac:dyDescent="0.2">
      <c r="A118" s="9" t="s">
        <v>212</v>
      </c>
      <c r="B118" s="10" t="s">
        <v>213</v>
      </c>
      <c r="C118" s="11" t="s">
        <v>89</v>
      </c>
      <c r="D118" s="12">
        <v>5</v>
      </c>
      <c r="E118" s="381">
        <v>47.43</v>
      </c>
      <c r="F118" s="12">
        <v>237.15</v>
      </c>
    </row>
    <row r="119" spans="1:9" x14ac:dyDescent="0.2">
      <c r="A119" s="9" t="s">
        <v>214</v>
      </c>
      <c r="B119" s="10" t="s">
        <v>215</v>
      </c>
      <c r="C119" s="11" t="s">
        <v>89</v>
      </c>
      <c r="D119" s="12">
        <v>20</v>
      </c>
      <c r="E119" s="381">
        <v>175.01</v>
      </c>
      <c r="F119" s="12">
        <v>3500.4</v>
      </c>
    </row>
    <row r="120" spans="1:9" x14ac:dyDescent="0.2">
      <c r="A120" s="9" t="s">
        <v>216</v>
      </c>
      <c r="B120" s="10" t="s">
        <v>217</v>
      </c>
      <c r="C120" s="11" t="s">
        <v>89</v>
      </c>
      <c r="D120" s="12">
        <v>32</v>
      </c>
      <c r="E120" s="381">
        <v>460.31</v>
      </c>
      <c r="F120" s="12">
        <v>14729.92</v>
      </c>
    </row>
    <row r="121" spans="1:9" ht="24" x14ac:dyDescent="0.2">
      <c r="A121" s="9" t="s">
        <v>218</v>
      </c>
      <c r="B121" s="10" t="s">
        <v>219</v>
      </c>
      <c r="C121" s="11" t="s">
        <v>89</v>
      </c>
      <c r="D121" s="12">
        <v>5</v>
      </c>
      <c r="E121" s="381">
        <v>210.6</v>
      </c>
      <c r="F121" s="12">
        <v>1053</v>
      </c>
    </row>
    <row r="122" spans="1:9" ht="24" x14ac:dyDescent="0.2">
      <c r="A122" s="9" t="s">
        <v>220</v>
      </c>
      <c r="B122" s="10" t="s">
        <v>221</v>
      </c>
      <c r="C122" s="11" t="s">
        <v>89</v>
      </c>
      <c r="D122" s="12">
        <v>5</v>
      </c>
      <c r="E122" s="381">
        <v>210.6</v>
      </c>
      <c r="F122" s="12">
        <v>1053</v>
      </c>
    </row>
    <row r="123" spans="1:9" x14ac:dyDescent="0.2">
      <c r="A123" s="9" t="s">
        <v>222</v>
      </c>
      <c r="B123" s="10" t="s">
        <v>223</v>
      </c>
      <c r="C123" s="11" t="s">
        <v>89</v>
      </c>
      <c r="D123" s="12">
        <v>5</v>
      </c>
      <c r="E123" s="12">
        <v>1333.8</v>
      </c>
      <c r="F123" s="12">
        <v>6669</v>
      </c>
    </row>
    <row r="124" spans="1:9" x14ac:dyDescent="0.2">
      <c r="A124" s="9" t="s">
        <v>224</v>
      </c>
      <c r="B124" s="10" t="s">
        <v>225</v>
      </c>
      <c r="C124" s="11" t="s">
        <v>89</v>
      </c>
      <c r="D124" s="12">
        <v>10</v>
      </c>
      <c r="E124" s="12">
        <v>649.35</v>
      </c>
      <c r="F124" s="12">
        <v>6493.5</v>
      </c>
    </row>
    <row r="125" spans="1:9" ht="48" x14ac:dyDescent="0.2">
      <c r="A125" s="9" t="s">
        <v>226</v>
      </c>
      <c r="B125" s="10" t="s">
        <v>227</v>
      </c>
      <c r="C125" s="11" t="s">
        <v>89</v>
      </c>
      <c r="D125" s="12">
        <v>200</v>
      </c>
      <c r="E125" s="12">
        <v>9.57</v>
      </c>
      <c r="F125" s="12">
        <v>1914</v>
      </c>
    </row>
    <row r="126" spans="1:9" s="1" customFormat="1" x14ac:dyDescent="0.2">
      <c r="A126" s="8" t="s">
        <v>228</v>
      </c>
      <c r="B126" s="7" t="s">
        <v>229</v>
      </c>
      <c r="C126" s="3" t="s">
        <v>9</v>
      </c>
      <c r="D126" s="5" t="s">
        <v>9</v>
      </c>
      <c r="E126" s="5" t="s">
        <v>9</v>
      </c>
      <c r="F126" s="5">
        <f>SUM(F127:F132)</f>
        <v>171432</v>
      </c>
    </row>
    <row r="127" spans="1:9" x14ac:dyDescent="0.2">
      <c r="A127" s="9" t="s">
        <v>230</v>
      </c>
      <c r="B127" s="10" t="s">
        <v>13</v>
      </c>
      <c r="C127" s="11" t="s">
        <v>14</v>
      </c>
      <c r="D127" s="12">
        <v>1</v>
      </c>
      <c r="E127" s="12">
        <v>164.41</v>
      </c>
      <c r="F127" s="12">
        <v>164.41</v>
      </c>
    </row>
    <row r="128" spans="1:9" x14ac:dyDescent="0.2">
      <c r="A128" s="9" t="s">
        <v>231</v>
      </c>
      <c r="B128" s="10" t="s">
        <v>19</v>
      </c>
      <c r="C128" s="11" t="s">
        <v>17</v>
      </c>
      <c r="D128" s="12">
        <v>241.65</v>
      </c>
      <c r="E128" s="12">
        <v>1.5</v>
      </c>
      <c r="F128" s="12">
        <v>362.48</v>
      </c>
    </row>
    <row r="129" spans="1:6" ht="24" x14ac:dyDescent="0.2">
      <c r="A129" s="9" t="s">
        <v>232</v>
      </c>
      <c r="B129" s="10" t="s">
        <v>21</v>
      </c>
      <c r="C129" s="11" t="s">
        <v>17</v>
      </c>
      <c r="D129" s="12">
        <v>5074.6499999999996</v>
      </c>
      <c r="E129" s="12">
        <v>8.15</v>
      </c>
      <c r="F129" s="12">
        <v>41358.400000000001</v>
      </c>
    </row>
    <row r="130" spans="1:6" x14ac:dyDescent="0.2">
      <c r="A130" s="9" t="s">
        <v>233</v>
      </c>
      <c r="B130" s="10" t="s">
        <v>180</v>
      </c>
      <c r="C130" s="11" t="s">
        <v>65</v>
      </c>
      <c r="D130" s="12">
        <v>27</v>
      </c>
      <c r="E130" s="12">
        <v>900.53</v>
      </c>
      <c r="F130" s="12">
        <v>24314.31</v>
      </c>
    </row>
    <row r="131" spans="1:6" ht="36" x14ac:dyDescent="0.2">
      <c r="A131" s="9" t="s">
        <v>234</v>
      </c>
      <c r="B131" s="10" t="s">
        <v>25</v>
      </c>
      <c r="C131" s="11" t="s">
        <v>26</v>
      </c>
      <c r="D131" s="12">
        <v>270725</v>
      </c>
      <c r="E131" s="12">
        <v>0.32</v>
      </c>
      <c r="F131" s="12">
        <v>86632</v>
      </c>
    </row>
    <row r="132" spans="1:6" x14ac:dyDescent="0.2">
      <c r="A132" s="9" t="s">
        <v>235</v>
      </c>
      <c r="B132" s="10" t="s">
        <v>23</v>
      </c>
      <c r="C132" s="11" t="s">
        <v>17</v>
      </c>
      <c r="D132" s="12">
        <v>3185</v>
      </c>
      <c r="E132" s="12">
        <v>5.84</v>
      </c>
      <c r="F132" s="12">
        <v>18600.400000000001</v>
      </c>
    </row>
    <row r="133" spans="1:6" x14ac:dyDescent="0.2">
      <c r="A133" s="319" t="s">
        <v>236</v>
      </c>
      <c r="B133" s="320"/>
      <c r="C133" s="320"/>
      <c r="D133" s="320"/>
      <c r="E133" s="13"/>
      <c r="F133" s="14">
        <f>F7</f>
        <v>6997954.9199999999</v>
      </c>
    </row>
    <row r="134" spans="1:6" x14ac:dyDescent="0.2">
      <c r="A134" s="321" t="s">
        <v>237</v>
      </c>
      <c r="B134" s="322"/>
      <c r="C134" s="322"/>
      <c r="D134" s="322"/>
      <c r="E134" s="15" t="s">
        <v>238</v>
      </c>
      <c r="F134" s="16">
        <f>F133*0.15</f>
        <v>1049693.2379999999</v>
      </c>
    </row>
    <row r="135" spans="1:6" x14ac:dyDescent="0.2">
      <c r="A135" s="323" t="s">
        <v>239</v>
      </c>
      <c r="B135" s="324"/>
      <c r="C135" s="324"/>
      <c r="D135" s="324"/>
      <c r="E135" s="17"/>
      <c r="F135" s="18">
        <f>F133+F134</f>
        <v>8047648.1579999998</v>
      </c>
    </row>
    <row r="136" spans="1:6" x14ac:dyDescent="0.2">
      <c r="A136" s="19"/>
      <c r="B136" s="20"/>
      <c r="C136" s="21"/>
      <c r="D136" s="22"/>
      <c r="E136" s="22"/>
      <c r="F136" s="22"/>
    </row>
    <row r="137" spans="1:6" ht="11.65" customHeight="1" x14ac:dyDescent="0.2">
      <c r="A137" s="19" t="s">
        <v>240</v>
      </c>
      <c r="B137" s="316" t="s">
        <v>633</v>
      </c>
      <c r="C137" s="316"/>
      <c r="D137" s="316"/>
      <c r="E137" s="316"/>
      <c r="F137" s="316"/>
    </row>
    <row r="138" spans="1:6" x14ac:dyDescent="0.2">
      <c r="A138" s="19"/>
      <c r="B138" s="316"/>
      <c r="C138" s="316"/>
      <c r="D138" s="316"/>
      <c r="E138" s="316"/>
      <c r="F138" s="316"/>
    </row>
    <row r="139" spans="1:6" x14ac:dyDescent="0.2">
      <c r="A139" s="19"/>
      <c r="B139" s="23"/>
      <c r="C139" s="23"/>
      <c r="D139" s="23"/>
      <c r="E139" s="23"/>
      <c r="F139" s="23"/>
    </row>
  </sheetData>
  <sheetProtection formatCells="0" formatColumns="0" formatRows="0" insertColumns="0" insertRows="0" insertHyperlinks="0" deleteColumns="0" deleteRows="0" sort="0" autoFilter="0" pivotTables="0"/>
  <mergeCells count="7">
    <mergeCell ref="B137:F138"/>
    <mergeCell ref="A1:F1"/>
    <mergeCell ref="A5:F5"/>
    <mergeCell ref="A133:D133"/>
    <mergeCell ref="A134:D134"/>
    <mergeCell ref="A135:D135"/>
    <mergeCell ref="B4:F4"/>
  </mergeCells>
  <pageMargins left="0.55118110236220474" right="0.51181102362204722" top="0.55118110236220474" bottom="0.98425196850393704" header="0.27559055118110237" footer="0"/>
  <pageSetup paperSize="9" orientation="portrait" r:id="rId1"/>
  <headerFooter alignWithMargins="0">
    <oddHeader>&amp;R- InterPro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14</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1.2.6</v>
      </c>
      <c r="G4" s="25"/>
    </row>
    <row r="5" spans="1:7" x14ac:dyDescent="0.2">
      <c r="B5" s="25" t="s">
        <v>39</v>
      </c>
      <c r="C5" s="25"/>
      <c r="D5" s="25"/>
      <c r="E5" s="25"/>
      <c r="F5" s="24" t="s">
        <v>242</v>
      </c>
      <c r="G5" s="25" t="s">
        <v>26</v>
      </c>
    </row>
    <row r="6" spans="1:7" x14ac:dyDescent="0.2">
      <c r="B6" s="25"/>
      <c r="C6" s="25"/>
      <c r="D6" s="25"/>
      <c r="E6" s="25"/>
      <c r="F6" s="247" t="str">
        <f>IF($A$1&lt;&gt;"",VLOOKUP($A$1,INFO,10,0),"")</f>
        <v>HOJA 14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279</v>
      </c>
      <c r="C11" s="11" t="s">
        <v>249</v>
      </c>
      <c r="D11" s="35">
        <v>1</v>
      </c>
      <c r="E11" s="36">
        <v>28.73</v>
      </c>
      <c r="F11" s="35">
        <v>7.6E-3</v>
      </c>
      <c r="G11" s="37">
        <f>ROUND(IF(ISNUMBER(D11),D11*E11*F11,$G$17*0.05),4)</f>
        <v>0.21829999999999999</v>
      </c>
    </row>
    <row r="12" spans="1:7" x14ac:dyDescent="0.2">
      <c r="B12" s="362" t="s">
        <v>239</v>
      </c>
      <c r="C12" s="363"/>
      <c r="D12" s="363"/>
      <c r="E12" s="363"/>
      <c r="F12" s="363"/>
      <c r="G12" s="43">
        <f>SUM(G11)</f>
        <v>0.21829999999999999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282</v>
      </c>
      <c r="C16" s="365"/>
      <c r="D16" s="36">
        <v>1</v>
      </c>
      <c r="E16" s="36">
        <v>6.22</v>
      </c>
      <c r="F16" s="35">
        <v>7.6E-3</v>
      </c>
      <c r="G16" s="37">
        <f>ROUND(D16*E16*F16,4)</f>
        <v>4.7300000000000002E-2</v>
      </c>
    </row>
    <row r="17" spans="2:7" x14ac:dyDescent="0.2">
      <c r="B17" s="362" t="s">
        <v>239</v>
      </c>
      <c r="C17" s="363"/>
      <c r="D17" s="363"/>
      <c r="E17" s="363"/>
      <c r="F17" s="363"/>
      <c r="G17" s="43">
        <f>SUM(G16)</f>
        <v>4.7300000000000002E-2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46"/>
      <c r="C21" s="39"/>
      <c r="D21" s="40"/>
      <c r="E21" s="41"/>
      <c r="F21" s="49"/>
      <c r="G21" s="50"/>
    </row>
    <row r="22" spans="2:7" x14ac:dyDescent="0.2">
      <c r="B22" s="362" t="s">
        <v>239</v>
      </c>
      <c r="C22" s="363"/>
      <c r="D22" s="363"/>
      <c r="E22" s="363"/>
      <c r="F22" s="363"/>
      <c r="G22" s="43">
        <v>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0.27</v>
      </c>
    </row>
    <row r="30" spans="2:7" ht="12.4" customHeight="1" x14ac:dyDescent="0.2">
      <c r="B30" s="47"/>
      <c r="C30" s="47"/>
      <c r="D30" s="47"/>
      <c r="E30" s="47"/>
      <c r="F30" s="47"/>
      <c r="G30" s="47"/>
    </row>
    <row r="31" spans="2:7" x14ac:dyDescent="0.2">
      <c r="B31" s="366" t="s">
        <v>265</v>
      </c>
      <c r="C31" s="367"/>
      <c r="D31" s="367"/>
      <c r="E31" s="367"/>
      <c r="F31" s="367"/>
      <c r="G31" s="54">
        <f>ROUND(B32*G29,2)</f>
        <v>0.05</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0.32</v>
      </c>
    </row>
    <row r="35" spans="2:7" x14ac:dyDescent="0.2">
      <c r="B35" s="60"/>
      <c r="C35" s="61"/>
      <c r="D35" s="62"/>
      <c r="E35" s="63"/>
      <c r="F35" s="62"/>
      <c r="G35" s="62"/>
    </row>
    <row r="36" spans="2:7" x14ac:dyDescent="0.2">
      <c r="B36" s="64" t="s">
        <v>240</v>
      </c>
      <c r="C36" s="358" t="s">
        <v>288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15</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1.3.1.1</v>
      </c>
      <c r="G4" s="25"/>
    </row>
    <row r="5" spans="1:7" x14ac:dyDescent="0.2">
      <c r="B5" s="25" t="s">
        <v>13</v>
      </c>
      <c r="C5" s="25"/>
      <c r="D5" s="25"/>
      <c r="E5" s="25"/>
      <c r="F5" s="24" t="s">
        <v>242</v>
      </c>
      <c r="G5" s="25" t="s">
        <v>14</v>
      </c>
    </row>
    <row r="6" spans="1:7" x14ac:dyDescent="0.2">
      <c r="B6" s="25"/>
      <c r="C6" s="25"/>
      <c r="D6" s="25"/>
      <c r="E6" s="25"/>
      <c r="F6" s="247" t="str">
        <f>IF($A$1&lt;&gt;"",VLOOKUP($A$1,INFO,10,0),"")</f>
        <v>HOJA 15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248</v>
      </c>
      <c r="C11" s="11" t="s">
        <v>249</v>
      </c>
      <c r="D11" s="35">
        <v>0.99999000000000005</v>
      </c>
      <c r="E11" s="36">
        <v>57.83</v>
      </c>
      <c r="F11" s="35">
        <v>1.7857099999999999</v>
      </c>
      <c r="G11" s="37">
        <f>ROUND(IF(ISNUMBER(D11),D11*E11*F11,$G$21*0.05),4)</f>
        <v>103.2666</v>
      </c>
    </row>
    <row r="12" spans="1:7" x14ac:dyDescent="0.2">
      <c r="B12" s="38" t="s">
        <v>250</v>
      </c>
      <c r="C12" s="39" t="s">
        <v>249</v>
      </c>
      <c r="D12" s="40">
        <v>1.9999800000000001</v>
      </c>
      <c r="E12" s="41">
        <v>1.25</v>
      </c>
      <c r="F12" s="40">
        <v>1.7857099999999999</v>
      </c>
      <c r="G12" s="42">
        <f>ROUND(IF(ISNUMBER(D12),D12*E12*F12,$G$21*0.05),4)</f>
        <v>4.4641999999999999</v>
      </c>
    </row>
    <row r="13" spans="1:7" ht="24" x14ac:dyDescent="0.2">
      <c r="B13" s="38" t="s">
        <v>251</v>
      </c>
      <c r="C13" s="39" t="s">
        <v>252</v>
      </c>
      <c r="D13" s="40" t="s">
        <v>253</v>
      </c>
      <c r="E13" s="41" t="s">
        <v>9</v>
      </c>
      <c r="F13" s="40" t="s">
        <v>9</v>
      </c>
      <c r="G13" s="42">
        <f>ROUND(IF(ISNUMBER(D13),D13*E13*F13,$G$21*0.05),4)</f>
        <v>1.5616000000000001</v>
      </c>
    </row>
    <row r="14" spans="1:7" x14ac:dyDescent="0.2">
      <c r="B14" s="362" t="s">
        <v>239</v>
      </c>
      <c r="C14" s="363"/>
      <c r="D14" s="363"/>
      <c r="E14" s="363"/>
      <c r="F14" s="363"/>
      <c r="G14" s="43">
        <f>SUM(G11:G13)</f>
        <v>109.2924</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257</v>
      </c>
      <c r="C18" s="365"/>
      <c r="D18" s="36">
        <v>0.99999000000000005</v>
      </c>
      <c r="E18" s="36">
        <v>4.75</v>
      </c>
      <c r="F18" s="35">
        <v>1.7857099999999999</v>
      </c>
      <c r="G18" s="37">
        <f>ROUND(D18*E18*F18,4)</f>
        <v>8.4819999999999993</v>
      </c>
    </row>
    <row r="19" spans="2:7" x14ac:dyDescent="0.2">
      <c r="B19" s="378" t="s">
        <v>258</v>
      </c>
      <c r="C19" s="379"/>
      <c r="D19" s="41">
        <v>0.99999000000000005</v>
      </c>
      <c r="E19" s="41">
        <v>4.28</v>
      </c>
      <c r="F19" s="40">
        <v>1.7857099999999999</v>
      </c>
      <c r="G19" s="42">
        <f>ROUND(D19*E19*F19,4)</f>
        <v>7.6428000000000003</v>
      </c>
    </row>
    <row r="20" spans="2:7" x14ac:dyDescent="0.2">
      <c r="B20" s="378" t="s">
        <v>259</v>
      </c>
      <c r="C20" s="379"/>
      <c r="D20" s="41">
        <v>1.9999800000000001</v>
      </c>
      <c r="E20" s="41">
        <v>4.2300000000000004</v>
      </c>
      <c r="F20" s="40">
        <v>1.7857099999999999</v>
      </c>
      <c r="G20" s="42">
        <f>ROUND(D20*E20*F20,4)</f>
        <v>15.106999999999999</v>
      </c>
    </row>
    <row r="21" spans="2:7" x14ac:dyDescent="0.2">
      <c r="B21" s="362" t="s">
        <v>239</v>
      </c>
      <c r="C21" s="363"/>
      <c r="D21" s="363"/>
      <c r="E21" s="363"/>
      <c r="F21" s="363"/>
      <c r="G21" s="43">
        <f>SUM(G18:G20)</f>
        <v>31.2318</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x14ac:dyDescent="0.2">
      <c r="B25" s="46"/>
      <c r="C25" s="39"/>
      <c r="D25" s="40"/>
      <c r="E25" s="41"/>
      <c r="F25" s="49"/>
      <c r="G25" s="50"/>
    </row>
    <row r="26" spans="2:7" x14ac:dyDescent="0.2">
      <c r="B26" s="362" t="s">
        <v>239</v>
      </c>
      <c r="C26" s="363"/>
      <c r="D26" s="363"/>
      <c r="E26" s="363"/>
      <c r="F26" s="363"/>
      <c r="G26" s="43">
        <v>0</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ROUND(G31+G26+G21+G14,2)</f>
        <v>140.52000000000001</v>
      </c>
    </row>
    <row r="34" spans="2:7" ht="12.4" customHeight="1" x14ac:dyDescent="0.2">
      <c r="B34" s="47"/>
      <c r="C34" s="47"/>
      <c r="D34" s="47"/>
      <c r="E34" s="47"/>
      <c r="F34" s="47"/>
      <c r="G34" s="47"/>
    </row>
    <row r="35" spans="2:7" x14ac:dyDescent="0.2">
      <c r="B35" s="366" t="s">
        <v>265</v>
      </c>
      <c r="C35" s="367"/>
      <c r="D35" s="367"/>
      <c r="E35" s="367"/>
      <c r="F35" s="367"/>
      <c r="G35" s="54">
        <f>ROUND(B36*G33,2)</f>
        <v>23.89</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164.41</v>
      </c>
    </row>
    <row r="39" spans="2:7" x14ac:dyDescent="0.2">
      <c r="B39" s="60"/>
      <c r="C39" s="61"/>
      <c r="D39" s="62"/>
      <c r="E39" s="63"/>
      <c r="F39" s="62"/>
      <c r="G39" s="62"/>
    </row>
    <row r="40" spans="2:7" x14ac:dyDescent="0.2">
      <c r="B40" s="64" t="s">
        <v>240</v>
      </c>
      <c r="C40" s="358" t="s">
        <v>268</v>
      </c>
      <c r="D40" s="358"/>
      <c r="E40" s="358"/>
      <c r="F40" s="358"/>
      <c r="G40" s="358"/>
    </row>
  </sheetData>
  <sheetProtection formatCells="0" formatColumns="0" formatRows="0" insertColumns="0" insertRows="0" insertHyperlinks="0" deleteColumns="0" deleteRows="0" sort="0" autoFilter="0" pivotTables="0"/>
  <mergeCells count="18">
    <mergeCell ref="B1:G1"/>
    <mergeCell ref="B7:G7"/>
    <mergeCell ref="B16:G16"/>
    <mergeCell ref="B23:G23"/>
    <mergeCell ref="B33:F33"/>
    <mergeCell ref="B17:C17"/>
    <mergeCell ref="B9:G9"/>
    <mergeCell ref="B14:F14"/>
    <mergeCell ref="B26:F26"/>
    <mergeCell ref="B19:C19"/>
    <mergeCell ref="B20:C20"/>
    <mergeCell ref="B4:D4"/>
    <mergeCell ref="C40:G40"/>
    <mergeCell ref="B28:G28"/>
    <mergeCell ref="B31:F31"/>
    <mergeCell ref="B21:F21"/>
    <mergeCell ref="B18:C18"/>
    <mergeCell ref="B35:F35"/>
  </mergeCells>
  <pageMargins left="0.25" right="0.25" top="0.75" bottom="0.75" header="0.3" footer="0.3"/>
  <pageSetup paperSize="9" orientation="portrait"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16</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1.3.2.1</v>
      </c>
      <c r="G4" s="25"/>
    </row>
    <row r="5" spans="1:7" x14ac:dyDescent="0.2">
      <c r="B5" s="25" t="s">
        <v>19</v>
      </c>
      <c r="C5" s="25"/>
      <c r="D5" s="25"/>
      <c r="E5" s="25"/>
      <c r="F5" s="24" t="s">
        <v>242</v>
      </c>
      <c r="G5" s="25" t="s">
        <v>17</v>
      </c>
    </row>
    <row r="6" spans="1:7" x14ac:dyDescent="0.2">
      <c r="B6" s="25"/>
      <c r="C6" s="25"/>
      <c r="D6" s="25"/>
      <c r="E6" s="25"/>
      <c r="F6" s="247" t="str">
        <f>IF($A$1&lt;&gt;"",VLOOKUP($A$1,INFO,10,0),"")</f>
        <v>HOJA 16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1.4200000000000001E-2</v>
      </c>
    </row>
    <row r="12" spans="1:7" ht="36" x14ac:dyDescent="0.2">
      <c r="B12" s="38" t="s">
        <v>276</v>
      </c>
      <c r="C12" s="39" t="s">
        <v>249</v>
      </c>
      <c r="D12" s="40">
        <v>1</v>
      </c>
      <c r="E12" s="41">
        <v>31.25</v>
      </c>
      <c r="F12" s="40">
        <v>3.1399999999999997E-2</v>
      </c>
      <c r="G12" s="42">
        <f>ROUND(IF(ISNUMBER(D12),D12*E12*F12,$G$19*0.05),4)</f>
        <v>0.98129999999999995</v>
      </c>
    </row>
    <row r="13" spans="1:7" x14ac:dyDescent="0.2">
      <c r="B13" s="362" t="s">
        <v>239</v>
      </c>
      <c r="C13" s="363"/>
      <c r="D13" s="363"/>
      <c r="E13" s="363"/>
      <c r="F13" s="363"/>
      <c r="G13" s="43">
        <f>SUM(G11:G12)</f>
        <v>0.99549999999999994</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258</v>
      </c>
      <c r="C17" s="365"/>
      <c r="D17" s="36">
        <v>1</v>
      </c>
      <c r="E17" s="36">
        <v>4.28</v>
      </c>
      <c r="F17" s="35">
        <v>3.1399999999999997E-2</v>
      </c>
      <c r="G17" s="37">
        <f>ROUND(D17*E17*F17,4)</f>
        <v>0.13439999999999999</v>
      </c>
    </row>
    <row r="18" spans="2:7" x14ac:dyDescent="0.2">
      <c r="B18" s="378" t="s">
        <v>277</v>
      </c>
      <c r="C18" s="379"/>
      <c r="D18" s="41">
        <v>1</v>
      </c>
      <c r="E18" s="41">
        <v>4.75</v>
      </c>
      <c r="F18" s="40">
        <v>3.1399999999999997E-2</v>
      </c>
      <c r="G18" s="42">
        <f>ROUND(D18*E18*F18,4)</f>
        <v>0.1492</v>
      </c>
    </row>
    <row r="19" spans="2:7" x14ac:dyDescent="0.2">
      <c r="B19" s="362" t="s">
        <v>239</v>
      </c>
      <c r="C19" s="363"/>
      <c r="D19" s="363"/>
      <c r="E19" s="363"/>
      <c r="F19" s="363"/>
      <c r="G19" s="43">
        <f>SUM(G17:G18)</f>
        <v>0.28359999999999996</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x14ac:dyDescent="0.2">
      <c r="B23" s="46"/>
      <c r="C23" s="39"/>
      <c r="D23" s="40"/>
      <c r="E23" s="41"/>
      <c r="F23" s="49"/>
      <c r="G23" s="50"/>
    </row>
    <row r="24" spans="2:7" x14ac:dyDescent="0.2">
      <c r="B24" s="362" t="s">
        <v>239</v>
      </c>
      <c r="C24" s="363"/>
      <c r="D24" s="363"/>
      <c r="E24" s="363"/>
      <c r="F24" s="363"/>
      <c r="G24" s="43">
        <v>0</v>
      </c>
    </row>
    <row r="25" spans="2:7" x14ac:dyDescent="0.2">
      <c r="B25" s="24"/>
      <c r="C25" s="26"/>
      <c r="D25" s="27"/>
      <c r="E25" s="28"/>
      <c r="F25" s="27"/>
      <c r="G25" s="27"/>
    </row>
    <row r="26" spans="2:7" x14ac:dyDescent="0.2">
      <c r="B26" s="359" t="s">
        <v>261</v>
      </c>
      <c r="C26" s="360"/>
      <c r="D26" s="360"/>
      <c r="E26" s="360"/>
      <c r="F26" s="360"/>
      <c r="G26" s="361"/>
    </row>
    <row r="27" spans="2:7" x14ac:dyDescent="0.2">
      <c r="B27" s="29" t="s">
        <v>2</v>
      </c>
      <c r="C27" s="30" t="s">
        <v>3</v>
      </c>
      <c r="D27" s="30" t="s">
        <v>4</v>
      </c>
      <c r="E27" s="30" t="s">
        <v>262</v>
      </c>
      <c r="F27" s="30" t="s">
        <v>263</v>
      </c>
      <c r="G27" s="45" t="s">
        <v>247</v>
      </c>
    </row>
    <row r="28" spans="2:7" x14ac:dyDescent="0.2">
      <c r="B28" s="46"/>
      <c r="C28" s="39"/>
      <c r="D28" s="40"/>
      <c r="E28" s="51"/>
      <c r="F28" s="52"/>
      <c r="G28" s="53"/>
    </row>
    <row r="29" spans="2:7" x14ac:dyDescent="0.2">
      <c r="B29" s="362" t="s">
        <v>239</v>
      </c>
      <c r="C29" s="363"/>
      <c r="D29" s="363"/>
      <c r="E29" s="363"/>
      <c r="F29" s="363"/>
      <c r="G29" s="43">
        <v>0</v>
      </c>
    </row>
    <row r="30" spans="2:7" x14ac:dyDescent="0.2">
      <c r="B30" s="47"/>
      <c r="C30" s="47"/>
      <c r="D30" s="47"/>
      <c r="E30" s="47"/>
      <c r="F30" s="47"/>
      <c r="G30" s="47"/>
    </row>
    <row r="31" spans="2:7" x14ac:dyDescent="0.2">
      <c r="B31" s="366" t="s">
        <v>264</v>
      </c>
      <c r="C31" s="367"/>
      <c r="D31" s="367"/>
      <c r="E31" s="367"/>
      <c r="F31" s="367"/>
      <c r="G31" s="54">
        <f>ROUND(G29+G24+G19+G13,2)</f>
        <v>1.28</v>
      </c>
    </row>
    <row r="32" spans="2:7" ht="12.4" customHeight="1" x14ac:dyDescent="0.2">
      <c r="B32" s="47"/>
      <c r="C32" s="47"/>
      <c r="D32" s="47"/>
      <c r="E32" s="47"/>
      <c r="F32" s="47"/>
      <c r="G32" s="47"/>
    </row>
    <row r="33" spans="2:7" x14ac:dyDescent="0.2">
      <c r="B33" s="366" t="s">
        <v>265</v>
      </c>
      <c r="C33" s="367"/>
      <c r="D33" s="367"/>
      <c r="E33" s="367"/>
      <c r="F33" s="367"/>
      <c r="G33" s="54">
        <f>ROUND(B34*G31,2)</f>
        <v>0.22</v>
      </c>
    </row>
    <row r="34" spans="2:7" x14ac:dyDescent="0.2">
      <c r="B34" s="55" t="s">
        <v>266</v>
      </c>
      <c r="C34" s="56"/>
      <c r="D34" s="56"/>
      <c r="E34" s="56"/>
      <c r="F34" s="56"/>
    </row>
    <row r="35" spans="2:7" x14ac:dyDescent="0.2">
      <c r="B35" s="24"/>
      <c r="C35" s="26"/>
      <c r="D35" s="27"/>
      <c r="E35" s="28"/>
      <c r="F35" s="27"/>
      <c r="G35" s="27"/>
    </row>
    <row r="36" spans="2:7" x14ac:dyDescent="0.2">
      <c r="B36" s="57" t="s">
        <v>267</v>
      </c>
      <c r="C36" s="58"/>
      <c r="D36" s="58"/>
      <c r="E36" s="58"/>
      <c r="F36" s="58"/>
      <c r="G36" s="59">
        <f>ROUND(G33+G31,3)</f>
        <v>1.5</v>
      </c>
    </row>
    <row r="37" spans="2:7" x14ac:dyDescent="0.2">
      <c r="B37" s="60"/>
      <c r="C37" s="61"/>
      <c r="D37" s="62"/>
      <c r="E37" s="63"/>
      <c r="F37" s="62"/>
      <c r="G37" s="62"/>
    </row>
    <row r="38" spans="2:7" x14ac:dyDescent="0.2">
      <c r="B38" s="64" t="s">
        <v>240</v>
      </c>
      <c r="C38" s="358" t="s">
        <v>278</v>
      </c>
      <c r="D38" s="358"/>
      <c r="E38" s="358"/>
      <c r="F38" s="358"/>
      <c r="G38" s="358"/>
    </row>
  </sheetData>
  <sheetProtection formatCells="0" formatColumns="0" formatRows="0" insertColumns="0" insertRows="0" insertHyperlinks="0" deleteColumns="0" deleteRows="0" sort="0" autoFilter="0" pivotTables="0"/>
  <mergeCells count="17">
    <mergeCell ref="B1:G1"/>
    <mergeCell ref="B7:G7"/>
    <mergeCell ref="B15:G15"/>
    <mergeCell ref="B21:G21"/>
    <mergeCell ref="B31:F31"/>
    <mergeCell ref="B16:C16"/>
    <mergeCell ref="B9:G9"/>
    <mergeCell ref="B13:F13"/>
    <mergeCell ref="B24:F24"/>
    <mergeCell ref="B18:C18"/>
    <mergeCell ref="B4:D4"/>
    <mergeCell ref="C38:G38"/>
    <mergeCell ref="B26:G26"/>
    <mergeCell ref="B29:F29"/>
    <mergeCell ref="B19:F19"/>
    <mergeCell ref="B17:C17"/>
    <mergeCell ref="B33:F33"/>
  </mergeCells>
  <pageMargins left="0.25" right="0.25" top="0.75" bottom="0.75" header="0.3" footer="0.3"/>
  <pageSetup paperSize="9" orientation="portrait"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17</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1.3.2.2</v>
      </c>
      <c r="G4" s="25"/>
    </row>
    <row r="5" spans="1:7" x14ac:dyDescent="0.2">
      <c r="B5" s="25" t="s">
        <v>21</v>
      </c>
      <c r="C5" s="25"/>
      <c r="D5" s="25"/>
      <c r="E5" s="25"/>
      <c r="F5" s="24" t="s">
        <v>242</v>
      </c>
      <c r="G5" s="25" t="s">
        <v>17</v>
      </c>
    </row>
    <row r="6" spans="1:7" x14ac:dyDescent="0.2">
      <c r="B6" s="25"/>
      <c r="C6" s="25"/>
      <c r="D6" s="25"/>
      <c r="E6" s="25"/>
      <c r="F6" s="247" t="str">
        <f>IF($A$1&lt;&gt;"",VLOOKUP($A$1,INFO,10,0),"")</f>
        <v>HOJA 17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6.0199999999999997E-2</v>
      </c>
    </row>
    <row r="12" spans="1:7" x14ac:dyDescent="0.2">
      <c r="B12" s="38" t="s">
        <v>279</v>
      </c>
      <c r="C12" s="39" t="s">
        <v>249</v>
      </c>
      <c r="D12" s="40">
        <v>16</v>
      </c>
      <c r="E12" s="41">
        <v>28.73</v>
      </c>
      <c r="F12" s="40">
        <v>1.1089999999999999E-2</v>
      </c>
      <c r="G12" s="42">
        <f>ROUND(IF(ISNUMBER(D12),D12*E12*F12,$G$21*0.05),4)</f>
        <v>5.0979000000000001</v>
      </c>
    </row>
    <row r="13" spans="1:7" ht="24" x14ac:dyDescent="0.2">
      <c r="B13" s="38" t="s">
        <v>280</v>
      </c>
      <c r="C13" s="39" t="s">
        <v>249</v>
      </c>
      <c r="D13" s="40">
        <v>1</v>
      </c>
      <c r="E13" s="41">
        <v>55</v>
      </c>
      <c r="F13" s="40">
        <v>1.1089999999999999E-2</v>
      </c>
      <c r="G13" s="42">
        <f>ROUND(IF(ISNUMBER(D13),D13*E13*F13,$G$21*0.05),4)</f>
        <v>0.61</v>
      </c>
    </row>
    <row r="14" spans="1:7" x14ac:dyDescent="0.2">
      <c r="B14" s="362" t="s">
        <v>239</v>
      </c>
      <c r="C14" s="363"/>
      <c r="D14" s="363"/>
      <c r="E14" s="363"/>
      <c r="F14" s="363"/>
      <c r="G14" s="43">
        <f>SUM(G11:G13)</f>
        <v>5.7681000000000004</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259</v>
      </c>
      <c r="C18" s="365"/>
      <c r="D18" s="36">
        <v>1</v>
      </c>
      <c r="E18" s="36">
        <v>4.2300000000000004</v>
      </c>
      <c r="F18" s="35">
        <v>1.1089999999999999E-2</v>
      </c>
      <c r="G18" s="37">
        <f>ROUND(D18*E18*F18,4)</f>
        <v>4.6899999999999997E-2</v>
      </c>
    </row>
    <row r="19" spans="2:7" x14ac:dyDescent="0.2">
      <c r="B19" s="378" t="s">
        <v>281</v>
      </c>
      <c r="C19" s="379"/>
      <c r="D19" s="41">
        <v>1</v>
      </c>
      <c r="E19" s="41">
        <v>4.75</v>
      </c>
      <c r="F19" s="40">
        <v>1.1089999999999999E-2</v>
      </c>
      <c r="G19" s="42">
        <f>ROUND(D19*E19*F19,4)</f>
        <v>5.2699999999999997E-2</v>
      </c>
    </row>
    <row r="20" spans="2:7" x14ac:dyDescent="0.2">
      <c r="B20" s="378" t="s">
        <v>282</v>
      </c>
      <c r="C20" s="379"/>
      <c r="D20" s="41">
        <v>16</v>
      </c>
      <c r="E20" s="41">
        <v>6.22</v>
      </c>
      <c r="F20" s="40">
        <v>1.1089999999999999E-2</v>
      </c>
      <c r="G20" s="42">
        <f>ROUND(D20*E20*F20,4)</f>
        <v>1.1036999999999999</v>
      </c>
    </row>
    <row r="21" spans="2:7" x14ac:dyDescent="0.2">
      <c r="B21" s="362" t="s">
        <v>239</v>
      </c>
      <c r="C21" s="363"/>
      <c r="D21" s="363"/>
      <c r="E21" s="363"/>
      <c r="F21" s="363"/>
      <c r="G21" s="43">
        <f>SUM(G18:G20)</f>
        <v>1.2032999999999998</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x14ac:dyDescent="0.2">
      <c r="B25" s="46"/>
      <c r="C25" s="39"/>
      <c r="D25" s="40"/>
      <c r="E25" s="41"/>
      <c r="F25" s="49"/>
      <c r="G25" s="50"/>
    </row>
    <row r="26" spans="2:7" x14ac:dyDescent="0.2">
      <c r="B26" s="362" t="s">
        <v>239</v>
      </c>
      <c r="C26" s="363"/>
      <c r="D26" s="363"/>
      <c r="E26" s="363"/>
      <c r="F26" s="363"/>
      <c r="G26" s="43">
        <v>0</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ROUND(G31+G26+G21+G14,2)</f>
        <v>6.97</v>
      </c>
    </row>
    <row r="34" spans="2:7" ht="12.4" customHeight="1" x14ac:dyDescent="0.2">
      <c r="B34" s="47"/>
      <c r="C34" s="47"/>
      <c r="D34" s="47"/>
      <c r="E34" s="47"/>
      <c r="F34" s="47"/>
      <c r="G34" s="47"/>
    </row>
    <row r="35" spans="2:7" x14ac:dyDescent="0.2">
      <c r="B35" s="366" t="s">
        <v>265</v>
      </c>
      <c r="C35" s="367"/>
      <c r="D35" s="367"/>
      <c r="E35" s="367"/>
      <c r="F35" s="367"/>
      <c r="G35" s="54">
        <f>ROUND(B36*G33,2)</f>
        <v>1.18</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8.15</v>
      </c>
    </row>
    <row r="39" spans="2:7" x14ac:dyDescent="0.2">
      <c r="B39" s="60"/>
      <c r="C39" s="61"/>
      <c r="D39" s="62"/>
      <c r="E39" s="63"/>
      <c r="F39" s="62"/>
      <c r="G39" s="62"/>
    </row>
    <row r="40" spans="2:7" x14ac:dyDescent="0.2">
      <c r="B40" s="64" t="s">
        <v>240</v>
      </c>
      <c r="C40" s="358" t="s">
        <v>283</v>
      </c>
      <c r="D40" s="358"/>
      <c r="E40" s="358"/>
      <c r="F40" s="358"/>
      <c r="G40" s="358"/>
    </row>
  </sheetData>
  <sheetProtection formatCells="0" formatColumns="0" formatRows="0" insertColumns="0" insertRows="0" insertHyperlinks="0" deleteColumns="0" deleteRows="0" sort="0" autoFilter="0" pivotTables="0"/>
  <mergeCells count="18">
    <mergeCell ref="B1:G1"/>
    <mergeCell ref="B7:G7"/>
    <mergeCell ref="B16:G16"/>
    <mergeCell ref="B23:G23"/>
    <mergeCell ref="B33:F33"/>
    <mergeCell ref="B17:C17"/>
    <mergeCell ref="B9:G9"/>
    <mergeCell ref="B14:F14"/>
    <mergeCell ref="B26:F26"/>
    <mergeCell ref="B19:C19"/>
    <mergeCell ref="B20:C20"/>
    <mergeCell ref="B4:D4"/>
    <mergeCell ref="C40:G40"/>
    <mergeCell ref="B28:G28"/>
    <mergeCell ref="B31:F31"/>
    <mergeCell ref="B21:F21"/>
    <mergeCell ref="B18:C18"/>
    <mergeCell ref="B35:F35"/>
  </mergeCells>
  <pageMargins left="0.25" right="0.25" top="0.75" bottom="0.75" header="0.3" footer="0.3"/>
  <pageSetup paperSize="9" orientation="portrait"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18</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1.3.2.3</v>
      </c>
      <c r="G4" s="25"/>
    </row>
    <row r="5" spans="1:7" x14ac:dyDescent="0.2">
      <c r="B5" s="25" t="s">
        <v>23</v>
      </c>
      <c r="C5" s="25"/>
      <c r="D5" s="25"/>
      <c r="E5" s="25"/>
      <c r="F5" s="24" t="s">
        <v>242</v>
      </c>
      <c r="G5" s="25" t="s">
        <v>17</v>
      </c>
    </row>
    <row r="6" spans="1:7" x14ac:dyDescent="0.2">
      <c r="B6" s="25"/>
      <c r="C6" s="25"/>
      <c r="D6" s="25"/>
      <c r="E6" s="25"/>
      <c r="F6" s="247" t="str">
        <f>IF($A$1&lt;&gt;"",VLOOKUP($A$1,INFO,10,0),"")</f>
        <v>HOJA 18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ROUND(IF(ISNUMBER(D11),D11*E11*F11,$G$23*0.05),4)</f>
        <v>1.17E-2</v>
      </c>
    </row>
    <row r="12" spans="1:7" ht="24" x14ac:dyDescent="0.2">
      <c r="B12" s="38" t="s">
        <v>269</v>
      </c>
      <c r="C12" s="39" t="s">
        <v>249</v>
      </c>
      <c r="D12" s="40">
        <v>1</v>
      </c>
      <c r="E12" s="41">
        <v>64.17</v>
      </c>
      <c r="F12" s="40">
        <v>1.18E-2</v>
      </c>
      <c r="G12" s="42">
        <f>ROUND(IF(ISNUMBER(D12),D12*E12*F12,$G$23*0.05),4)</f>
        <v>0.75719999999999998</v>
      </c>
    </row>
    <row r="13" spans="1:7" ht="24" x14ac:dyDescent="0.2">
      <c r="B13" s="38" t="s">
        <v>284</v>
      </c>
      <c r="C13" s="39" t="s">
        <v>249</v>
      </c>
      <c r="D13" s="40">
        <v>1</v>
      </c>
      <c r="E13" s="41">
        <v>38</v>
      </c>
      <c r="F13" s="40">
        <v>1.18E-2</v>
      </c>
      <c r="G13" s="42">
        <f>ROUND(IF(ISNUMBER(D13),D13*E13*F13,$G$23*0.05),4)</f>
        <v>0.44840000000000002</v>
      </c>
    </row>
    <row r="14" spans="1:7" x14ac:dyDescent="0.2">
      <c r="B14" s="38" t="s">
        <v>285</v>
      </c>
      <c r="C14" s="39" t="s">
        <v>249</v>
      </c>
      <c r="D14" s="40">
        <v>1</v>
      </c>
      <c r="E14" s="41">
        <v>30</v>
      </c>
      <c r="F14" s="40">
        <v>1.18E-2</v>
      </c>
      <c r="G14" s="42">
        <f>ROUND(IF(ISNUMBER(D14),D14*E14*F14,$G$23*0.05),4)</f>
        <v>0.35399999999999998</v>
      </c>
    </row>
    <row r="15" spans="1:7" x14ac:dyDescent="0.2">
      <c r="B15" s="362" t="s">
        <v>239</v>
      </c>
      <c r="C15" s="363"/>
      <c r="D15" s="363"/>
      <c r="E15" s="363"/>
      <c r="F15" s="363"/>
      <c r="G15" s="43">
        <f>SUM(G11:G14)</f>
        <v>1.5712999999999999</v>
      </c>
    </row>
    <row r="16" spans="1:7" x14ac:dyDescent="0.2">
      <c r="B16" s="44"/>
      <c r="C16" s="44"/>
      <c r="D16" s="44"/>
      <c r="E16" s="44"/>
      <c r="F16" s="44"/>
      <c r="G16" s="22"/>
    </row>
    <row r="17" spans="2:7" x14ac:dyDescent="0.2">
      <c r="B17" s="359" t="s">
        <v>254</v>
      </c>
      <c r="C17" s="360"/>
      <c r="D17" s="360"/>
      <c r="E17" s="360"/>
      <c r="F17" s="360"/>
      <c r="G17" s="361"/>
    </row>
    <row r="18" spans="2:7" x14ac:dyDescent="0.2">
      <c r="B18" s="373" t="s">
        <v>2</v>
      </c>
      <c r="C18" s="374"/>
      <c r="D18" s="30" t="s">
        <v>255</v>
      </c>
      <c r="E18" s="30" t="s">
        <v>256</v>
      </c>
      <c r="F18" s="30" t="s">
        <v>246</v>
      </c>
      <c r="G18" s="45" t="s">
        <v>247</v>
      </c>
    </row>
    <row r="19" spans="2:7" x14ac:dyDescent="0.2">
      <c r="B19" s="364" t="s">
        <v>258</v>
      </c>
      <c r="C19" s="365"/>
      <c r="D19" s="36">
        <v>1</v>
      </c>
      <c r="E19" s="36">
        <v>4.28</v>
      </c>
      <c r="F19" s="35">
        <v>1.18E-2</v>
      </c>
      <c r="G19" s="37">
        <f>ROUND(D19*E19*F19,4)</f>
        <v>5.0500000000000003E-2</v>
      </c>
    </row>
    <row r="20" spans="2:7" x14ac:dyDescent="0.2">
      <c r="B20" s="378" t="s">
        <v>272</v>
      </c>
      <c r="C20" s="379"/>
      <c r="D20" s="41">
        <v>1</v>
      </c>
      <c r="E20" s="41">
        <v>4.75</v>
      </c>
      <c r="F20" s="40">
        <v>1.18E-2</v>
      </c>
      <c r="G20" s="42">
        <f>ROUND(D20*E20*F20,4)</f>
        <v>5.6099999999999997E-2</v>
      </c>
    </row>
    <row r="21" spans="2:7" x14ac:dyDescent="0.2">
      <c r="B21" s="378" t="s">
        <v>273</v>
      </c>
      <c r="C21" s="379"/>
      <c r="D21" s="41">
        <v>1</v>
      </c>
      <c r="E21" s="41">
        <v>4.5199999999999996</v>
      </c>
      <c r="F21" s="40">
        <v>1.18E-2</v>
      </c>
      <c r="G21" s="42">
        <f>ROUND(D21*E21*F21,4)</f>
        <v>5.33E-2</v>
      </c>
    </row>
    <row r="22" spans="2:7" x14ac:dyDescent="0.2">
      <c r="B22" s="378" t="s">
        <v>274</v>
      </c>
      <c r="C22" s="379"/>
      <c r="D22" s="41">
        <v>1</v>
      </c>
      <c r="E22" s="41">
        <v>6.22</v>
      </c>
      <c r="F22" s="40">
        <v>1.18E-2</v>
      </c>
      <c r="G22" s="42">
        <f>ROUND(D22*E22*F22,4)</f>
        <v>7.3400000000000007E-2</v>
      </c>
    </row>
    <row r="23" spans="2:7" x14ac:dyDescent="0.2">
      <c r="B23" s="362" t="s">
        <v>239</v>
      </c>
      <c r="C23" s="363"/>
      <c r="D23" s="363"/>
      <c r="E23" s="363"/>
      <c r="F23" s="363"/>
      <c r="G23" s="43">
        <f>SUM(G19:G22)</f>
        <v>0.23330000000000001</v>
      </c>
    </row>
    <row r="24" spans="2:7" x14ac:dyDescent="0.2">
      <c r="B24" s="47"/>
      <c r="C24" s="47"/>
      <c r="D24" s="47"/>
      <c r="E24" s="47"/>
      <c r="F24" s="47"/>
      <c r="G24" s="22"/>
    </row>
    <row r="25" spans="2:7" x14ac:dyDescent="0.2">
      <c r="B25" s="359" t="s">
        <v>260</v>
      </c>
      <c r="C25" s="360"/>
      <c r="D25" s="360"/>
      <c r="E25" s="360"/>
      <c r="F25" s="360"/>
      <c r="G25" s="361"/>
    </row>
    <row r="26" spans="2:7" x14ac:dyDescent="0.2">
      <c r="B26" s="29" t="s">
        <v>2</v>
      </c>
      <c r="C26" s="30" t="s">
        <v>3</v>
      </c>
      <c r="D26" s="31" t="s">
        <v>4</v>
      </c>
      <c r="E26" s="32" t="s">
        <v>245</v>
      </c>
      <c r="F26" s="48"/>
      <c r="G26" s="33" t="s">
        <v>247</v>
      </c>
    </row>
    <row r="27" spans="2:7" x14ac:dyDescent="0.2">
      <c r="B27" s="34" t="s">
        <v>286</v>
      </c>
      <c r="C27" s="11" t="s">
        <v>17</v>
      </c>
      <c r="D27" s="35">
        <v>1.25</v>
      </c>
      <c r="E27" s="36">
        <v>2.5499999999999998</v>
      </c>
      <c r="F27" s="65"/>
      <c r="G27" s="37">
        <v>3.19</v>
      </c>
    </row>
    <row r="28" spans="2:7" x14ac:dyDescent="0.2">
      <c r="B28" s="362" t="s">
        <v>239</v>
      </c>
      <c r="C28" s="363"/>
      <c r="D28" s="363"/>
      <c r="E28" s="363"/>
      <c r="F28" s="363"/>
      <c r="G28" s="43">
        <v>3.19</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ROUND(G33+G28+G23+G15,2)</f>
        <v>4.99</v>
      </c>
    </row>
    <row r="36" spans="2:7" ht="12.4" customHeight="1" x14ac:dyDescent="0.2">
      <c r="B36" s="47"/>
      <c r="C36" s="47"/>
      <c r="D36" s="47"/>
      <c r="E36" s="47"/>
      <c r="F36" s="47"/>
      <c r="G36" s="47"/>
    </row>
    <row r="37" spans="2:7" x14ac:dyDescent="0.2">
      <c r="B37" s="366" t="s">
        <v>265</v>
      </c>
      <c r="C37" s="367"/>
      <c r="D37" s="367"/>
      <c r="E37" s="367"/>
      <c r="F37" s="367"/>
      <c r="G37" s="54">
        <f>ROUND(B38*G35,2)</f>
        <v>0.85</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5.84</v>
      </c>
    </row>
    <row r="41" spans="2:7" x14ac:dyDescent="0.2">
      <c r="B41" s="60"/>
      <c r="C41" s="61"/>
      <c r="D41" s="62"/>
      <c r="E41" s="63"/>
      <c r="F41" s="62"/>
      <c r="G41" s="62"/>
    </row>
    <row r="42" spans="2:7" x14ac:dyDescent="0.2">
      <c r="B42" s="64" t="s">
        <v>240</v>
      </c>
      <c r="C42" s="358" t="s">
        <v>287</v>
      </c>
      <c r="D42" s="358"/>
      <c r="E42" s="358"/>
      <c r="F42" s="358"/>
      <c r="G42" s="358"/>
    </row>
  </sheetData>
  <sheetProtection formatCells="0" formatColumns="0" formatRows="0" insertColumns="0" insertRows="0" insertHyperlinks="0" deleteColumns="0" deleteRows="0" sort="0" autoFilter="0" pivotTables="0"/>
  <mergeCells count="19">
    <mergeCell ref="B1:G1"/>
    <mergeCell ref="B7:G7"/>
    <mergeCell ref="B17:G17"/>
    <mergeCell ref="B25:G25"/>
    <mergeCell ref="B35:F35"/>
    <mergeCell ref="B18:C18"/>
    <mergeCell ref="B9:G9"/>
    <mergeCell ref="B15:F15"/>
    <mergeCell ref="B28:F28"/>
    <mergeCell ref="B20:C20"/>
    <mergeCell ref="B21:C21"/>
    <mergeCell ref="B22:C22"/>
    <mergeCell ref="B4:D4"/>
    <mergeCell ref="C42:G42"/>
    <mergeCell ref="B30:G30"/>
    <mergeCell ref="B33:F33"/>
    <mergeCell ref="B23:F23"/>
    <mergeCell ref="B19:C19"/>
    <mergeCell ref="B37:F37"/>
  </mergeCells>
  <pageMargins left="0.25" right="0.25" top="0.75" bottom="0.75" header="0.3" footer="0.3"/>
  <pageSetup paperSize="9" orientation="portrait"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19</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1.3.2.4</v>
      </c>
      <c r="G4" s="25"/>
    </row>
    <row r="5" spans="1:7" x14ac:dyDescent="0.2">
      <c r="B5" s="25" t="s">
        <v>25</v>
      </c>
      <c r="C5" s="25"/>
      <c r="D5" s="25"/>
      <c r="E5" s="25"/>
      <c r="F5" s="24" t="s">
        <v>242</v>
      </c>
      <c r="G5" s="25" t="s">
        <v>26</v>
      </c>
    </row>
    <row r="6" spans="1:7" x14ac:dyDescent="0.2">
      <c r="B6" s="25"/>
      <c r="C6" s="25"/>
      <c r="D6" s="25"/>
      <c r="E6" s="25"/>
      <c r="F6" s="247" t="str">
        <f>IF($A$1&lt;&gt;"",VLOOKUP($A$1,INFO,10,0),"")</f>
        <v>HOJA 19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279</v>
      </c>
      <c r="C11" s="11" t="s">
        <v>249</v>
      </c>
      <c r="D11" s="35">
        <v>1</v>
      </c>
      <c r="E11" s="36">
        <v>28.73</v>
      </c>
      <c r="F11" s="35">
        <v>7.7999999999999996E-3</v>
      </c>
      <c r="G11" s="37">
        <f>ROUND(IF(ISNUMBER(D11),D11*E11*F11,$G$17*0.05),4)</f>
        <v>0.22409999999999999</v>
      </c>
    </row>
    <row r="12" spans="1:7" x14ac:dyDescent="0.2">
      <c r="B12" s="362" t="s">
        <v>239</v>
      </c>
      <c r="C12" s="363"/>
      <c r="D12" s="363"/>
      <c r="E12" s="363"/>
      <c r="F12" s="363"/>
      <c r="G12" s="43">
        <f>SUM(G11)</f>
        <v>0.22409999999999999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282</v>
      </c>
      <c r="C16" s="365"/>
      <c r="D16" s="36">
        <v>1</v>
      </c>
      <c r="E16" s="36">
        <v>6.22</v>
      </c>
      <c r="F16" s="35">
        <v>7.7999999999999996E-3</v>
      </c>
      <c r="G16" s="37">
        <f>ROUND(D16*E16*F16,4)</f>
        <v>4.8500000000000001E-2</v>
      </c>
    </row>
    <row r="17" spans="2:7" x14ac:dyDescent="0.2">
      <c r="B17" s="362" t="s">
        <v>239</v>
      </c>
      <c r="C17" s="363"/>
      <c r="D17" s="363"/>
      <c r="E17" s="363"/>
      <c r="F17" s="363"/>
      <c r="G17" s="43">
        <f>SUM(G16)</f>
        <v>4.8500000000000001E-2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46"/>
      <c r="C21" s="39"/>
      <c r="D21" s="40"/>
      <c r="E21" s="41"/>
      <c r="F21" s="49"/>
      <c r="G21" s="50"/>
    </row>
    <row r="22" spans="2:7" x14ac:dyDescent="0.2">
      <c r="B22" s="362" t="s">
        <v>239</v>
      </c>
      <c r="C22" s="363"/>
      <c r="D22" s="363"/>
      <c r="E22" s="363"/>
      <c r="F22" s="363"/>
      <c r="G22" s="43">
        <v>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0.27</v>
      </c>
    </row>
    <row r="30" spans="2:7" ht="12.4" customHeight="1" x14ac:dyDescent="0.2">
      <c r="B30" s="47"/>
      <c r="C30" s="47"/>
      <c r="D30" s="47"/>
      <c r="E30" s="47"/>
      <c r="F30" s="47"/>
      <c r="G30" s="47"/>
    </row>
    <row r="31" spans="2:7" x14ac:dyDescent="0.2">
      <c r="B31" s="366" t="s">
        <v>265</v>
      </c>
      <c r="C31" s="367"/>
      <c r="D31" s="367"/>
      <c r="E31" s="367"/>
      <c r="F31" s="367"/>
      <c r="G31" s="54">
        <f>ROUND(B32*G29,2)</f>
        <v>0.05</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0.32</v>
      </c>
    </row>
    <row r="35" spans="2:7" x14ac:dyDescent="0.2">
      <c r="B35" s="60"/>
      <c r="C35" s="61"/>
      <c r="D35" s="62"/>
      <c r="E35" s="63"/>
      <c r="F35" s="62"/>
      <c r="G35" s="62"/>
    </row>
    <row r="36" spans="2:7" x14ac:dyDescent="0.2">
      <c r="B36" s="64" t="s">
        <v>240</v>
      </c>
      <c r="C36" s="358" t="s">
        <v>288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20</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1.3.2.5</v>
      </c>
      <c r="G4" s="25"/>
    </row>
    <row r="5" spans="1:7" x14ac:dyDescent="0.2">
      <c r="B5" s="25" t="s">
        <v>57</v>
      </c>
      <c r="C5" s="25"/>
      <c r="D5" s="25"/>
      <c r="E5" s="25"/>
      <c r="F5" s="24" t="s">
        <v>242</v>
      </c>
      <c r="G5" s="25" t="s">
        <v>17</v>
      </c>
    </row>
    <row r="6" spans="1:7" x14ac:dyDescent="0.2">
      <c r="B6" s="25"/>
      <c r="C6" s="25"/>
      <c r="D6" s="25"/>
      <c r="E6" s="25"/>
      <c r="F6" s="247" t="str">
        <f>IF($A$1&lt;&gt;"",VLOOKUP($A$1,INFO,10,0),"")</f>
        <v>HOJA 20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0.50829999999999997</v>
      </c>
    </row>
    <row r="12" spans="1:7" ht="24" x14ac:dyDescent="0.2">
      <c r="B12" s="38" t="s">
        <v>317</v>
      </c>
      <c r="C12" s="39" t="s">
        <v>249</v>
      </c>
      <c r="D12" s="40">
        <v>2</v>
      </c>
      <c r="E12" s="41">
        <v>3.84</v>
      </c>
      <c r="F12" s="40">
        <v>0.29459999999999997</v>
      </c>
      <c r="G12" s="42">
        <f>ROUND(IF(ISNUMBER(D12),D12*E12*F12,$G$21*0.05),4)</f>
        <v>2.2625000000000002</v>
      </c>
    </row>
    <row r="13" spans="1:7" ht="24" x14ac:dyDescent="0.2">
      <c r="B13" s="38" t="s">
        <v>318</v>
      </c>
      <c r="C13" s="39" t="s">
        <v>249</v>
      </c>
      <c r="D13" s="40">
        <v>1</v>
      </c>
      <c r="E13" s="41">
        <v>11.27</v>
      </c>
      <c r="F13" s="40">
        <v>0.29459999999999997</v>
      </c>
      <c r="G13" s="42">
        <f>ROUND(IF(ISNUMBER(D13),D13*E13*F13,$G$21*0.05),4)</f>
        <v>3.3201000000000001</v>
      </c>
    </row>
    <row r="14" spans="1:7" x14ac:dyDescent="0.2">
      <c r="B14" s="362" t="s">
        <v>239</v>
      </c>
      <c r="C14" s="363"/>
      <c r="D14" s="363"/>
      <c r="E14" s="363"/>
      <c r="F14" s="363"/>
      <c r="G14" s="43">
        <f>SUM(G11:G13)</f>
        <v>6.0909000000000004</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259</v>
      </c>
      <c r="C18" s="365"/>
      <c r="D18" s="36">
        <v>4</v>
      </c>
      <c r="E18" s="36">
        <v>4.2300000000000004</v>
      </c>
      <c r="F18" s="35">
        <v>0.29459999999999997</v>
      </c>
      <c r="G18" s="37">
        <f>ROUND(D18*E18*F18,4)</f>
        <v>4.9846000000000004</v>
      </c>
    </row>
    <row r="19" spans="2:7" x14ac:dyDescent="0.2">
      <c r="B19" s="378" t="s">
        <v>319</v>
      </c>
      <c r="C19" s="379"/>
      <c r="D19" s="41">
        <v>1</v>
      </c>
      <c r="E19" s="41">
        <v>4.75</v>
      </c>
      <c r="F19" s="40">
        <v>0.29459999999999997</v>
      </c>
      <c r="G19" s="42">
        <f>ROUND(D19*E19*F19,4)</f>
        <v>1.3994</v>
      </c>
    </row>
    <row r="20" spans="2:7" x14ac:dyDescent="0.2">
      <c r="B20" s="378" t="s">
        <v>320</v>
      </c>
      <c r="C20" s="379"/>
      <c r="D20" s="41">
        <v>3</v>
      </c>
      <c r="E20" s="41">
        <v>4.28</v>
      </c>
      <c r="F20" s="40">
        <v>0.29459999999999997</v>
      </c>
      <c r="G20" s="42">
        <f>ROUND(D20*E20*F20,4)</f>
        <v>3.7827000000000002</v>
      </c>
    </row>
    <row r="21" spans="2:7" x14ac:dyDescent="0.2">
      <c r="B21" s="362" t="s">
        <v>239</v>
      </c>
      <c r="C21" s="363"/>
      <c r="D21" s="363"/>
      <c r="E21" s="363"/>
      <c r="F21" s="363"/>
      <c r="G21" s="43">
        <f>SUM(G18:G20)</f>
        <v>10.166700000000001</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ht="36" x14ac:dyDescent="0.2">
      <c r="B25" s="34" t="s">
        <v>321</v>
      </c>
      <c r="C25" s="11" t="s">
        <v>17</v>
      </c>
      <c r="D25" s="35">
        <v>1.05</v>
      </c>
      <c r="E25" s="36">
        <v>152.55000000000001</v>
      </c>
      <c r="F25" s="65"/>
      <c r="G25" s="37">
        <v>160.18</v>
      </c>
    </row>
    <row r="26" spans="2:7" ht="24" x14ac:dyDescent="0.2">
      <c r="B26" s="46" t="s">
        <v>322</v>
      </c>
      <c r="C26" s="39" t="s">
        <v>323</v>
      </c>
      <c r="D26" s="40">
        <v>1</v>
      </c>
      <c r="E26" s="41">
        <v>25.5</v>
      </c>
      <c r="F26" s="49"/>
      <c r="G26" s="50">
        <v>25.5</v>
      </c>
    </row>
    <row r="27" spans="2:7" ht="36" x14ac:dyDescent="0.2">
      <c r="B27" s="46" t="s">
        <v>324</v>
      </c>
      <c r="C27" s="39" t="s">
        <v>325</v>
      </c>
      <c r="D27" s="40">
        <v>1</v>
      </c>
      <c r="E27" s="41">
        <v>8.16</v>
      </c>
      <c r="F27" s="49"/>
      <c r="G27" s="50">
        <v>8.16</v>
      </c>
    </row>
    <row r="28" spans="2:7" x14ac:dyDescent="0.2">
      <c r="B28" s="46" t="s">
        <v>326</v>
      </c>
      <c r="C28" s="39" t="s">
        <v>327</v>
      </c>
      <c r="D28" s="40">
        <v>1</v>
      </c>
      <c r="E28" s="41">
        <v>46.02</v>
      </c>
      <c r="F28" s="49"/>
      <c r="G28" s="50">
        <v>46.02</v>
      </c>
    </row>
    <row r="29" spans="2:7" x14ac:dyDescent="0.2">
      <c r="B29" s="362" t="s">
        <v>239</v>
      </c>
      <c r="C29" s="363"/>
      <c r="D29" s="363"/>
      <c r="E29" s="363"/>
      <c r="F29" s="363"/>
      <c r="G29" s="43">
        <v>239.86</v>
      </c>
    </row>
    <row r="30" spans="2:7" x14ac:dyDescent="0.2">
      <c r="B30" s="24"/>
      <c r="C30" s="26"/>
      <c r="D30" s="27"/>
      <c r="E30" s="28"/>
      <c r="F30" s="27"/>
      <c r="G30" s="27"/>
    </row>
    <row r="31" spans="2:7" x14ac:dyDescent="0.2">
      <c r="B31" s="359" t="s">
        <v>261</v>
      </c>
      <c r="C31" s="360"/>
      <c r="D31" s="360"/>
      <c r="E31" s="360"/>
      <c r="F31" s="360"/>
      <c r="G31" s="361"/>
    </row>
    <row r="32" spans="2:7" x14ac:dyDescent="0.2">
      <c r="B32" s="29" t="s">
        <v>2</v>
      </c>
      <c r="C32" s="30" t="s">
        <v>3</v>
      </c>
      <c r="D32" s="30" t="s">
        <v>4</v>
      </c>
      <c r="E32" s="30" t="s">
        <v>262</v>
      </c>
      <c r="F32" s="30" t="s">
        <v>263</v>
      </c>
      <c r="G32" s="45" t="s">
        <v>247</v>
      </c>
    </row>
    <row r="33" spans="2:7" x14ac:dyDescent="0.2">
      <c r="B33" s="46"/>
      <c r="C33" s="39"/>
      <c r="D33" s="40"/>
      <c r="E33" s="51"/>
      <c r="F33" s="52"/>
      <c r="G33" s="53"/>
    </row>
    <row r="34" spans="2:7" x14ac:dyDescent="0.2">
      <c r="B34" s="362" t="s">
        <v>239</v>
      </c>
      <c r="C34" s="363"/>
      <c r="D34" s="363"/>
      <c r="E34" s="363"/>
      <c r="F34" s="363"/>
      <c r="G34" s="43">
        <v>0</v>
      </c>
    </row>
    <row r="35" spans="2:7" x14ac:dyDescent="0.2">
      <c r="B35" s="47"/>
      <c r="C35" s="47"/>
      <c r="D35" s="47"/>
      <c r="E35" s="47"/>
      <c r="F35" s="47"/>
      <c r="G35" s="47"/>
    </row>
    <row r="36" spans="2:7" x14ac:dyDescent="0.2">
      <c r="B36" s="366" t="s">
        <v>264</v>
      </c>
      <c r="C36" s="367"/>
      <c r="D36" s="367"/>
      <c r="E36" s="367"/>
      <c r="F36" s="367"/>
      <c r="G36" s="54">
        <f>ROUND(G34+G29+G21+G14,2)</f>
        <v>256.12</v>
      </c>
    </row>
    <row r="37" spans="2:7" ht="12.4" customHeight="1" x14ac:dyDescent="0.2">
      <c r="B37" s="47"/>
      <c r="C37" s="47"/>
      <c r="D37" s="47"/>
      <c r="E37" s="47"/>
      <c r="F37" s="47"/>
      <c r="G37" s="47"/>
    </row>
    <row r="38" spans="2:7" x14ac:dyDescent="0.2">
      <c r="B38" s="366" t="s">
        <v>265</v>
      </c>
      <c r="C38" s="367"/>
      <c r="D38" s="367"/>
      <c r="E38" s="367"/>
      <c r="F38" s="367"/>
      <c r="G38" s="54">
        <f>ROUND(B39*G36,2)</f>
        <v>43.54</v>
      </c>
    </row>
    <row r="39" spans="2:7" x14ac:dyDescent="0.2">
      <c r="B39" s="55" t="s">
        <v>266</v>
      </c>
      <c r="C39" s="56"/>
      <c r="D39" s="56"/>
      <c r="E39" s="56"/>
      <c r="F39" s="56"/>
    </row>
    <row r="40" spans="2:7" x14ac:dyDescent="0.2">
      <c r="B40" s="24"/>
      <c r="C40" s="26"/>
      <c r="D40" s="27"/>
      <c r="E40" s="28"/>
      <c r="F40" s="27"/>
      <c r="G40" s="27"/>
    </row>
    <row r="41" spans="2:7" x14ac:dyDescent="0.2">
      <c r="B41" s="57" t="s">
        <v>267</v>
      </c>
      <c r="C41" s="58"/>
      <c r="D41" s="58"/>
      <c r="E41" s="58"/>
      <c r="F41" s="58"/>
      <c r="G41" s="59">
        <f>ROUND(G38+G36,3)</f>
        <v>299.66000000000003</v>
      </c>
    </row>
    <row r="42" spans="2:7" x14ac:dyDescent="0.2">
      <c r="B42" s="60"/>
      <c r="C42" s="61"/>
      <c r="D42" s="62"/>
      <c r="E42" s="63"/>
      <c r="F42" s="62"/>
      <c r="G42" s="62"/>
    </row>
    <row r="43" spans="2:7" x14ac:dyDescent="0.2">
      <c r="B43" s="64" t="s">
        <v>240</v>
      </c>
      <c r="C43" s="358" t="s">
        <v>328</v>
      </c>
      <c r="D43" s="358"/>
      <c r="E43" s="358"/>
      <c r="F43" s="358"/>
      <c r="G43" s="358"/>
    </row>
  </sheetData>
  <sheetProtection formatCells="0" formatColumns="0" formatRows="0" insertColumns="0" insertRows="0" insertHyperlinks="0" deleteColumns="0" deleteRows="0" sort="0" autoFilter="0" pivotTables="0"/>
  <mergeCells count="18">
    <mergeCell ref="B1:G1"/>
    <mergeCell ref="B7:G7"/>
    <mergeCell ref="B16:G16"/>
    <mergeCell ref="B23:G23"/>
    <mergeCell ref="B36:F36"/>
    <mergeCell ref="B17:C17"/>
    <mergeCell ref="B9:G9"/>
    <mergeCell ref="B14:F14"/>
    <mergeCell ref="B29:F29"/>
    <mergeCell ref="B19:C19"/>
    <mergeCell ref="B20:C20"/>
    <mergeCell ref="B4:D4"/>
    <mergeCell ref="C43:G43"/>
    <mergeCell ref="B31:G31"/>
    <mergeCell ref="B34:F34"/>
    <mergeCell ref="B21:F21"/>
    <mergeCell ref="B18:C18"/>
    <mergeCell ref="B38:F38"/>
  </mergeCells>
  <pageMargins left="0.25" right="0.25" top="0.75" bottom="0.75" header="0.3" footer="0.3"/>
  <pageSetup paperSize="9" orientation="portrait"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21</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1.3.2.6</v>
      </c>
      <c r="G4" s="25"/>
    </row>
    <row r="5" spans="1:7" x14ac:dyDescent="0.2">
      <c r="B5" s="25" t="s">
        <v>59</v>
      </c>
      <c r="C5" s="25"/>
      <c r="D5" s="25"/>
      <c r="E5" s="25"/>
      <c r="F5" s="24" t="s">
        <v>242</v>
      </c>
      <c r="G5" s="25" t="s">
        <v>60</v>
      </c>
    </row>
    <row r="6" spans="1:7" x14ac:dyDescent="0.2">
      <c r="B6" s="25"/>
      <c r="C6" s="25"/>
      <c r="D6" s="25"/>
      <c r="E6" s="25"/>
      <c r="F6" s="247" t="str">
        <f>IF($A$1&lt;&gt;"",VLOOKUP($A$1,INFO,10,0),"")</f>
        <v>HOJA 21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ROUND(IF(ISNUMBER(D11),D11*E11*F11,$G$20*0.05),4)</f>
        <v>2.6499999999999999E-2</v>
      </c>
    </row>
    <row r="12" spans="1:7" ht="24" x14ac:dyDescent="0.2">
      <c r="B12" s="38" t="s">
        <v>329</v>
      </c>
      <c r="C12" s="39" t="s">
        <v>249</v>
      </c>
      <c r="D12" s="40">
        <v>1</v>
      </c>
      <c r="E12" s="41">
        <v>1.25</v>
      </c>
      <c r="F12" s="40">
        <v>3.0300000000000001E-2</v>
      </c>
      <c r="G12" s="42">
        <f>ROUND(IF(ISNUMBER(D12),D12*E12*F12,$G$20*0.05),4)</f>
        <v>3.7900000000000003E-2</v>
      </c>
    </row>
    <row r="13" spans="1:7" x14ac:dyDescent="0.2">
      <c r="B13" s="362" t="s">
        <v>239</v>
      </c>
      <c r="C13" s="363"/>
      <c r="D13" s="363"/>
      <c r="E13" s="363"/>
      <c r="F13" s="363"/>
      <c r="G13" s="43">
        <f>SUM(G11:G12)</f>
        <v>6.4399999999999999E-2</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2</v>
      </c>
      <c r="E17" s="36">
        <v>4.2300000000000004</v>
      </c>
      <c r="F17" s="35">
        <v>3.0300000000000001E-2</v>
      </c>
      <c r="G17" s="37">
        <f>ROUND(D17*E17*F17,4)</f>
        <v>0.25629999999999997</v>
      </c>
    </row>
    <row r="18" spans="2:7" x14ac:dyDescent="0.2">
      <c r="B18" s="378" t="s">
        <v>319</v>
      </c>
      <c r="C18" s="379"/>
      <c r="D18" s="41">
        <v>1</v>
      </c>
      <c r="E18" s="41">
        <v>4.75</v>
      </c>
      <c r="F18" s="40">
        <v>3.0300000000000001E-2</v>
      </c>
      <c r="G18" s="42">
        <f>ROUND(D18*E18*F18,4)</f>
        <v>0.1439</v>
      </c>
    </row>
    <row r="19" spans="2:7" x14ac:dyDescent="0.2">
      <c r="B19" s="378" t="s">
        <v>330</v>
      </c>
      <c r="C19" s="379"/>
      <c r="D19" s="41">
        <v>1</v>
      </c>
      <c r="E19" s="41">
        <v>4.28</v>
      </c>
      <c r="F19" s="40">
        <v>3.0300000000000001E-2</v>
      </c>
      <c r="G19" s="42">
        <f>ROUND(D19*E19*F19,4)</f>
        <v>0.12970000000000001</v>
      </c>
    </row>
    <row r="20" spans="2:7" x14ac:dyDescent="0.2">
      <c r="B20" s="362" t="s">
        <v>239</v>
      </c>
      <c r="C20" s="363"/>
      <c r="D20" s="363"/>
      <c r="E20" s="363"/>
      <c r="F20" s="363"/>
      <c r="G20" s="43">
        <f>SUM(G17:G19)</f>
        <v>0.52990000000000004</v>
      </c>
    </row>
    <row r="21" spans="2:7" x14ac:dyDescent="0.2">
      <c r="B21" s="47"/>
      <c r="C21" s="47"/>
      <c r="D21" s="47"/>
      <c r="E21" s="47"/>
      <c r="F21" s="47"/>
      <c r="G21" s="22"/>
    </row>
    <row r="22" spans="2:7" x14ac:dyDescent="0.2">
      <c r="B22" s="359" t="s">
        <v>260</v>
      </c>
      <c r="C22" s="360"/>
      <c r="D22" s="360"/>
      <c r="E22" s="360"/>
      <c r="F22" s="360"/>
      <c r="G22" s="361"/>
    </row>
    <row r="23" spans="2:7" x14ac:dyDescent="0.2">
      <c r="B23" s="29" t="s">
        <v>2</v>
      </c>
      <c r="C23" s="30" t="s">
        <v>3</v>
      </c>
      <c r="D23" s="31" t="s">
        <v>4</v>
      </c>
      <c r="E23" s="32" t="s">
        <v>245</v>
      </c>
      <c r="F23" s="48"/>
      <c r="G23" s="33" t="s">
        <v>247</v>
      </c>
    </row>
    <row r="24" spans="2:7" ht="24" x14ac:dyDescent="0.2">
      <c r="B24" s="34" t="s">
        <v>331</v>
      </c>
      <c r="C24" s="11" t="s">
        <v>60</v>
      </c>
      <c r="D24" s="35">
        <v>0.05</v>
      </c>
      <c r="E24" s="36">
        <v>1.1200000000000001</v>
      </c>
      <c r="F24" s="65"/>
      <c r="G24" s="37">
        <v>0.06</v>
      </c>
    </row>
    <row r="25" spans="2:7" x14ac:dyDescent="0.2">
      <c r="B25" s="46" t="s">
        <v>332</v>
      </c>
      <c r="C25" s="39" t="s">
        <v>291</v>
      </c>
      <c r="D25" s="40">
        <v>1.03</v>
      </c>
      <c r="E25" s="41">
        <v>1.08</v>
      </c>
      <c r="F25" s="49"/>
      <c r="G25" s="50">
        <v>1.1100000000000001</v>
      </c>
    </row>
    <row r="26" spans="2:7" x14ac:dyDescent="0.2">
      <c r="B26" s="362" t="s">
        <v>239</v>
      </c>
      <c r="C26" s="363"/>
      <c r="D26" s="363"/>
      <c r="E26" s="363"/>
      <c r="F26" s="363"/>
      <c r="G26" s="43">
        <v>1.1700000000000002</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ROUND(G31+G26+G20+G13,2)</f>
        <v>1.76</v>
      </c>
    </row>
    <row r="34" spans="2:7" ht="12.4" customHeight="1" x14ac:dyDescent="0.2">
      <c r="B34" s="47"/>
      <c r="C34" s="47"/>
      <c r="D34" s="47"/>
      <c r="E34" s="47"/>
      <c r="F34" s="47"/>
      <c r="G34" s="47"/>
    </row>
    <row r="35" spans="2:7" x14ac:dyDescent="0.2">
      <c r="B35" s="366" t="s">
        <v>265</v>
      </c>
      <c r="C35" s="367"/>
      <c r="D35" s="367"/>
      <c r="E35" s="367"/>
      <c r="F35" s="367"/>
      <c r="G35" s="54">
        <f>ROUND(B36*G33,2)</f>
        <v>0.3</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2.06</v>
      </c>
    </row>
    <row r="39" spans="2:7" x14ac:dyDescent="0.2">
      <c r="B39" s="60"/>
      <c r="C39" s="61"/>
      <c r="D39" s="62"/>
      <c r="E39" s="63"/>
      <c r="F39" s="62"/>
      <c r="G39" s="62"/>
    </row>
    <row r="40" spans="2:7" x14ac:dyDescent="0.2">
      <c r="B40" s="64" t="s">
        <v>240</v>
      </c>
      <c r="C40" s="358" t="s">
        <v>333</v>
      </c>
      <c r="D40" s="358"/>
      <c r="E40" s="358"/>
      <c r="F40" s="358"/>
      <c r="G40" s="358"/>
    </row>
  </sheetData>
  <sheetProtection formatCells="0" formatColumns="0" formatRows="0" insertColumns="0" insertRows="0" insertHyperlinks="0" deleteColumns="0" deleteRows="0" sort="0" autoFilter="0" pivotTables="0"/>
  <mergeCells count="18">
    <mergeCell ref="B1:G1"/>
    <mergeCell ref="B7:G7"/>
    <mergeCell ref="B15:G15"/>
    <mergeCell ref="B22:G22"/>
    <mergeCell ref="B33:F33"/>
    <mergeCell ref="B16:C16"/>
    <mergeCell ref="B9:G9"/>
    <mergeCell ref="B13:F13"/>
    <mergeCell ref="B26:F26"/>
    <mergeCell ref="B18:C18"/>
    <mergeCell ref="B19:C19"/>
    <mergeCell ref="B4:D4"/>
    <mergeCell ref="C40:G40"/>
    <mergeCell ref="B28:G28"/>
    <mergeCell ref="B31:F31"/>
    <mergeCell ref="B20:F20"/>
    <mergeCell ref="B17:C17"/>
    <mergeCell ref="B35:F35"/>
  </mergeCells>
  <pageMargins left="0.25" right="0.25" top="0.75" bottom="0.75" header="0.3" footer="0.3"/>
  <pageSetup paperSize="9" orientation="portrait"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22</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1.3.2.7</v>
      </c>
      <c r="G4" s="25"/>
    </row>
    <row r="5" spans="1:7" x14ac:dyDescent="0.2">
      <c r="B5" s="25" t="s">
        <v>62</v>
      </c>
      <c r="C5" s="25"/>
      <c r="D5" s="25"/>
      <c r="E5" s="25"/>
      <c r="F5" s="24" t="s">
        <v>242</v>
      </c>
      <c r="G5" s="25" t="s">
        <v>17</v>
      </c>
    </row>
    <row r="6" spans="1:7" x14ac:dyDescent="0.2">
      <c r="B6" s="25"/>
      <c r="C6" s="25"/>
      <c r="D6" s="25"/>
      <c r="E6" s="25"/>
      <c r="F6" s="247" t="str">
        <f>IF($A$1&lt;&gt;"",VLOOKUP($A$1,INFO,10,0),"")</f>
        <v>HOJA 22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ROUND(IF(ISNUMBER(D11),D11*E11*F11,$G$20*0.05),4)</f>
        <v>1.6099000000000001</v>
      </c>
    </row>
    <row r="12" spans="1:7" ht="24" x14ac:dyDescent="0.2">
      <c r="B12" s="38" t="s">
        <v>334</v>
      </c>
      <c r="C12" s="39" t="s">
        <v>249</v>
      </c>
      <c r="D12" s="40">
        <v>1</v>
      </c>
      <c r="E12" s="41">
        <v>4.38</v>
      </c>
      <c r="F12" s="40">
        <v>0.83330000000000004</v>
      </c>
      <c r="G12" s="42">
        <f>ROUND(IF(ISNUMBER(D12),D12*E12*F12,$G$20*0.05),4)</f>
        <v>3.6499000000000001</v>
      </c>
    </row>
    <row r="13" spans="1:7" x14ac:dyDescent="0.2">
      <c r="B13" s="362" t="s">
        <v>239</v>
      </c>
      <c r="C13" s="363"/>
      <c r="D13" s="363"/>
      <c r="E13" s="363"/>
      <c r="F13" s="363"/>
      <c r="G13" s="43">
        <f>SUM(G11:G12)</f>
        <v>5.2598000000000003</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7.0000099999999996</v>
      </c>
      <c r="E17" s="36">
        <v>4.2300000000000004</v>
      </c>
      <c r="F17" s="35">
        <v>0.83330000000000004</v>
      </c>
      <c r="G17" s="37">
        <f>ROUND(D17*E17*F17,4)</f>
        <v>24.673999999999999</v>
      </c>
    </row>
    <row r="18" spans="2:7" x14ac:dyDescent="0.2">
      <c r="B18" s="378" t="s">
        <v>319</v>
      </c>
      <c r="C18" s="379"/>
      <c r="D18" s="41">
        <v>1</v>
      </c>
      <c r="E18" s="41">
        <v>4.75</v>
      </c>
      <c r="F18" s="40">
        <v>0.83330000000000004</v>
      </c>
      <c r="G18" s="42">
        <f>ROUND(D18*E18*F18,4)</f>
        <v>3.9582000000000002</v>
      </c>
    </row>
    <row r="19" spans="2:7" x14ac:dyDescent="0.2">
      <c r="B19" s="378" t="s">
        <v>320</v>
      </c>
      <c r="C19" s="379"/>
      <c r="D19" s="41">
        <v>1</v>
      </c>
      <c r="E19" s="41">
        <v>4.28</v>
      </c>
      <c r="F19" s="40">
        <v>0.83330000000000004</v>
      </c>
      <c r="G19" s="42">
        <f>ROUND(D19*E19*F19,4)</f>
        <v>3.5665</v>
      </c>
    </row>
    <row r="20" spans="2:7" x14ac:dyDescent="0.2">
      <c r="B20" s="362" t="s">
        <v>239</v>
      </c>
      <c r="C20" s="363"/>
      <c r="D20" s="363"/>
      <c r="E20" s="363"/>
      <c r="F20" s="363"/>
      <c r="G20" s="43">
        <f>SUM(G17:G19)</f>
        <v>32.198700000000002</v>
      </c>
    </row>
    <row r="21" spans="2:7" x14ac:dyDescent="0.2">
      <c r="B21" s="47"/>
      <c r="C21" s="47"/>
      <c r="D21" s="47"/>
      <c r="E21" s="47"/>
      <c r="F21" s="47"/>
      <c r="G21" s="22"/>
    </row>
    <row r="22" spans="2:7" x14ac:dyDescent="0.2">
      <c r="B22" s="359" t="s">
        <v>260</v>
      </c>
      <c r="C22" s="360"/>
      <c r="D22" s="360"/>
      <c r="E22" s="360"/>
      <c r="F22" s="360"/>
      <c r="G22" s="361"/>
    </row>
    <row r="23" spans="2:7" x14ac:dyDescent="0.2">
      <c r="B23" s="29" t="s">
        <v>2</v>
      </c>
      <c r="C23" s="30" t="s">
        <v>3</v>
      </c>
      <c r="D23" s="31" t="s">
        <v>4</v>
      </c>
      <c r="E23" s="32" t="s">
        <v>245</v>
      </c>
      <c r="F23" s="48"/>
      <c r="G23" s="33" t="s">
        <v>247</v>
      </c>
    </row>
    <row r="24" spans="2:7" x14ac:dyDescent="0.2">
      <c r="B24" s="34" t="s">
        <v>289</v>
      </c>
      <c r="C24" s="11" t="s">
        <v>17</v>
      </c>
      <c r="D24" s="35">
        <v>0.21</v>
      </c>
      <c r="E24" s="36">
        <v>1.24</v>
      </c>
      <c r="F24" s="65"/>
      <c r="G24" s="37">
        <v>0.26</v>
      </c>
    </row>
    <row r="25" spans="2:7" x14ac:dyDescent="0.2">
      <c r="B25" s="46" t="s">
        <v>335</v>
      </c>
      <c r="C25" s="39" t="s">
        <v>17</v>
      </c>
      <c r="D25" s="40">
        <v>1.05</v>
      </c>
      <c r="E25" s="41">
        <v>11.5</v>
      </c>
      <c r="F25" s="49"/>
      <c r="G25" s="50">
        <v>12.08</v>
      </c>
    </row>
    <row r="26" spans="2:7" x14ac:dyDescent="0.2">
      <c r="B26" s="46" t="s">
        <v>336</v>
      </c>
      <c r="C26" s="39" t="s">
        <v>17</v>
      </c>
      <c r="D26" s="40">
        <v>0.74</v>
      </c>
      <c r="E26" s="41">
        <v>13.25</v>
      </c>
      <c r="F26" s="49"/>
      <c r="G26" s="50">
        <v>9.81</v>
      </c>
    </row>
    <row r="27" spans="2:7" x14ac:dyDescent="0.2">
      <c r="B27" s="46" t="s">
        <v>337</v>
      </c>
      <c r="C27" s="39" t="s">
        <v>60</v>
      </c>
      <c r="D27" s="40">
        <v>344</v>
      </c>
      <c r="E27" s="41">
        <v>0.18</v>
      </c>
      <c r="F27" s="49"/>
      <c r="G27" s="50">
        <v>61.92</v>
      </c>
    </row>
    <row r="28" spans="2:7" x14ac:dyDescent="0.2">
      <c r="B28" s="362" t="s">
        <v>239</v>
      </c>
      <c r="C28" s="363"/>
      <c r="D28" s="363"/>
      <c r="E28" s="363"/>
      <c r="F28" s="363"/>
      <c r="G28" s="43">
        <v>84.07</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ROUND(G33+G28+G20+G13,2)</f>
        <v>121.53</v>
      </c>
    </row>
    <row r="36" spans="2:7" ht="12.4" customHeight="1" x14ac:dyDescent="0.2">
      <c r="B36" s="47"/>
      <c r="C36" s="47"/>
      <c r="D36" s="47"/>
      <c r="E36" s="47"/>
      <c r="F36" s="47"/>
      <c r="G36" s="47"/>
    </row>
    <row r="37" spans="2:7" x14ac:dyDescent="0.2">
      <c r="B37" s="366" t="s">
        <v>265</v>
      </c>
      <c r="C37" s="367"/>
      <c r="D37" s="367"/>
      <c r="E37" s="367"/>
      <c r="F37" s="367"/>
      <c r="G37" s="54">
        <f>ROUND(B38*G35,2)</f>
        <v>20.66</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142.19</v>
      </c>
    </row>
    <row r="41" spans="2:7" x14ac:dyDescent="0.2">
      <c r="B41" s="60"/>
      <c r="C41" s="61"/>
      <c r="D41" s="62"/>
      <c r="E41" s="63"/>
      <c r="F41" s="62"/>
      <c r="G41" s="62"/>
    </row>
    <row r="42" spans="2:7" x14ac:dyDescent="0.2">
      <c r="B42" s="64" t="s">
        <v>240</v>
      </c>
      <c r="C42" s="358" t="s">
        <v>338</v>
      </c>
      <c r="D42" s="358"/>
      <c r="E42" s="358"/>
      <c r="F42" s="358"/>
      <c r="G42" s="358"/>
    </row>
  </sheetData>
  <sheetProtection formatCells="0" formatColumns="0" formatRows="0" insertColumns="0" insertRows="0" insertHyperlinks="0" deleteColumns="0" deleteRows="0" sort="0" autoFilter="0" pivotTables="0"/>
  <mergeCells count="18">
    <mergeCell ref="B1:G1"/>
    <mergeCell ref="B7:G7"/>
    <mergeCell ref="B15:G15"/>
    <mergeCell ref="B22:G22"/>
    <mergeCell ref="B35:F35"/>
    <mergeCell ref="B16:C16"/>
    <mergeCell ref="B9:G9"/>
    <mergeCell ref="B13:F13"/>
    <mergeCell ref="B28:F28"/>
    <mergeCell ref="B18:C18"/>
    <mergeCell ref="B19:C19"/>
    <mergeCell ref="B4:D4"/>
    <mergeCell ref="C42:G42"/>
    <mergeCell ref="B30:G30"/>
    <mergeCell ref="B33:F33"/>
    <mergeCell ref="B20:F20"/>
    <mergeCell ref="B17:C17"/>
    <mergeCell ref="B37:F37"/>
  </mergeCells>
  <pageMargins left="0.25" right="0.25" top="0.75" bottom="0.75" header="0.3" footer="0.3"/>
  <pageSetup paperSize="9" orientation="portrait"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23</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1.3.2.8</v>
      </c>
      <c r="G4" s="25"/>
    </row>
    <row r="5" spans="1:7" x14ac:dyDescent="0.2">
      <c r="B5" s="25" t="s">
        <v>64</v>
      </c>
      <c r="C5" s="25"/>
      <c r="D5" s="25"/>
      <c r="E5" s="25"/>
      <c r="F5" s="24" t="s">
        <v>242</v>
      </c>
      <c r="G5" s="25" t="s">
        <v>65</v>
      </c>
    </row>
    <row r="6" spans="1:7" x14ac:dyDescent="0.2">
      <c r="B6" s="25"/>
      <c r="C6" s="25"/>
      <c r="D6" s="25"/>
      <c r="E6" s="25"/>
      <c r="F6" s="247" t="str">
        <f>IF($A$1&lt;&gt;"",VLOOKUP($A$1,INFO,10,0),"")</f>
        <v>HOJA 23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ROUND(IF(ISNUMBER(D11),D11*E11*F11,$G$26*0.05),4)</f>
        <v>0</v>
      </c>
    </row>
    <row r="12" spans="1:7" ht="24" x14ac:dyDescent="0.2">
      <c r="B12" s="38" t="s">
        <v>339</v>
      </c>
      <c r="C12" s="39" t="s">
        <v>249</v>
      </c>
      <c r="D12" s="40">
        <v>1</v>
      </c>
      <c r="E12" s="41">
        <v>95</v>
      </c>
      <c r="F12" s="40">
        <v>1.0000000000000001E-5</v>
      </c>
      <c r="G12" s="42">
        <f>ROUND(IF(ISNUMBER(D12),D12*E12*F12,$G$26*0.05),4)</f>
        <v>1E-3</v>
      </c>
    </row>
    <row r="13" spans="1:7" ht="24" x14ac:dyDescent="0.2">
      <c r="B13" s="38" t="s">
        <v>340</v>
      </c>
      <c r="C13" s="39" t="s">
        <v>249</v>
      </c>
      <c r="D13" s="40">
        <v>1</v>
      </c>
      <c r="E13" s="41">
        <v>45</v>
      </c>
      <c r="F13" s="40">
        <v>1.0000000000000001E-5</v>
      </c>
      <c r="G13" s="42">
        <f>ROUND(IF(ISNUMBER(D13),D13*E13*F13,$G$26*0.05),4)</f>
        <v>5.0000000000000001E-4</v>
      </c>
    </row>
    <row r="14" spans="1:7" x14ac:dyDescent="0.2">
      <c r="B14" s="38" t="s">
        <v>341</v>
      </c>
      <c r="C14" s="39" t="s">
        <v>249</v>
      </c>
      <c r="D14" s="40">
        <v>1</v>
      </c>
      <c r="E14" s="41">
        <v>2.92</v>
      </c>
      <c r="F14" s="40">
        <v>1.0000000000000001E-5</v>
      </c>
      <c r="G14" s="42">
        <f>ROUND(IF(ISNUMBER(D14),D14*E14*F14,$G$26*0.05),4)</f>
        <v>0</v>
      </c>
    </row>
    <row r="15" spans="1:7" x14ac:dyDescent="0.2">
      <c r="B15" s="38" t="s">
        <v>342</v>
      </c>
      <c r="C15" s="39" t="s">
        <v>249</v>
      </c>
      <c r="D15" s="40">
        <v>1</v>
      </c>
      <c r="E15" s="41">
        <v>65</v>
      </c>
      <c r="F15" s="40">
        <v>1.0000000000000001E-5</v>
      </c>
      <c r="G15" s="42">
        <f>ROUND(IF(ISNUMBER(D15),D15*E15*F15,$G$26*0.05),4)</f>
        <v>6.9999999999999999E-4</v>
      </c>
    </row>
    <row r="16" spans="1:7" x14ac:dyDescent="0.2">
      <c r="B16" s="362" t="s">
        <v>239</v>
      </c>
      <c r="C16" s="363"/>
      <c r="D16" s="363"/>
      <c r="E16" s="363"/>
      <c r="F16" s="363"/>
      <c r="G16" s="43">
        <f>SUM(G11:G15)</f>
        <v>2.2000000000000001E-3</v>
      </c>
    </row>
    <row r="17" spans="2:7" x14ac:dyDescent="0.2">
      <c r="B17" s="44"/>
      <c r="C17" s="44"/>
      <c r="D17" s="44"/>
      <c r="E17" s="44"/>
      <c r="F17" s="44"/>
      <c r="G17" s="22"/>
    </row>
    <row r="18" spans="2:7" x14ac:dyDescent="0.2">
      <c r="B18" s="359" t="s">
        <v>254</v>
      </c>
      <c r="C18" s="360"/>
      <c r="D18" s="360"/>
      <c r="E18" s="360"/>
      <c r="F18" s="360"/>
      <c r="G18" s="361"/>
    </row>
    <row r="19" spans="2:7" x14ac:dyDescent="0.2">
      <c r="B19" s="373" t="s">
        <v>2</v>
      </c>
      <c r="C19" s="374"/>
      <c r="D19" s="30" t="s">
        <v>255</v>
      </c>
      <c r="E19" s="30" t="s">
        <v>256</v>
      </c>
      <c r="F19" s="30" t="s">
        <v>246</v>
      </c>
      <c r="G19" s="45" t="s">
        <v>247</v>
      </c>
    </row>
    <row r="20" spans="2:7" x14ac:dyDescent="0.2">
      <c r="B20" s="364" t="s">
        <v>258</v>
      </c>
      <c r="C20" s="365"/>
      <c r="D20" s="36">
        <v>4</v>
      </c>
      <c r="E20" s="36">
        <v>4.28</v>
      </c>
      <c r="F20" s="35">
        <v>1.0000000000000001E-5</v>
      </c>
      <c r="G20" s="37">
        <f t="shared" ref="G20:G25" si="0">ROUND(D20*E20*F20,4)</f>
        <v>2.0000000000000001E-4</v>
      </c>
    </row>
    <row r="21" spans="2:7" x14ac:dyDescent="0.2">
      <c r="B21" s="378" t="s">
        <v>259</v>
      </c>
      <c r="C21" s="379"/>
      <c r="D21" s="41">
        <v>8.0000099999999996</v>
      </c>
      <c r="E21" s="41">
        <v>4.2300000000000004</v>
      </c>
      <c r="F21" s="40">
        <v>1.0000000000000001E-5</v>
      </c>
      <c r="G21" s="42">
        <f t="shared" si="0"/>
        <v>2.9999999999999997E-4</v>
      </c>
    </row>
    <row r="22" spans="2:7" x14ac:dyDescent="0.2">
      <c r="B22" s="378" t="s">
        <v>319</v>
      </c>
      <c r="C22" s="379"/>
      <c r="D22" s="41">
        <v>1</v>
      </c>
      <c r="E22" s="41">
        <v>4.75</v>
      </c>
      <c r="F22" s="40">
        <v>1.0000000000000001E-5</v>
      </c>
      <c r="G22" s="42">
        <f t="shared" si="0"/>
        <v>0</v>
      </c>
    </row>
    <row r="23" spans="2:7" x14ac:dyDescent="0.2">
      <c r="B23" s="378" t="s">
        <v>330</v>
      </c>
      <c r="C23" s="379"/>
      <c r="D23" s="41">
        <v>2</v>
      </c>
      <c r="E23" s="41">
        <v>4.28</v>
      </c>
      <c r="F23" s="40">
        <v>1.0000000000000001E-5</v>
      </c>
      <c r="G23" s="42">
        <f t="shared" si="0"/>
        <v>1E-4</v>
      </c>
    </row>
    <row r="24" spans="2:7" x14ac:dyDescent="0.2">
      <c r="B24" s="378" t="s">
        <v>343</v>
      </c>
      <c r="C24" s="379"/>
      <c r="D24" s="41">
        <v>1</v>
      </c>
      <c r="E24" s="41">
        <v>4.28</v>
      </c>
      <c r="F24" s="40">
        <v>1.0000000000000001E-5</v>
      </c>
      <c r="G24" s="42">
        <f t="shared" si="0"/>
        <v>0</v>
      </c>
    </row>
    <row r="25" spans="2:7" x14ac:dyDescent="0.2">
      <c r="B25" s="378" t="s">
        <v>344</v>
      </c>
      <c r="C25" s="379"/>
      <c r="D25" s="41">
        <v>2</v>
      </c>
      <c r="E25" s="41">
        <v>4.75</v>
      </c>
      <c r="F25" s="40">
        <v>1.0000000000000001E-5</v>
      </c>
      <c r="G25" s="42">
        <f t="shared" si="0"/>
        <v>1E-4</v>
      </c>
    </row>
    <row r="26" spans="2:7" x14ac:dyDescent="0.2">
      <c r="B26" s="362" t="s">
        <v>239</v>
      </c>
      <c r="C26" s="363"/>
      <c r="D26" s="363"/>
      <c r="E26" s="363"/>
      <c r="F26" s="363"/>
      <c r="G26" s="43">
        <f>SUM(G20:G25)</f>
        <v>7.000000000000001E-4</v>
      </c>
    </row>
    <row r="27" spans="2:7" x14ac:dyDescent="0.2">
      <c r="B27" s="47"/>
      <c r="C27" s="47"/>
      <c r="D27" s="47"/>
      <c r="E27" s="47"/>
      <c r="F27" s="47"/>
      <c r="G27" s="22"/>
    </row>
    <row r="28" spans="2:7" x14ac:dyDescent="0.2">
      <c r="B28" s="359" t="s">
        <v>260</v>
      </c>
      <c r="C28" s="360"/>
      <c r="D28" s="360"/>
      <c r="E28" s="360"/>
      <c r="F28" s="360"/>
      <c r="G28" s="361"/>
    </row>
    <row r="29" spans="2:7" x14ac:dyDescent="0.2">
      <c r="B29" s="29" t="s">
        <v>2</v>
      </c>
      <c r="C29" s="30" t="s">
        <v>3</v>
      </c>
      <c r="D29" s="31" t="s">
        <v>4</v>
      </c>
      <c r="E29" s="32" t="s">
        <v>245</v>
      </c>
      <c r="F29" s="48"/>
      <c r="G29" s="33" t="s">
        <v>247</v>
      </c>
    </row>
    <row r="30" spans="2:7" ht="24" x14ac:dyDescent="0.2">
      <c r="B30" s="34" t="s">
        <v>331</v>
      </c>
      <c r="C30" s="11" t="s">
        <v>60</v>
      </c>
      <c r="D30" s="35">
        <v>2.27</v>
      </c>
      <c r="E30" s="36">
        <v>1.1200000000000001</v>
      </c>
      <c r="F30" s="65"/>
      <c r="G30" s="37">
        <v>2.54</v>
      </c>
    </row>
    <row r="31" spans="2:7" x14ac:dyDescent="0.2">
      <c r="B31" s="46" t="s">
        <v>345</v>
      </c>
      <c r="C31" s="39" t="s">
        <v>60</v>
      </c>
      <c r="D31" s="40">
        <v>20</v>
      </c>
      <c r="E31" s="41">
        <v>0.9</v>
      </c>
      <c r="F31" s="49"/>
      <c r="G31" s="50">
        <v>18</v>
      </c>
    </row>
    <row r="32" spans="2:7" ht="24" x14ac:dyDescent="0.2">
      <c r="B32" s="46" t="s">
        <v>322</v>
      </c>
      <c r="C32" s="39" t="s">
        <v>323</v>
      </c>
      <c r="D32" s="40">
        <v>0.59</v>
      </c>
      <c r="E32" s="41">
        <v>25.5</v>
      </c>
      <c r="F32" s="49"/>
      <c r="G32" s="50">
        <v>15.05</v>
      </c>
    </row>
    <row r="33" spans="2:7" ht="36" x14ac:dyDescent="0.2">
      <c r="B33" s="46" t="s">
        <v>346</v>
      </c>
      <c r="C33" s="39" t="s">
        <v>17</v>
      </c>
      <c r="D33" s="40">
        <v>0.59</v>
      </c>
      <c r="E33" s="41">
        <v>152.55000000000001</v>
      </c>
      <c r="F33" s="49"/>
      <c r="G33" s="50">
        <v>90</v>
      </c>
    </row>
    <row r="34" spans="2:7" ht="24" x14ac:dyDescent="0.2">
      <c r="B34" s="46" t="s">
        <v>347</v>
      </c>
      <c r="C34" s="39" t="s">
        <v>327</v>
      </c>
      <c r="D34" s="40">
        <v>0.76</v>
      </c>
      <c r="E34" s="41">
        <v>432.54</v>
      </c>
      <c r="F34" s="49"/>
      <c r="G34" s="50">
        <v>328.73</v>
      </c>
    </row>
    <row r="35" spans="2:7" x14ac:dyDescent="0.2">
      <c r="B35" s="46" t="s">
        <v>332</v>
      </c>
      <c r="C35" s="39" t="s">
        <v>291</v>
      </c>
      <c r="D35" s="40">
        <v>70</v>
      </c>
      <c r="E35" s="41">
        <v>1.08</v>
      </c>
      <c r="F35" s="49"/>
      <c r="G35" s="50">
        <v>75.599999999999994</v>
      </c>
    </row>
    <row r="36" spans="2:7" x14ac:dyDescent="0.2">
      <c r="B36" s="362" t="s">
        <v>239</v>
      </c>
      <c r="C36" s="363"/>
      <c r="D36" s="363"/>
      <c r="E36" s="363"/>
      <c r="F36" s="363"/>
      <c r="G36" s="43">
        <v>529.92000000000007</v>
      </c>
    </row>
    <row r="37" spans="2:7" x14ac:dyDescent="0.2">
      <c r="B37" s="24"/>
      <c r="C37" s="26"/>
      <c r="D37" s="27"/>
      <c r="E37" s="28"/>
      <c r="F37" s="27"/>
      <c r="G37" s="27"/>
    </row>
    <row r="38" spans="2:7" x14ac:dyDescent="0.2">
      <c r="B38" s="359" t="s">
        <v>261</v>
      </c>
      <c r="C38" s="360"/>
      <c r="D38" s="360"/>
      <c r="E38" s="360"/>
      <c r="F38" s="360"/>
      <c r="G38" s="361"/>
    </row>
    <row r="39" spans="2:7" x14ac:dyDescent="0.2">
      <c r="B39" s="29" t="s">
        <v>2</v>
      </c>
      <c r="C39" s="30" t="s">
        <v>3</v>
      </c>
      <c r="D39" s="30" t="s">
        <v>4</v>
      </c>
      <c r="E39" s="30" t="s">
        <v>262</v>
      </c>
      <c r="F39" s="30" t="s">
        <v>263</v>
      </c>
      <c r="G39" s="45" t="s">
        <v>247</v>
      </c>
    </row>
    <row r="40" spans="2:7" x14ac:dyDescent="0.2">
      <c r="B40" s="46"/>
      <c r="C40" s="39"/>
      <c r="D40" s="40"/>
      <c r="E40" s="51"/>
      <c r="F40" s="52"/>
      <c r="G40" s="53"/>
    </row>
    <row r="41" spans="2:7" x14ac:dyDescent="0.2">
      <c r="B41" s="362" t="s">
        <v>239</v>
      </c>
      <c r="C41" s="363"/>
      <c r="D41" s="363"/>
      <c r="E41" s="363"/>
      <c r="F41" s="363"/>
      <c r="G41" s="43">
        <v>0</v>
      </c>
    </row>
    <row r="42" spans="2:7" x14ac:dyDescent="0.2">
      <c r="B42" s="47"/>
      <c r="C42" s="47"/>
      <c r="D42" s="47"/>
      <c r="E42" s="47"/>
      <c r="F42" s="47"/>
      <c r="G42" s="47"/>
    </row>
    <row r="43" spans="2:7" x14ac:dyDescent="0.2">
      <c r="B43" s="366" t="s">
        <v>264</v>
      </c>
      <c r="C43" s="367"/>
      <c r="D43" s="367"/>
      <c r="E43" s="367"/>
      <c r="F43" s="367"/>
      <c r="G43" s="54">
        <f>ROUND(G41+G36+G26+G16,2)</f>
        <v>529.91999999999996</v>
      </c>
    </row>
    <row r="44" spans="2:7" ht="12.4" customHeight="1" x14ac:dyDescent="0.2">
      <c r="B44" s="47"/>
      <c r="C44" s="47"/>
      <c r="D44" s="47"/>
      <c r="E44" s="47"/>
      <c r="F44" s="47"/>
      <c r="G44" s="47"/>
    </row>
    <row r="45" spans="2:7" x14ac:dyDescent="0.2">
      <c r="B45" s="366" t="s">
        <v>265</v>
      </c>
      <c r="C45" s="367"/>
      <c r="D45" s="367"/>
      <c r="E45" s="367"/>
      <c r="F45" s="367"/>
      <c r="G45" s="54">
        <f>ROUND(B46*G43,2)</f>
        <v>90.09</v>
      </c>
    </row>
    <row r="46" spans="2:7" x14ac:dyDescent="0.2">
      <c r="B46" s="55" t="s">
        <v>266</v>
      </c>
      <c r="C46" s="56"/>
      <c r="D46" s="56"/>
      <c r="E46" s="56"/>
      <c r="F46" s="56"/>
    </row>
    <row r="47" spans="2:7" x14ac:dyDescent="0.2">
      <c r="B47" s="24"/>
      <c r="C47" s="26"/>
      <c r="D47" s="27"/>
      <c r="E47" s="28"/>
      <c r="F47" s="27"/>
      <c r="G47" s="27"/>
    </row>
    <row r="48" spans="2:7" x14ac:dyDescent="0.2">
      <c r="B48" s="57" t="s">
        <v>267</v>
      </c>
      <c r="C48" s="58"/>
      <c r="D48" s="58"/>
      <c r="E48" s="58"/>
      <c r="F48" s="58"/>
      <c r="G48" s="59">
        <f>ROUND(G45+G43,3)</f>
        <v>620.01</v>
      </c>
    </row>
    <row r="49" spans="2:7" x14ac:dyDescent="0.2">
      <c r="B49" s="60"/>
      <c r="C49" s="61"/>
      <c r="D49" s="62"/>
      <c r="E49" s="63"/>
      <c r="F49" s="62"/>
      <c r="G49" s="62"/>
    </row>
    <row r="50" spans="2:7" x14ac:dyDescent="0.2">
      <c r="B50" s="64" t="s">
        <v>240</v>
      </c>
      <c r="C50" s="358" t="s">
        <v>348</v>
      </c>
      <c r="D50" s="358"/>
      <c r="E50" s="358"/>
      <c r="F50" s="358"/>
      <c r="G50" s="358"/>
    </row>
  </sheetData>
  <sheetProtection formatCells="0" formatColumns="0" formatRows="0" insertColumns="0" insertRows="0" insertHyperlinks="0" deleteColumns="0" deleteRows="0" sort="0" autoFilter="0" pivotTables="0"/>
  <mergeCells count="21">
    <mergeCell ref="B1:G1"/>
    <mergeCell ref="B7:G7"/>
    <mergeCell ref="B18:G18"/>
    <mergeCell ref="B28:G28"/>
    <mergeCell ref="B43:F43"/>
    <mergeCell ref="B19:C19"/>
    <mergeCell ref="B9:G9"/>
    <mergeCell ref="B16:F16"/>
    <mergeCell ref="B36:F36"/>
    <mergeCell ref="B21:C21"/>
    <mergeCell ref="B22:C22"/>
    <mergeCell ref="B23:C23"/>
    <mergeCell ref="B24:C24"/>
    <mergeCell ref="B25:C25"/>
    <mergeCell ref="B4:D4"/>
    <mergeCell ref="C50:G50"/>
    <mergeCell ref="B38:G38"/>
    <mergeCell ref="B41:F41"/>
    <mergeCell ref="B26:F26"/>
    <mergeCell ref="B20:C20"/>
    <mergeCell ref="B45:F45"/>
  </mergeCells>
  <pageMargins left="0.25" right="0.25" top="0.75" bottom="0.75" header="0.3" footer="0.3"/>
  <pageSetup paperSize="9"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8"/>
  <sheetViews>
    <sheetView zoomScaleNormal="100" workbookViewId="0">
      <selection sqref="A1:O143"/>
    </sheetView>
  </sheetViews>
  <sheetFormatPr baseColWidth="10" defaultColWidth="11.5703125" defaultRowHeight="12" x14ac:dyDescent="0.2"/>
  <cols>
    <col min="1" max="1" width="5.7109375" style="249" customWidth="1"/>
    <col min="2" max="2" width="35.28515625" style="249" customWidth="1"/>
    <col min="3" max="3" width="6.28515625" style="249" bestFit="1" customWidth="1"/>
    <col min="4" max="4" width="11.28515625" style="249" bestFit="1" customWidth="1"/>
    <col min="5" max="5" width="10.28515625" style="249" customWidth="1"/>
    <col min="6" max="6" width="13.7109375" style="249" customWidth="1"/>
    <col min="7" max="8" width="11.7109375" style="252" bestFit="1" customWidth="1"/>
    <col min="9" max="15" width="13.140625" style="252" bestFit="1" customWidth="1"/>
    <col min="16" max="16384" width="11.5703125" style="249"/>
  </cols>
  <sheetData>
    <row r="1" spans="1:16" ht="23.25" x14ac:dyDescent="0.35">
      <c r="A1" s="329" t="s">
        <v>630</v>
      </c>
      <c r="B1" s="329"/>
      <c r="C1" s="329"/>
      <c r="D1" s="329"/>
      <c r="E1" s="329"/>
      <c r="F1" s="329"/>
      <c r="G1" s="329"/>
      <c r="H1" s="329"/>
      <c r="I1" s="329"/>
      <c r="J1" s="329"/>
      <c r="K1" s="329"/>
      <c r="L1" s="329"/>
      <c r="M1" s="329"/>
      <c r="N1" s="329"/>
      <c r="O1" s="329"/>
    </row>
    <row r="2" spans="1:16" ht="15" x14ac:dyDescent="0.2">
      <c r="A2" s="250"/>
      <c r="B2" s="66" t="s">
        <v>513</v>
      </c>
      <c r="C2" s="68" t="s">
        <v>514</v>
      </c>
      <c r="D2" s="73"/>
      <c r="E2" s="250"/>
      <c r="F2" s="250"/>
      <c r="G2" s="250"/>
      <c r="H2" s="250"/>
      <c r="I2" s="250"/>
      <c r="J2" s="250"/>
      <c r="K2" s="250"/>
      <c r="L2" s="250"/>
      <c r="M2" s="250"/>
      <c r="N2" s="250"/>
      <c r="O2" s="250"/>
    </row>
    <row r="3" spans="1:16" ht="15" x14ac:dyDescent="0.2">
      <c r="A3" s="250"/>
      <c r="B3" s="66" t="s">
        <v>515</v>
      </c>
      <c r="C3" s="68" t="s">
        <v>516</v>
      </c>
      <c r="D3" s="70"/>
      <c r="E3" s="250"/>
      <c r="F3" s="250"/>
      <c r="G3" s="250"/>
      <c r="H3" s="250"/>
      <c r="I3" s="250"/>
      <c r="J3" s="250"/>
      <c r="K3" s="250"/>
      <c r="L3" s="250"/>
      <c r="M3" s="250"/>
      <c r="N3" s="250"/>
      <c r="O3" s="250"/>
    </row>
    <row r="4" spans="1:16" x14ac:dyDescent="0.2">
      <c r="A4" s="251"/>
      <c r="G4" s="330" t="s">
        <v>631</v>
      </c>
      <c r="H4" s="330"/>
      <c r="I4" s="330"/>
      <c r="J4" s="330"/>
      <c r="K4" s="330"/>
      <c r="L4" s="330"/>
      <c r="M4" s="330"/>
      <c r="N4" s="330"/>
      <c r="O4" s="330"/>
    </row>
    <row r="5" spans="1:16" x14ac:dyDescent="0.2">
      <c r="A5" s="253" t="s">
        <v>521</v>
      </c>
      <c r="B5" s="253" t="s">
        <v>623</v>
      </c>
      <c r="C5" s="253" t="s">
        <v>3</v>
      </c>
      <c r="D5" s="253" t="s">
        <v>4</v>
      </c>
      <c r="E5" s="253" t="s">
        <v>624</v>
      </c>
      <c r="F5" s="253" t="s">
        <v>6</v>
      </c>
      <c r="G5" s="301" t="s">
        <v>595</v>
      </c>
      <c r="H5" s="300" t="s">
        <v>594</v>
      </c>
      <c r="I5" s="301" t="s">
        <v>593</v>
      </c>
      <c r="J5" s="300" t="s">
        <v>592</v>
      </c>
      <c r="K5" s="301" t="s">
        <v>591</v>
      </c>
      <c r="L5" s="300" t="s">
        <v>590</v>
      </c>
      <c r="M5" s="301" t="s">
        <v>589</v>
      </c>
      <c r="N5" s="300" t="s">
        <v>588</v>
      </c>
      <c r="O5" s="301" t="s">
        <v>587</v>
      </c>
      <c r="P5" s="250"/>
    </row>
    <row r="6" spans="1:16" x14ac:dyDescent="0.2">
      <c r="A6" s="253"/>
      <c r="B6" s="253"/>
      <c r="C6" s="253"/>
      <c r="D6" s="253"/>
      <c r="E6" s="253"/>
      <c r="F6" s="253"/>
      <c r="G6" s="301" t="s">
        <v>586</v>
      </c>
      <c r="H6" s="301" t="s">
        <v>586</v>
      </c>
      <c r="I6" s="301" t="s">
        <v>586</v>
      </c>
      <c r="J6" s="301" t="s">
        <v>586</v>
      </c>
      <c r="K6" s="301" t="s">
        <v>586</v>
      </c>
      <c r="L6" s="301" t="s">
        <v>586</v>
      </c>
      <c r="M6" s="301" t="s">
        <v>586</v>
      </c>
      <c r="N6" s="301" t="s">
        <v>586</v>
      </c>
      <c r="O6" s="301" t="s">
        <v>586</v>
      </c>
      <c r="P6" s="250"/>
    </row>
    <row r="7" spans="1:16" s="260" customFormat="1" ht="60" x14ac:dyDescent="0.2">
      <c r="A7" s="254" t="s">
        <v>7</v>
      </c>
      <c r="B7" s="255" t="s">
        <v>8</v>
      </c>
      <c r="C7" s="256" t="s">
        <v>9</v>
      </c>
      <c r="D7" s="257" t="s">
        <v>9</v>
      </c>
      <c r="E7" s="257" t="s">
        <v>9</v>
      </c>
      <c r="F7" s="258">
        <f>+F8+F17+F24+F65+F95+F109+F113+F126</f>
        <v>6997954.9199999999</v>
      </c>
      <c r="G7" s="258">
        <f t="shared" ref="G7:O7" si="0">+G8+G17+G24+G65+G95+G109+G113+G126</f>
        <v>212769.94212510801</v>
      </c>
      <c r="H7" s="258">
        <f t="shared" si="0"/>
        <v>447795.70430370298</v>
      </c>
      <c r="I7" s="258">
        <f t="shared" si="0"/>
        <v>1554776.777048195</v>
      </c>
      <c r="J7" s="258">
        <f t="shared" si="0"/>
        <v>1212619.4877027099</v>
      </c>
      <c r="K7" s="258">
        <f t="shared" si="0"/>
        <v>413076.58807259798</v>
      </c>
      <c r="L7" s="258">
        <f t="shared" si="0"/>
        <v>1176833.5321040759</v>
      </c>
      <c r="M7" s="258">
        <f t="shared" si="0"/>
        <v>321225.69477680203</v>
      </c>
      <c r="N7" s="258">
        <f t="shared" si="0"/>
        <v>1155834.9702365922</v>
      </c>
      <c r="O7" s="258">
        <f t="shared" si="0"/>
        <v>503022.21908324497</v>
      </c>
      <c r="P7" s="259"/>
    </row>
    <row r="8" spans="1:16" s="260" customFormat="1" x14ac:dyDescent="0.2">
      <c r="A8" s="254" t="s">
        <v>10</v>
      </c>
      <c r="B8" s="255" t="s">
        <v>11</v>
      </c>
      <c r="C8" s="261" t="s">
        <v>9</v>
      </c>
      <c r="D8" s="262" t="s">
        <v>9</v>
      </c>
      <c r="E8" s="262" t="s">
        <v>9</v>
      </c>
      <c r="F8" s="263">
        <f>SUM(F9:F16)</f>
        <v>1679624.65</v>
      </c>
      <c r="G8" s="263">
        <v>1315.28</v>
      </c>
      <c r="H8" s="264">
        <v>66628.857279520002</v>
      </c>
      <c r="I8" s="264">
        <v>817264.36904774199</v>
      </c>
      <c r="J8" s="264">
        <v>789040.56999204098</v>
      </c>
      <c r="K8" s="264">
        <v>5375.5736806969999</v>
      </c>
      <c r="L8" s="264">
        <v>0</v>
      </c>
      <c r="M8" s="264">
        <v>0</v>
      </c>
      <c r="N8" s="264">
        <v>0</v>
      </c>
      <c r="O8" s="264">
        <v>0</v>
      </c>
      <c r="P8" s="259"/>
    </row>
    <row r="9" spans="1:16" x14ac:dyDescent="0.2">
      <c r="A9" s="265" t="s">
        <v>12</v>
      </c>
      <c r="B9" s="266" t="s">
        <v>13</v>
      </c>
      <c r="C9" s="267" t="s">
        <v>14</v>
      </c>
      <c r="D9" s="268">
        <v>8</v>
      </c>
      <c r="E9" s="269">
        <v>164.41</v>
      </c>
      <c r="F9" s="270">
        <v>1315.28</v>
      </c>
      <c r="G9" s="270">
        <v>1315.28</v>
      </c>
      <c r="H9" s="271">
        <v>0</v>
      </c>
      <c r="I9" s="271">
        <v>0</v>
      </c>
      <c r="J9" s="271">
        <v>0</v>
      </c>
      <c r="K9" s="271">
        <v>0</v>
      </c>
      <c r="L9" s="271">
        <v>0</v>
      </c>
      <c r="M9" s="271">
        <v>0</v>
      </c>
      <c r="N9" s="271">
        <v>0</v>
      </c>
      <c r="O9" s="271">
        <v>0</v>
      </c>
      <c r="P9" s="272"/>
    </row>
    <row r="10" spans="1:16" ht="36" x14ac:dyDescent="0.2">
      <c r="A10" s="265" t="s">
        <v>15</v>
      </c>
      <c r="B10" s="266" t="s">
        <v>16</v>
      </c>
      <c r="C10" s="267" t="s">
        <v>17</v>
      </c>
      <c r="D10" s="268">
        <v>23452.959999999999</v>
      </c>
      <c r="E10" s="269">
        <v>1.46</v>
      </c>
      <c r="F10" s="270">
        <v>34241.32</v>
      </c>
      <c r="G10" s="270">
        <v>0</v>
      </c>
      <c r="H10" s="271">
        <v>34241.32</v>
      </c>
      <c r="I10" s="271">
        <v>0</v>
      </c>
      <c r="J10" s="271">
        <v>0</v>
      </c>
      <c r="K10" s="271">
        <v>0</v>
      </c>
      <c r="L10" s="271">
        <v>0</v>
      </c>
      <c r="M10" s="271">
        <v>0</v>
      </c>
      <c r="N10" s="271">
        <v>0</v>
      </c>
      <c r="O10" s="271">
        <v>0</v>
      </c>
      <c r="P10" s="272"/>
    </row>
    <row r="11" spans="1:16" x14ac:dyDescent="0.2">
      <c r="A11" s="265" t="s">
        <v>18</v>
      </c>
      <c r="B11" s="266" t="s">
        <v>19</v>
      </c>
      <c r="C11" s="267" t="s">
        <v>17</v>
      </c>
      <c r="D11" s="268">
        <v>3517.94</v>
      </c>
      <c r="E11" s="269">
        <v>1.5</v>
      </c>
      <c r="F11" s="270">
        <v>5276.91</v>
      </c>
      <c r="G11" s="270">
        <v>0</v>
      </c>
      <c r="H11" s="271">
        <v>2579.822725299</v>
      </c>
      <c r="I11" s="271">
        <v>2697.0872747009994</v>
      </c>
      <c r="J11" s="271">
        <v>0</v>
      </c>
      <c r="K11" s="271">
        <v>0</v>
      </c>
      <c r="L11" s="271">
        <v>0</v>
      </c>
      <c r="M11" s="271">
        <v>0</v>
      </c>
      <c r="N11" s="271">
        <v>0</v>
      </c>
      <c r="O11" s="271">
        <v>0</v>
      </c>
      <c r="P11" s="272"/>
    </row>
    <row r="12" spans="1:16" ht="24" x14ac:dyDescent="0.2">
      <c r="A12" s="265" t="s">
        <v>20</v>
      </c>
      <c r="B12" s="266" t="s">
        <v>21</v>
      </c>
      <c r="C12" s="267" t="s">
        <v>17</v>
      </c>
      <c r="D12" s="268">
        <v>7035.8879999999999</v>
      </c>
      <c r="E12" s="269">
        <v>8.15</v>
      </c>
      <c r="F12" s="270">
        <v>57342.49</v>
      </c>
      <c r="G12" s="270">
        <v>0</v>
      </c>
      <c r="H12" s="271">
        <v>0</v>
      </c>
      <c r="I12" s="271">
        <v>57342.49</v>
      </c>
      <c r="J12" s="271">
        <v>0</v>
      </c>
      <c r="K12" s="271">
        <v>0</v>
      </c>
      <c r="L12" s="271">
        <v>0</v>
      </c>
      <c r="M12" s="271">
        <v>0</v>
      </c>
      <c r="N12" s="271">
        <v>0</v>
      </c>
      <c r="O12" s="271">
        <v>0</v>
      </c>
      <c r="P12" s="272"/>
    </row>
    <row r="13" spans="1:16" x14ac:dyDescent="0.2">
      <c r="A13" s="265" t="s">
        <v>22</v>
      </c>
      <c r="B13" s="266" t="s">
        <v>23</v>
      </c>
      <c r="C13" s="267" t="s">
        <v>17</v>
      </c>
      <c r="D13" s="268">
        <v>30607.598999999998</v>
      </c>
      <c r="E13" s="269">
        <v>5.84</v>
      </c>
      <c r="F13" s="270">
        <v>178748.38</v>
      </c>
      <c r="G13" s="270">
        <v>0</v>
      </c>
      <c r="H13" s="271">
        <v>0</v>
      </c>
      <c r="I13" s="271">
        <v>36220.070236808002</v>
      </c>
      <c r="J13" s="271">
        <v>141117.14492760602</v>
      </c>
      <c r="K13" s="271">
        <v>1411.164835586</v>
      </c>
      <c r="L13" s="271">
        <v>0</v>
      </c>
      <c r="M13" s="271">
        <v>0</v>
      </c>
      <c r="N13" s="271">
        <v>0</v>
      </c>
      <c r="O13" s="271">
        <v>0</v>
      </c>
      <c r="P13" s="272"/>
    </row>
    <row r="14" spans="1:16" ht="36" x14ac:dyDescent="0.2">
      <c r="A14" s="265" t="s">
        <v>24</v>
      </c>
      <c r="B14" s="266" t="s">
        <v>25</v>
      </c>
      <c r="C14" s="267" t="s">
        <v>26</v>
      </c>
      <c r="D14" s="268">
        <v>2601645.915</v>
      </c>
      <c r="E14" s="269">
        <v>0.32</v>
      </c>
      <c r="F14" s="270">
        <v>832526.69</v>
      </c>
      <c r="G14" s="270">
        <v>0</v>
      </c>
      <c r="H14" s="271">
        <v>22464.983455629001</v>
      </c>
      <c r="I14" s="271">
        <v>409655.99692481494</v>
      </c>
      <c r="J14" s="271">
        <v>396441.300774445</v>
      </c>
      <c r="K14" s="271">
        <v>3964.4088451110001</v>
      </c>
      <c r="L14" s="271">
        <v>0</v>
      </c>
      <c r="M14" s="271">
        <v>0</v>
      </c>
      <c r="N14" s="271">
        <v>0</v>
      </c>
      <c r="O14" s="271">
        <v>0</v>
      </c>
      <c r="P14" s="272"/>
    </row>
    <row r="15" spans="1:16" ht="24" x14ac:dyDescent="0.2">
      <c r="A15" s="265" t="s">
        <v>27</v>
      </c>
      <c r="B15" s="266" t="s">
        <v>28</v>
      </c>
      <c r="C15" s="267" t="s">
        <v>29</v>
      </c>
      <c r="D15" s="268">
        <v>307110</v>
      </c>
      <c r="E15" s="269">
        <v>1.73</v>
      </c>
      <c r="F15" s="270">
        <v>531300.30000000005</v>
      </c>
      <c r="G15" s="270">
        <v>0</v>
      </c>
      <c r="H15" s="271">
        <v>0</v>
      </c>
      <c r="I15" s="271">
        <v>279818.17571001005</v>
      </c>
      <c r="J15" s="271">
        <v>251482.12428999</v>
      </c>
      <c r="K15" s="271">
        <v>0</v>
      </c>
      <c r="L15" s="271">
        <v>0</v>
      </c>
      <c r="M15" s="271">
        <v>0</v>
      </c>
      <c r="N15" s="271">
        <v>0</v>
      </c>
      <c r="O15" s="271">
        <v>0</v>
      </c>
      <c r="P15" s="272"/>
    </row>
    <row r="16" spans="1:16" x14ac:dyDescent="0.2">
      <c r="A16" s="265" t="s">
        <v>30</v>
      </c>
      <c r="B16" s="266" t="s">
        <v>31</v>
      </c>
      <c r="C16" s="267" t="s">
        <v>17</v>
      </c>
      <c r="D16" s="268">
        <v>17589.72</v>
      </c>
      <c r="E16" s="269">
        <v>2.21</v>
      </c>
      <c r="F16" s="270">
        <v>38873.279999999999</v>
      </c>
      <c r="G16" s="270">
        <v>0</v>
      </c>
      <c r="H16" s="271">
        <v>7342.7310985919994</v>
      </c>
      <c r="I16" s="271">
        <v>31530.548901407998</v>
      </c>
      <c r="J16" s="271">
        <v>0</v>
      </c>
      <c r="K16" s="271">
        <v>0</v>
      </c>
      <c r="L16" s="271">
        <v>0</v>
      </c>
      <c r="M16" s="271">
        <v>0</v>
      </c>
      <c r="N16" s="271">
        <v>0</v>
      </c>
      <c r="O16" s="271">
        <v>0</v>
      </c>
      <c r="P16" s="272"/>
    </row>
    <row r="17" spans="1:16" s="260" customFormat="1" x14ac:dyDescent="0.2">
      <c r="A17" s="254" t="s">
        <v>32</v>
      </c>
      <c r="B17" s="255" t="s">
        <v>33</v>
      </c>
      <c r="C17" s="261" t="s">
        <v>9</v>
      </c>
      <c r="D17" s="273" t="s">
        <v>9</v>
      </c>
      <c r="E17" s="274" t="s">
        <v>9</v>
      </c>
      <c r="F17" s="263">
        <f>SUM(F18:F23)</f>
        <v>2388549.4400000004</v>
      </c>
      <c r="G17" s="263">
        <f>SUM(G18:G23)</f>
        <v>58933.350000000006</v>
      </c>
      <c r="H17" s="263">
        <f t="shared" ref="H17:O17" si="1">SUM(H18:H23)</f>
        <v>19644.45</v>
      </c>
      <c r="I17" s="263">
        <f t="shared" si="1"/>
        <v>0</v>
      </c>
      <c r="J17" s="263">
        <f t="shared" si="1"/>
        <v>0</v>
      </c>
      <c r="K17" s="263">
        <f t="shared" si="1"/>
        <v>207529.07564996599</v>
      </c>
      <c r="L17" s="263">
        <f t="shared" si="1"/>
        <v>1068401.142056464</v>
      </c>
      <c r="M17" s="263">
        <f t="shared" si="1"/>
        <v>160612.68353357</v>
      </c>
      <c r="N17" s="263">
        <f t="shared" si="1"/>
        <v>873428.73876000009</v>
      </c>
      <c r="O17" s="263">
        <f t="shared" si="1"/>
        <v>0</v>
      </c>
      <c r="P17" s="259"/>
    </row>
    <row r="18" spans="1:16" ht="60" x14ac:dyDescent="0.2">
      <c r="A18" s="265" t="s">
        <v>34</v>
      </c>
      <c r="B18" s="266" t="s">
        <v>35</v>
      </c>
      <c r="C18" s="267" t="s">
        <v>29</v>
      </c>
      <c r="D18" s="268">
        <v>91806.12</v>
      </c>
      <c r="E18" s="269">
        <v>8.73</v>
      </c>
      <c r="F18" s="270">
        <v>801467.43</v>
      </c>
      <c r="G18" s="270">
        <v>0</v>
      </c>
      <c r="H18" s="271">
        <v>0</v>
      </c>
      <c r="I18" s="271">
        <v>0</v>
      </c>
      <c r="J18" s="271">
        <v>0</v>
      </c>
      <c r="K18" s="271">
        <v>0</v>
      </c>
      <c r="L18" s="271">
        <v>0</v>
      </c>
      <c r="M18" s="271">
        <v>0</v>
      </c>
      <c r="N18" s="271">
        <v>801467.43</v>
      </c>
      <c r="O18" s="271">
        <v>0</v>
      </c>
      <c r="P18" s="272"/>
    </row>
    <row r="19" spans="1:16" ht="24" x14ac:dyDescent="0.2">
      <c r="A19" s="265" t="s">
        <v>36</v>
      </c>
      <c r="B19" s="266" t="s">
        <v>37</v>
      </c>
      <c r="C19" s="267" t="s">
        <v>29</v>
      </c>
      <c r="D19" s="268">
        <v>49420</v>
      </c>
      <c r="E19" s="269">
        <v>1.59</v>
      </c>
      <c r="F19" s="270">
        <v>78577.8</v>
      </c>
      <c r="G19" s="270">
        <v>58933.350000000006</v>
      </c>
      <c r="H19" s="271">
        <v>19644.45</v>
      </c>
      <c r="I19" s="271">
        <v>0</v>
      </c>
      <c r="J19" s="271">
        <v>0</v>
      </c>
      <c r="K19" s="271">
        <v>0</v>
      </c>
      <c r="L19" s="271">
        <v>0</v>
      </c>
      <c r="M19" s="271">
        <v>0</v>
      </c>
      <c r="N19" s="271">
        <v>0</v>
      </c>
      <c r="O19" s="271">
        <v>0</v>
      </c>
      <c r="P19" s="272"/>
    </row>
    <row r="20" spans="1:16" ht="36" x14ac:dyDescent="0.2">
      <c r="A20" s="265" t="s">
        <v>38</v>
      </c>
      <c r="B20" s="266" t="s">
        <v>39</v>
      </c>
      <c r="C20" s="267" t="s">
        <v>26</v>
      </c>
      <c r="D20" s="268">
        <v>527885.18999999994</v>
      </c>
      <c r="E20" s="269">
        <v>0.32</v>
      </c>
      <c r="F20" s="270">
        <v>168923.26</v>
      </c>
      <c r="G20" s="270">
        <v>0</v>
      </c>
      <c r="H20" s="271">
        <v>0</v>
      </c>
      <c r="I20" s="271">
        <v>0</v>
      </c>
      <c r="J20" s="271">
        <v>0</v>
      </c>
      <c r="K20" s="271">
        <v>0</v>
      </c>
      <c r="L20" s="271">
        <v>2364.9256399999999</v>
      </c>
      <c r="M20" s="271">
        <v>94597.025600000008</v>
      </c>
      <c r="N20" s="271">
        <v>71961.30876</v>
      </c>
      <c r="O20" s="271">
        <v>0</v>
      </c>
      <c r="P20" s="272"/>
    </row>
    <row r="21" spans="1:16" ht="36" x14ac:dyDescent="0.2">
      <c r="A21" s="265" t="s">
        <v>40</v>
      </c>
      <c r="B21" s="266" t="s">
        <v>41</v>
      </c>
      <c r="C21" s="267" t="s">
        <v>29</v>
      </c>
      <c r="D21" s="268">
        <v>91806.12</v>
      </c>
      <c r="E21" s="269">
        <v>0.76</v>
      </c>
      <c r="F21" s="270">
        <v>69772.649999999994</v>
      </c>
      <c r="G21" s="270">
        <v>0</v>
      </c>
      <c r="H21" s="271">
        <v>0</v>
      </c>
      <c r="I21" s="271">
        <v>0</v>
      </c>
      <c r="J21" s="271">
        <v>0</v>
      </c>
      <c r="K21" s="271">
        <v>0</v>
      </c>
      <c r="L21" s="271">
        <v>3756.9920664299993</v>
      </c>
      <c r="M21" s="271">
        <v>66015.657933569993</v>
      </c>
      <c r="N21" s="271">
        <v>0</v>
      </c>
      <c r="O21" s="271">
        <v>0</v>
      </c>
      <c r="P21" s="272"/>
    </row>
    <row r="22" spans="1:16" ht="36" x14ac:dyDescent="0.2">
      <c r="A22" s="265" t="s">
        <v>42</v>
      </c>
      <c r="B22" s="266" t="s">
        <v>43</v>
      </c>
      <c r="C22" s="267" t="s">
        <v>17</v>
      </c>
      <c r="D22" s="268">
        <v>15160.08</v>
      </c>
      <c r="E22" s="269">
        <v>56.56</v>
      </c>
      <c r="F22" s="270">
        <v>857454.12</v>
      </c>
      <c r="G22" s="270">
        <v>0</v>
      </c>
      <c r="H22" s="271">
        <v>0</v>
      </c>
      <c r="I22" s="271">
        <v>0</v>
      </c>
      <c r="J22" s="271">
        <v>0</v>
      </c>
      <c r="K22" s="271">
        <v>0</v>
      </c>
      <c r="L22" s="271">
        <v>857454.12</v>
      </c>
      <c r="M22" s="271">
        <v>0</v>
      </c>
      <c r="N22" s="271">
        <v>0</v>
      </c>
      <c r="O22" s="271">
        <v>0</v>
      </c>
      <c r="P22" s="272"/>
    </row>
    <row r="23" spans="1:16" ht="36" x14ac:dyDescent="0.2">
      <c r="A23" s="265" t="s">
        <v>44</v>
      </c>
      <c r="B23" s="266" t="s">
        <v>39</v>
      </c>
      <c r="C23" s="267" t="s">
        <v>26</v>
      </c>
      <c r="D23" s="268">
        <v>1288606.8</v>
      </c>
      <c r="E23" s="269">
        <v>0.32</v>
      </c>
      <c r="F23" s="270">
        <v>412354.18</v>
      </c>
      <c r="G23" s="270">
        <v>0</v>
      </c>
      <c r="H23" s="271">
        <v>0</v>
      </c>
      <c r="I23" s="271">
        <v>0</v>
      </c>
      <c r="J23" s="271">
        <v>0</v>
      </c>
      <c r="K23" s="271">
        <v>207529.07564996599</v>
      </c>
      <c r="L23" s="271">
        <v>204825.104350034</v>
      </c>
      <c r="M23" s="271">
        <v>0</v>
      </c>
      <c r="N23" s="271">
        <v>0</v>
      </c>
      <c r="O23" s="271">
        <v>0</v>
      </c>
      <c r="P23" s="272"/>
    </row>
    <row r="24" spans="1:16" s="260" customFormat="1" x14ac:dyDescent="0.2">
      <c r="A24" s="254" t="s">
        <v>45</v>
      </c>
      <c r="B24" s="255" t="s">
        <v>46</v>
      </c>
      <c r="C24" s="261" t="s">
        <v>9</v>
      </c>
      <c r="D24" s="273" t="s">
        <v>9</v>
      </c>
      <c r="E24" s="274" t="s">
        <v>9</v>
      </c>
      <c r="F24" s="263">
        <f>F25+F27+F40+F48+F61</f>
        <v>1440667.5199999998</v>
      </c>
      <c r="G24" s="263">
        <f t="shared" ref="G24:O24" si="2">G25+G27+G40+G48+G61</f>
        <v>0</v>
      </c>
      <c r="H24" s="263">
        <f t="shared" si="2"/>
        <v>112774.17959332399</v>
      </c>
      <c r="I24" s="263">
        <f t="shared" si="2"/>
        <v>564147.91290942207</v>
      </c>
      <c r="J24" s="263">
        <f t="shared" si="2"/>
        <v>324847.350905906</v>
      </c>
      <c r="K24" s="263">
        <f t="shared" si="2"/>
        <v>169340.87159134797</v>
      </c>
      <c r="L24" s="263">
        <f t="shared" si="2"/>
        <v>77601.322897025006</v>
      </c>
      <c r="M24" s="263">
        <f t="shared" si="2"/>
        <v>96054.649138565001</v>
      </c>
      <c r="N24" s="263">
        <f t="shared" si="2"/>
        <v>85855.025020919013</v>
      </c>
      <c r="O24" s="263">
        <f t="shared" si="2"/>
        <v>10046.207943491001</v>
      </c>
      <c r="P24" s="259"/>
    </row>
    <row r="25" spans="1:16" s="260" customFormat="1" x14ac:dyDescent="0.2">
      <c r="A25" s="254" t="s">
        <v>47</v>
      </c>
      <c r="B25" s="255" t="s">
        <v>48</v>
      </c>
      <c r="C25" s="261" t="s">
        <v>9</v>
      </c>
      <c r="D25" s="273" t="s">
        <v>9</v>
      </c>
      <c r="E25" s="274" t="s">
        <v>9</v>
      </c>
      <c r="F25" s="263">
        <f>F26</f>
        <v>19.73</v>
      </c>
      <c r="G25" s="263">
        <f t="shared" ref="G25:O25" si="3">G26</f>
        <v>0</v>
      </c>
      <c r="H25" s="263">
        <f t="shared" si="3"/>
        <v>19.73</v>
      </c>
      <c r="I25" s="263">
        <f t="shared" si="3"/>
        <v>0</v>
      </c>
      <c r="J25" s="263">
        <f t="shared" si="3"/>
        <v>0</v>
      </c>
      <c r="K25" s="263">
        <f t="shared" si="3"/>
        <v>0</v>
      </c>
      <c r="L25" s="263">
        <f t="shared" si="3"/>
        <v>0</v>
      </c>
      <c r="M25" s="263">
        <f t="shared" si="3"/>
        <v>0</v>
      </c>
      <c r="N25" s="263">
        <f t="shared" si="3"/>
        <v>0</v>
      </c>
      <c r="O25" s="263">
        <f t="shared" si="3"/>
        <v>0</v>
      </c>
      <c r="P25" s="259"/>
    </row>
    <row r="26" spans="1:16" ht="24" x14ac:dyDescent="0.2">
      <c r="A26" s="265" t="s">
        <v>49</v>
      </c>
      <c r="B26" s="266" t="s">
        <v>13</v>
      </c>
      <c r="C26" s="267" t="s">
        <v>14</v>
      </c>
      <c r="D26" s="268">
        <v>0.12</v>
      </c>
      <c r="E26" s="269">
        <v>164.41</v>
      </c>
      <c r="F26" s="270">
        <v>19.73</v>
      </c>
      <c r="G26" s="270">
        <v>0</v>
      </c>
      <c r="H26" s="271">
        <v>19.73</v>
      </c>
      <c r="I26" s="271">
        <v>0</v>
      </c>
      <c r="J26" s="271">
        <v>0</v>
      </c>
      <c r="K26" s="271">
        <v>0</v>
      </c>
      <c r="L26" s="271">
        <v>0</v>
      </c>
      <c r="M26" s="271">
        <v>0</v>
      </c>
      <c r="N26" s="271">
        <v>0</v>
      </c>
      <c r="O26" s="271">
        <v>0</v>
      </c>
      <c r="P26" s="272"/>
    </row>
    <row r="27" spans="1:16" s="260" customFormat="1" x14ac:dyDescent="0.2">
      <c r="A27" s="254" t="s">
        <v>50</v>
      </c>
      <c r="B27" s="255" t="s">
        <v>51</v>
      </c>
      <c r="C27" s="261" t="s">
        <v>9</v>
      </c>
      <c r="D27" s="273" t="s">
        <v>9</v>
      </c>
      <c r="E27" s="274" t="s">
        <v>9</v>
      </c>
      <c r="F27" s="263">
        <f>SUM(F28:F39)</f>
        <v>1136443.3999999999</v>
      </c>
      <c r="G27" s="263">
        <f t="shared" ref="G27:O27" si="4">SUM(G28:G39)</f>
        <v>0</v>
      </c>
      <c r="H27" s="263">
        <f t="shared" si="4"/>
        <v>105436.85347428</v>
      </c>
      <c r="I27" s="263">
        <f t="shared" si="4"/>
        <v>553836.75652572012</v>
      </c>
      <c r="J27" s="263">
        <f t="shared" si="4"/>
        <v>305795.62340865203</v>
      </c>
      <c r="K27" s="263">
        <f t="shared" si="4"/>
        <v>169340.87159134797</v>
      </c>
      <c r="L27" s="263">
        <f t="shared" si="4"/>
        <v>2033.2949999999998</v>
      </c>
      <c r="M27" s="263">
        <f t="shared" si="4"/>
        <v>0</v>
      </c>
      <c r="N27" s="263">
        <f t="shared" si="4"/>
        <v>0</v>
      </c>
      <c r="O27" s="263">
        <f t="shared" si="4"/>
        <v>0</v>
      </c>
      <c r="P27" s="259"/>
    </row>
    <row r="28" spans="1:16" ht="24" x14ac:dyDescent="0.2">
      <c r="A28" s="265" t="s">
        <v>52</v>
      </c>
      <c r="B28" s="266" t="s">
        <v>19</v>
      </c>
      <c r="C28" s="267" t="s">
        <v>17</v>
      </c>
      <c r="D28" s="268">
        <v>2741.9</v>
      </c>
      <c r="E28" s="269">
        <v>1.5</v>
      </c>
      <c r="F28" s="270">
        <v>4112.8500000000004</v>
      </c>
      <c r="G28" s="270">
        <v>0</v>
      </c>
      <c r="H28" s="271">
        <v>4112.8500000000004</v>
      </c>
      <c r="I28" s="271">
        <v>0</v>
      </c>
      <c r="J28" s="271">
        <v>0</v>
      </c>
      <c r="K28" s="271">
        <v>0</v>
      </c>
      <c r="L28" s="271">
        <v>0</v>
      </c>
      <c r="M28" s="271">
        <v>0</v>
      </c>
      <c r="N28" s="271">
        <v>0</v>
      </c>
      <c r="O28" s="271">
        <v>0</v>
      </c>
      <c r="P28" s="272"/>
    </row>
    <row r="29" spans="1:16" ht="24" x14ac:dyDescent="0.2">
      <c r="A29" s="265" t="s">
        <v>53</v>
      </c>
      <c r="B29" s="266" t="s">
        <v>21</v>
      </c>
      <c r="C29" s="267" t="s">
        <v>17</v>
      </c>
      <c r="D29" s="268">
        <v>2741.9</v>
      </c>
      <c r="E29" s="269">
        <v>8.15</v>
      </c>
      <c r="F29" s="270">
        <v>22346.49</v>
      </c>
      <c r="G29" s="270">
        <v>0</v>
      </c>
      <c r="H29" s="271">
        <v>22346.49</v>
      </c>
      <c r="I29" s="271">
        <v>0</v>
      </c>
      <c r="J29" s="271">
        <v>0</v>
      </c>
      <c r="K29" s="271">
        <v>0</v>
      </c>
      <c r="L29" s="271">
        <v>0</v>
      </c>
      <c r="M29" s="271">
        <v>0</v>
      </c>
      <c r="N29" s="271">
        <v>0</v>
      </c>
      <c r="O29" s="271">
        <v>0</v>
      </c>
      <c r="P29" s="272"/>
    </row>
    <row r="30" spans="1:16" ht="24" x14ac:dyDescent="0.2">
      <c r="A30" s="265" t="s">
        <v>54</v>
      </c>
      <c r="B30" s="266" t="s">
        <v>23</v>
      </c>
      <c r="C30" s="267" t="s">
        <v>17</v>
      </c>
      <c r="D30" s="268">
        <v>1728</v>
      </c>
      <c r="E30" s="269">
        <v>5.84</v>
      </c>
      <c r="F30" s="270">
        <v>10091.52</v>
      </c>
      <c r="G30" s="270">
        <v>0</v>
      </c>
      <c r="H30" s="271">
        <v>10091.52</v>
      </c>
      <c r="I30" s="271">
        <v>0</v>
      </c>
      <c r="J30" s="271">
        <v>0</v>
      </c>
      <c r="K30" s="271">
        <v>0</v>
      </c>
      <c r="L30" s="271">
        <v>0</v>
      </c>
      <c r="M30" s="271">
        <v>0</v>
      </c>
      <c r="N30" s="271">
        <v>0</v>
      </c>
      <c r="O30" s="271">
        <v>0</v>
      </c>
      <c r="P30" s="272"/>
    </row>
    <row r="31" spans="1:16" ht="36" x14ac:dyDescent="0.2">
      <c r="A31" s="265" t="s">
        <v>55</v>
      </c>
      <c r="B31" s="266" t="s">
        <v>25</v>
      </c>
      <c r="C31" s="267" t="s">
        <v>26</v>
      </c>
      <c r="D31" s="268">
        <v>146880</v>
      </c>
      <c r="E31" s="269">
        <v>0.32</v>
      </c>
      <c r="F31" s="270">
        <v>47001.599999999999</v>
      </c>
      <c r="G31" s="270">
        <v>0</v>
      </c>
      <c r="H31" s="271">
        <v>47001.599999999999</v>
      </c>
      <c r="I31" s="271">
        <v>0</v>
      </c>
      <c r="J31" s="271">
        <v>0</v>
      </c>
      <c r="K31" s="271">
        <v>0</v>
      </c>
      <c r="L31" s="271">
        <v>0</v>
      </c>
      <c r="M31" s="271">
        <v>0</v>
      </c>
      <c r="N31" s="271">
        <v>0</v>
      </c>
      <c r="O31" s="271">
        <v>0</v>
      </c>
      <c r="P31" s="272"/>
    </row>
    <row r="32" spans="1:16" ht="36" x14ac:dyDescent="0.2">
      <c r="A32" s="265" t="s">
        <v>56</v>
      </c>
      <c r="B32" s="266" t="s">
        <v>57</v>
      </c>
      <c r="C32" s="267" t="s">
        <v>17</v>
      </c>
      <c r="D32" s="268">
        <v>782.32</v>
      </c>
      <c r="E32" s="269">
        <v>299.66000000000003</v>
      </c>
      <c r="F32" s="270">
        <v>234430.01</v>
      </c>
      <c r="G32" s="270">
        <v>0</v>
      </c>
      <c r="H32" s="271">
        <v>0</v>
      </c>
      <c r="I32" s="271">
        <v>0</v>
      </c>
      <c r="J32" s="271">
        <v>152652.10171562803</v>
      </c>
      <c r="K32" s="271">
        <v>81777.908284371995</v>
      </c>
      <c r="L32" s="271">
        <v>0</v>
      </c>
      <c r="M32" s="271">
        <v>0</v>
      </c>
      <c r="N32" s="271">
        <v>0</v>
      </c>
      <c r="O32" s="271">
        <v>0</v>
      </c>
      <c r="P32" s="272"/>
    </row>
    <row r="33" spans="1:16" ht="24" x14ac:dyDescent="0.2">
      <c r="A33" s="265" t="s">
        <v>58</v>
      </c>
      <c r="B33" s="266" t="s">
        <v>59</v>
      </c>
      <c r="C33" s="267" t="s">
        <v>60</v>
      </c>
      <c r="D33" s="268">
        <v>112621.4</v>
      </c>
      <c r="E33" s="269">
        <v>2.06</v>
      </c>
      <c r="F33" s="270">
        <v>232000.08</v>
      </c>
      <c r="G33" s="270">
        <v>0</v>
      </c>
      <c r="H33" s="271">
        <v>0</v>
      </c>
      <c r="I33" s="271">
        <v>0</v>
      </c>
      <c r="J33" s="271">
        <v>151069.82169302399</v>
      </c>
      <c r="K33" s="271">
        <v>80930.258306975986</v>
      </c>
      <c r="L33" s="271">
        <v>0</v>
      </c>
      <c r="M33" s="271">
        <v>0</v>
      </c>
      <c r="N33" s="271">
        <v>0</v>
      </c>
      <c r="O33" s="271">
        <v>0</v>
      </c>
      <c r="P33" s="272"/>
    </row>
    <row r="34" spans="1:16" ht="36" x14ac:dyDescent="0.2">
      <c r="A34" s="265" t="s">
        <v>61</v>
      </c>
      <c r="B34" s="266" t="s">
        <v>62</v>
      </c>
      <c r="C34" s="267" t="s">
        <v>17</v>
      </c>
      <c r="D34" s="268">
        <v>36.46</v>
      </c>
      <c r="E34" s="269">
        <v>142.19</v>
      </c>
      <c r="F34" s="270">
        <v>5184.25</v>
      </c>
      <c r="G34" s="270">
        <v>0</v>
      </c>
      <c r="H34" s="271">
        <v>0</v>
      </c>
      <c r="I34" s="271">
        <v>3110.5499999999997</v>
      </c>
      <c r="J34" s="271">
        <v>2073.7000000000003</v>
      </c>
      <c r="K34" s="271">
        <v>0</v>
      </c>
      <c r="L34" s="271">
        <v>0</v>
      </c>
      <c r="M34" s="271">
        <v>0</v>
      </c>
      <c r="N34" s="271">
        <v>0</v>
      </c>
      <c r="O34" s="271">
        <v>0</v>
      </c>
      <c r="P34" s="272"/>
    </row>
    <row r="35" spans="1:16" ht="36" x14ac:dyDescent="0.2">
      <c r="A35" s="265" t="s">
        <v>63</v>
      </c>
      <c r="B35" s="266" t="s">
        <v>64</v>
      </c>
      <c r="C35" s="267" t="s">
        <v>65</v>
      </c>
      <c r="D35" s="268">
        <v>540</v>
      </c>
      <c r="E35" s="269">
        <v>620.01</v>
      </c>
      <c r="F35" s="270">
        <v>334805.40000000002</v>
      </c>
      <c r="G35" s="270">
        <v>0</v>
      </c>
      <c r="H35" s="271">
        <v>11545.027647120001</v>
      </c>
      <c r="I35" s="271">
        <v>323260.37235288008</v>
      </c>
      <c r="J35" s="271">
        <v>0</v>
      </c>
      <c r="K35" s="271">
        <v>0</v>
      </c>
      <c r="L35" s="271">
        <v>0</v>
      </c>
      <c r="M35" s="271">
        <v>0</v>
      </c>
      <c r="N35" s="271">
        <v>0</v>
      </c>
      <c r="O35" s="271">
        <v>0</v>
      </c>
      <c r="P35" s="272"/>
    </row>
    <row r="36" spans="1:16" ht="36" x14ac:dyDescent="0.2">
      <c r="A36" s="265" t="s">
        <v>66</v>
      </c>
      <c r="B36" s="266" t="s">
        <v>67</v>
      </c>
      <c r="C36" s="267" t="s">
        <v>65</v>
      </c>
      <c r="D36" s="268">
        <v>540</v>
      </c>
      <c r="E36" s="269">
        <v>440.38</v>
      </c>
      <c r="F36" s="270">
        <v>237805.2</v>
      </c>
      <c r="G36" s="270">
        <v>0</v>
      </c>
      <c r="H36" s="271">
        <v>10339.36582716</v>
      </c>
      <c r="I36" s="271">
        <v>227465.83417284003</v>
      </c>
      <c r="J36" s="271">
        <v>0</v>
      </c>
      <c r="K36" s="271">
        <v>0</v>
      </c>
      <c r="L36" s="271">
        <v>0</v>
      </c>
      <c r="M36" s="271">
        <v>0</v>
      </c>
      <c r="N36" s="271">
        <v>0</v>
      </c>
      <c r="O36" s="271">
        <v>0</v>
      </c>
      <c r="P36" s="272"/>
    </row>
    <row r="37" spans="1:16" ht="24" x14ac:dyDescent="0.2">
      <c r="A37" s="265" t="s">
        <v>68</v>
      </c>
      <c r="B37" s="266" t="s">
        <v>69</v>
      </c>
      <c r="C37" s="267" t="s">
        <v>17</v>
      </c>
      <c r="D37" s="268">
        <v>95.46</v>
      </c>
      <c r="E37" s="269">
        <v>30.77</v>
      </c>
      <c r="F37" s="270">
        <v>2937.3</v>
      </c>
      <c r="G37" s="270">
        <v>0</v>
      </c>
      <c r="H37" s="271">
        <v>0</v>
      </c>
      <c r="I37" s="271">
        <v>0</v>
      </c>
      <c r="J37" s="271">
        <v>0</v>
      </c>
      <c r="K37" s="271">
        <v>2937.3</v>
      </c>
      <c r="L37" s="271">
        <v>0</v>
      </c>
      <c r="M37" s="271">
        <v>0</v>
      </c>
      <c r="N37" s="271">
        <v>0</v>
      </c>
      <c r="O37" s="271">
        <v>0</v>
      </c>
      <c r="P37" s="272"/>
    </row>
    <row r="38" spans="1:16" ht="24" x14ac:dyDescent="0.2">
      <c r="A38" s="265" t="s">
        <v>70</v>
      </c>
      <c r="B38" s="266" t="s">
        <v>71</v>
      </c>
      <c r="C38" s="267" t="s">
        <v>29</v>
      </c>
      <c r="D38" s="268">
        <v>1660.11</v>
      </c>
      <c r="E38" s="269">
        <v>3.18</v>
      </c>
      <c r="F38" s="270">
        <v>5279.15</v>
      </c>
      <c r="G38" s="270">
        <v>0</v>
      </c>
      <c r="H38" s="271">
        <v>0</v>
      </c>
      <c r="I38" s="271">
        <v>0</v>
      </c>
      <c r="J38" s="271">
        <v>0</v>
      </c>
      <c r="K38" s="271">
        <v>3695.4049999999993</v>
      </c>
      <c r="L38" s="271">
        <v>1583.7449999999999</v>
      </c>
      <c r="M38" s="271">
        <v>0</v>
      </c>
      <c r="N38" s="271">
        <v>0</v>
      </c>
      <c r="O38" s="271">
        <v>0</v>
      </c>
      <c r="P38" s="272"/>
    </row>
    <row r="39" spans="1:16" ht="24" x14ac:dyDescent="0.2">
      <c r="A39" s="265" t="s">
        <v>72</v>
      </c>
      <c r="B39" s="266" t="s">
        <v>73</v>
      </c>
      <c r="C39" s="267" t="s">
        <v>65</v>
      </c>
      <c r="D39" s="268">
        <v>67.5</v>
      </c>
      <c r="E39" s="269">
        <v>6.66</v>
      </c>
      <c r="F39" s="270">
        <v>449.55</v>
      </c>
      <c r="G39" s="270">
        <v>0</v>
      </c>
      <c r="H39" s="271">
        <v>0</v>
      </c>
      <c r="I39" s="271">
        <v>0</v>
      </c>
      <c r="J39" s="271">
        <v>0</v>
      </c>
      <c r="K39" s="271">
        <v>0</v>
      </c>
      <c r="L39" s="271">
        <v>449.55</v>
      </c>
      <c r="M39" s="271">
        <v>0</v>
      </c>
      <c r="N39" s="271">
        <v>0</v>
      </c>
      <c r="O39" s="271">
        <v>0</v>
      </c>
      <c r="P39" s="272"/>
    </row>
    <row r="40" spans="1:16" s="260" customFormat="1" x14ac:dyDescent="0.2">
      <c r="A40" s="254" t="s">
        <v>74</v>
      </c>
      <c r="B40" s="255" t="s">
        <v>75</v>
      </c>
      <c r="C40" s="261" t="s">
        <v>9</v>
      </c>
      <c r="D40" s="273" t="s">
        <v>9</v>
      </c>
      <c r="E40" s="274" t="s">
        <v>9</v>
      </c>
      <c r="F40" s="263">
        <f>SUM(F41:F47)</f>
        <v>110663.74000000002</v>
      </c>
      <c r="G40" s="263">
        <f t="shared" ref="G40:O40" si="5">SUM(G41:G47)</f>
        <v>0</v>
      </c>
      <c r="H40" s="263">
        <f t="shared" si="5"/>
        <v>0</v>
      </c>
      <c r="I40" s="263">
        <f t="shared" si="5"/>
        <v>0</v>
      </c>
      <c r="J40" s="263">
        <f t="shared" si="5"/>
        <v>0</v>
      </c>
      <c r="K40" s="263">
        <f t="shared" si="5"/>
        <v>0</v>
      </c>
      <c r="L40" s="263">
        <f t="shared" si="5"/>
        <v>0</v>
      </c>
      <c r="M40" s="263">
        <f t="shared" si="5"/>
        <v>42551.965994399994</v>
      </c>
      <c r="N40" s="263">
        <f t="shared" si="5"/>
        <v>58065.566062109006</v>
      </c>
      <c r="O40" s="263">
        <f t="shared" si="5"/>
        <v>10046.207943491001</v>
      </c>
      <c r="P40" s="259"/>
    </row>
    <row r="41" spans="1:16" ht="24" x14ac:dyDescent="0.2">
      <c r="A41" s="265" t="s">
        <v>76</v>
      </c>
      <c r="B41" s="266" t="s">
        <v>23</v>
      </c>
      <c r="C41" s="267" t="s">
        <v>17</v>
      </c>
      <c r="D41" s="268">
        <v>2245</v>
      </c>
      <c r="E41" s="269">
        <v>5.84</v>
      </c>
      <c r="F41" s="270">
        <v>13110.8</v>
      </c>
      <c r="G41" s="270">
        <v>0</v>
      </c>
      <c r="H41" s="271">
        <v>0</v>
      </c>
      <c r="I41" s="271">
        <v>0</v>
      </c>
      <c r="J41" s="271">
        <v>0</v>
      </c>
      <c r="K41" s="271">
        <v>0</v>
      </c>
      <c r="L41" s="271">
        <v>0</v>
      </c>
      <c r="M41" s="271">
        <v>0</v>
      </c>
      <c r="N41" s="271">
        <v>13110.8</v>
      </c>
      <c r="O41" s="271">
        <v>0</v>
      </c>
      <c r="P41" s="272"/>
    </row>
    <row r="42" spans="1:16" ht="36" x14ac:dyDescent="0.2">
      <c r="A42" s="265" t="s">
        <v>77</v>
      </c>
      <c r="B42" s="266" t="s">
        <v>25</v>
      </c>
      <c r="C42" s="267" t="s">
        <v>26</v>
      </c>
      <c r="D42" s="268">
        <v>190825</v>
      </c>
      <c r="E42" s="269">
        <v>0.32</v>
      </c>
      <c r="F42" s="270">
        <v>61064</v>
      </c>
      <c r="G42" s="270">
        <v>0</v>
      </c>
      <c r="H42" s="271">
        <v>0</v>
      </c>
      <c r="I42" s="271">
        <v>0</v>
      </c>
      <c r="J42" s="271">
        <v>0</v>
      </c>
      <c r="K42" s="271">
        <v>0</v>
      </c>
      <c r="L42" s="271">
        <v>0</v>
      </c>
      <c r="M42" s="271">
        <v>42551.965994399994</v>
      </c>
      <c r="N42" s="271">
        <v>18512.034005599999</v>
      </c>
      <c r="O42" s="271">
        <v>0</v>
      </c>
      <c r="P42" s="272"/>
    </row>
    <row r="43" spans="1:16" ht="36" x14ac:dyDescent="0.2">
      <c r="A43" s="265" t="s">
        <v>78</v>
      </c>
      <c r="B43" s="266" t="s">
        <v>79</v>
      </c>
      <c r="C43" s="267" t="s">
        <v>17</v>
      </c>
      <c r="D43" s="268">
        <v>38.61</v>
      </c>
      <c r="E43" s="269">
        <v>287.56</v>
      </c>
      <c r="F43" s="270">
        <v>11102.69</v>
      </c>
      <c r="G43" s="270">
        <v>0</v>
      </c>
      <c r="H43" s="271">
        <v>0</v>
      </c>
      <c r="I43" s="271">
        <v>0</v>
      </c>
      <c r="J43" s="271">
        <v>0</v>
      </c>
      <c r="K43" s="271">
        <v>0</v>
      </c>
      <c r="L43" s="271">
        <v>0</v>
      </c>
      <c r="M43" s="271">
        <v>0</v>
      </c>
      <c r="N43" s="271">
        <v>8242.1141193010008</v>
      </c>
      <c r="O43" s="271">
        <v>2860.5758806990002</v>
      </c>
      <c r="P43" s="272"/>
    </row>
    <row r="44" spans="1:16" ht="24" x14ac:dyDescent="0.2">
      <c r="A44" s="265" t="s">
        <v>80</v>
      </c>
      <c r="B44" s="266" t="s">
        <v>59</v>
      </c>
      <c r="C44" s="267" t="s">
        <v>60</v>
      </c>
      <c r="D44" s="268">
        <v>11873.46</v>
      </c>
      <c r="E44" s="269">
        <v>2.06</v>
      </c>
      <c r="F44" s="270">
        <v>24459.33</v>
      </c>
      <c r="G44" s="270">
        <v>0</v>
      </c>
      <c r="H44" s="271">
        <v>0</v>
      </c>
      <c r="I44" s="271">
        <v>0</v>
      </c>
      <c r="J44" s="271">
        <v>0</v>
      </c>
      <c r="K44" s="271">
        <v>0</v>
      </c>
      <c r="L44" s="271">
        <v>0</v>
      </c>
      <c r="M44" s="271">
        <v>0</v>
      </c>
      <c r="N44" s="271">
        <v>18200.617937208004</v>
      </c>
      <c r="O44" s="271">
        <v>6258.7120627920003</v>
      </c>
      <c r="P44" s="272"/>
    </row>
    <row r="45" spans="1:16" ht="24" x14ac:dyDescent="0.2">
      <c r="A45" s="265" t="s">
        <v>81</v>
      </c>
      <c r="B45" s="266" t="s">
        <v>82</v>
      </c>
      <c r="C45" s="267" t="s">
        <v>29</v>
      </c>
      <c r="D45" s="268">
        <v>98.4</v>
      </c>
      <c r="E45" s="269">
        <v>7.3</v>
      </c>
      <c r="F45" s="270">
        <v>718.32</v>
      </c>
      <c r="G45" s="270">
        <v>0</v>
      </c>
      <c r="H45" s="271">
        <v>0</v>
      </c>
      <c r="I45" s="271">
        <v>0</v>
      </c>
      <c r="J45" s="271">
        <v>0</v>
      </c>
      <c r="K45" s="271">
        <v>0</v>
      </c>
      <c r="L45" s="271">
        <v>0</v>
      </c>
      <c r="M45" s="271">
        <v>0</v>
      </c>
      <c r="N45" s="271">
        <v>0</v>
      </c>
      <c r="O45" s="271">
        <v>718.32</v>
      </c>
      <c r="P45" s="272"/>
    </row>
    <row r="46" spans="1:16" ht="36" x14ac:dyDescent="0.2">
      <c r="A46" s="265" t="s">
        <v>83</v>
      </c>
      <c r="B46" s="266" t="s">
        <v>39</v>
      </c>
      <c r="C46" s="267" t="s">
        <v>26</v>
      </c>
      <c r="D46" s="268">
        <v>418.2</v>
      </c>
      <c r="E46" s="269">
        <v>0.32</v>
      </c>
      <c r="F46" s="270">
        <v>133.82</v>
      </c>
      <c r="G46" s="270">
        <v>0</v>
      </c>
      <c r="H46" s="271">
        <v>0</v>
      </c>
      <c r="I46" s="271">
        <v>0</v>
      </c>
      <c r="J46" s="271">
        <v>0</v>
      </c>
      <c r="K46" s="271">
        <v>0</v>
      </c>
      <c r="L46" s="271">
        <v>0</v>
      </c>
      <c r="M46" s="271">
        <v>0</v>
      </c>
      <c r="N46" s="271">
        <v>0</v>
      </c>
      <c r="O46" s="271">
        <v>133.82</v>
      </c>
      <c r="P46" s="272"/>
    </row>
    <row r="47" spans="1:16" ht="36" x14ac:dyDescent="0.2">
      <c r="A47" s="265" t="s">
        <v>84</v>
      </c>
      <c r="B47" s="266" t="s">
        <v>41</v>
      </c>
      <c r="C47" s="267" t="s">
        <v>29</v>
      </c>
      <c r="D47" s="268">
        <v>98.4</v>
      </c>
      <c r="E47" s="269">
        <v>0.76</v>
      </c>
      <c r="F47" s="270">
        <v>74.78</v>
      </c>
      <c r="G47" s="270">
        <v>0</v>
      </c>
      <c r="H47" s="271">
        <v>0</v>
      </c>
      <c r="I47" s="271">
        <v>0</v>
      </c>
      <c r="J47" s="271">
        <v>0</v>
      </c>
      <c r="K47" s="271">
        <v>0</v>
      </c>
      <c r="L47" s="271">
        <v>0</v>
      </c>
      <c r="M47" s="271">
        <v>0</v>
      </c>
      <c r="N47" s="271">
        <v>0</v>
      </c>
      <c r="O47" s="271">
        <v>74.78</v>
      </c>
      <c r="P47" s="272"/>
    </row>
    <row r="48" spans="1:16" s="260" customFormat="1" x14ac:dyDescent="0.2">
      <c r="A48" s="254" t="s">
        <v>85</v>
      </c>
      <c r="B48" s="255" t="s">
        <v>86</v>
      </c>
      <c r="C48" s="261" t="s">
        <v>9</v>
      </c>
      <c r="D48" s="273" t="s">
        <v>9</v>
      </c>
      <c r="E48" s="274" t="s">
        <v>9</v>
      </c>
      <c r="F48" s="263">
        <f>SUM(F49:F60)</f>
        <v>156860.16999999998</v>
      </c>
      <c r="G48" s="263">
        <f t="shared" ref="G48:O48" si="6">SUM(G49:G60)</f>
        <v>0</v>
      </c>
      <c r="H48" s="263">
        <f t="shared" si="6"/>
        <v>0</v>
      </c>
      <c r="I48" s="263">
        <f t="shared" si="6"/>
        <v>0</v>
      </c>
      <c r="J48" s="263">
        <f t="shared" si="6"/>
        <v>0</v>
      </c>
      <c r="K48" s="263">
        <f t="shared" si="6"/>
        <v>0</v>
      </c>
      <c r="L48" s="263">
        <f t="shared" si="6"/>
        <v>75568.027897025007</v>
      </c>
      <c r="M48" s="263">
        <f t="shared" si="6"/>
        <v>53502.683144164999</v>
      </c>
      <c r="N48" s="263">
        <f t="shared" si="6"/>
        <v>27789.458958809999</v>
      </c>
      <c r="O48" s="263">
        <f t="shared" si="6"/>
        <v>0</v>
      </c>
      <c r="P48" s="259"/>
    </row>
    <row r="49" spans="1:16" ht="24" x14ac:dyDescent="0.2">
      <c r="A49" s="265" t="s">
        <v>87</v>
      </c>
      <c r="B49" s="266" t="s">
        <v>88</v>
      </c>
      <c r="C49" s="267" t="s">
        <v>89</v>
      </c>
      <c r="D49" s="268">
        <v>12</v>
      </c>
      <c r="E49" s="269">
        <v>207.37</v>
      </c>
      <c r="F49" s="270">
        <v>2488.44</v>
      </c>
      <c r="G49" s="270">
        <v>0</v>
      </c>
      <c r="H49" s="271">
        <v>0</v>
      </c>
      <c r="I49" s="271">
        <v>0</v>
      </c>
      <c r="J49" s="271">
        <v>0</v>
      </c>
      <c r="K49" s="271">
        <v>0</v>
      </c>
      <c r="L49" s="271">
        <v>2488.44</v>
      </c>
      <c r="M49" s="271">
        <v>0</v>
      </c>
      <c r="N49" s="271">
        <v>0</v>
      </c>
      <c r="O49" s="271">
        <v>0</v>
      </c>
      <c r="P49" s="272"/>
    </row>
    <row r="50" spans="1:16" ht="24" x14ac:dyDescent="0.2">
      <c r="A50" s="265" t="s">
        <v>90</v>
      </c>
      <c r="B50" s="266" t="s">
        <v>91</v>
      </c>
      <c r="C50" s="267" t="s">
        <v>89</v>
      </c>
      <c r="D50" s="268">
        <v>14</v>
      </c>
      <c r="E50" s="269">
        <v>109.09</v>
      </c>
      <c r="F50" s="270">
        <v>1527.26</v>
      </c>
      <c r="G50" s="270">
        <v>0</v>
      </c>
      <c r="H50" s="271">
        <v>0</v>
      </c>
      <c r="I50" s="271">
        <v>0</v>
      </c>
      <c r="J50" s="271">
        <v>0</v>
      </c>
      <c r="K50" s="271">
        <v>0</v>
      </c>
      <c r="L50" s="271">
        <v>1527.26</v>
      </c>
      <c r="M50" s="271">
        <v>0</v>
      </c>
      <c r="N50" s="271">
        <v>0</v>
      </c>
      <c r="O50" s="271">
        <v>0</v>
      </c>
      <c r="P50" s="272"/>
    </row>
    <row r="51" spans="1:16" ht="36" x14ac:dyDescent="0.2">
      <c r="A51" s="265" t="s">
        <v>92</v>
      </c>
      <c r="B51" s="266" t="s">
        <v>93</v>
      </c>
      <c r="C51" s="267" t="s">
        <v>89</v>
      </c>
      <c r="D51" s="268">
        <v>7</v>
      </c>
      <c r="E51" s="269">
        <v>7732.96</v>
      </c>
      <c r="F51" s="270">
        <v>54130.720000000001</v>
      </c>
      <c r="G51" s="270">
        <v>0</v>
      </c>
      <c r="H51" s="271">
        <v>0</v>
      </c>
      <c r="I51" s="271">
        <v>0</v>
      </c>
      <c r="J51" s="271">
        <v>0</v>
      </c>
      <c r="K51" s="271">
        <v>0</v>
      </c>
      <c r="L51" s="271">
        <v>54130.720000000001</v>
      </c>
      <c r="M51" s="271">
        <v>0</v>
      </c>
      <c r="N51" s="271">
        <v>0</v>
      </c>
      <c r="O51" s="271">
        <v>0</v>
      </c>
      <c r="P51" s="272"/>
    </row>
    <row r="52" spans="1:16" ht="24" x14ac:dyDescent="0.2">
      <c r="A52" s="265" t="s">
        <v>94</v>
      </c>
      <c r="B52" s="266" t="s">
        <v>59</v>
      </c>
      <c r="C52" s="267" t="s">
        <v>60</v>
      </c>
      <c r="D52" s="268">
        <v>20372.79</v>
      </c>
      <c r="E52" s="269">
        <v>2.06</v>
      </c>
      <c r="F52" s="270">
        <v>41967.95</v>
      </c>
      <c r="G52" s="270">
        <v>0</v>
      </c>
      <c r="H52" s="271">
        <v>0</v>
      </c>
      <c r="I52" s="271">
        <v>0</v>
      </c>
      <c r="J52" s="271">
        <v>0</v>
      </c>
      <c r="K52" s="271">
        <v>0</v>
      </c>
      <c r="L52" s="271">
        <v>2819.3858970249998</v>
      </c>
      <c r="M52" s="271">
        <v>30130.835144164997</v>
      </c>
      <c r="N52" s="271">
        <v>9017.7289588099975</v>
      </c>
      <c r="O52" s="271">
        <v>0</v>
      </c>
      <c r="P52" s="272"/>
    </row>
    <row r="53" spans="1:16" ht="36" x14ac:dyDescent="0.2">
      <c r="A53" s="265" t="s">
        <v>95</v>
      </c>
      <c r="B53" s="266" t="s">
        <v>79</v>
      </c>
      <c r="C53" s="267" t="s">
        <v>17</v>
      </c>
      <c r="D53" s="268">
        <v>112.88</v>
      </c>
      <c r="E53" s="269">
        <v>287.57</v>
      </c>
      <c r="F53" s="384">
        <f>ROUND(E53*D53,2)</f>
        <v>32460.9</v>
      </c>
      <c r="G53" s="270">
        <v>0</v>
      </c>
      <c r="H53" s="271">
        <v>0</v>
      </c>
      <c r="I53" s="271">
        <v>0</v>
      </c>
      <c r="J53" s="271">
        <v>0</v>
      </c>
      <c r="K53" s="271">
        <v>0</v>
      </c>
      <c r="L53" s="271">
        <f>F53*0.08</f>
        <v>2596.8720000000003</v>
      </c>
      <c r="M53" s="271">
        <f>F53*0.72</f>
        <v>23371.848000000002</v>
      </c>
      <c r="N53" s="271">
        <f>F53*0.2</f>
        <v>6492.18</v>
      </c>
      <c r="O53" s="271">
        <v>0</v>
      </c>
      <c r="P53" s="383"/>
    </row>
    <row r="54" spans="1:16" ht="36" x14ac:dyDescent="0.2">
      <c r="A54" s="265" t="s">
        <v>96</v>
      </c>
      <c r="B54" s="266" t="s">
        <v>97</v>
      </c>
      <c r="C54" s="267" t="s">
        <v>65</v>
      </c>
      <c r="D54" s="268">
        <v>28.6</v>
      </c>
      <c r="E54" s="269">
        <v>291.79000000000002</v>
      </c>
      <c r="F54" s="384">
        <v>8345.19</v>
      </c>
      <c r="G54" s="270">
        <v>0</v>
      </c>
      <c r="H54" s="271">
        <v>0</v>
      </c>
      <c r="I54" s="271">
        <v>0</v>
      </c>
      <c r="J54" s="271">
        <v>0</v>
      </c>
      <c r="K54" s="271">
        <v>0</v>
      </c>
      <c r="L54" s="271">
        <v>8345.19</v>
      </c>
      <c r="M54" s="271">
        <v>0</v>
      </c>
      <c r="N54" s="271">
        <v>0</v>
      </c>
      <c r="O54" s="271">
        <v>0</v>
      </c>
      <c r="P54" s="272"/>
    </row>
    <row r="55" spans="1:16" ht="24" x14ac:dyDescent="0.2">
      <c r="A55" s="265" t="s">
        <v>98</v>
      </c>
      <c r="B55" s="266" t="s">
        <v>99</v>
      </c>
      <c r="C55" s="267" t="s">
        <v>89</v>
      </c>
      <c r="D55" s="268">
        <v>14</v>
      </c>
      <c r="E55" s="269">
        <v>261.44</v>
      </c>
      <c r="F55" s="384">
        <v>3660.16</v>
      </c>
      <c r="G55" s="270">
        <v>0</v>
      </c>
      <c r="H55" s="271">
        <v>0</v>
      </c>
      <c r="I55" s="271">
        <v>0</v>
      </c>
      <c r="J55" s="271">
        <v>0</v>
      </c>
      <c r="K55" s="271">
        <v>0</v>
      </c>
      <c r="L55" s="271">
        <v>3660.16</v>
      </c>
      <c r="M55" s="271">
        <v>0</v>
      </c>
      <c r="N55" s="271">
        <v>0</v>
      </c>
      <c r="O55" s="271">
        <v>0</v>
      </c>
      <c r="P55" s="272"/>
    </row>
    <row r="56" spans="1:16" ht="24" x14ac:dyDescent="0.2">
      <c r="A56" s="265" t="s">
        <v>100</v>
      </c>
      <c r="B56" s="266" t="s">
        <v>73</v>
      </c>
      <c r="C56" s="267" t="s">
        <v>65</v>
      </c>
      <c r="D56" s="268">
        <v>16.8</v>
      </c>
      <c r="E56" s="269">
        <v>6.66</v>
      </c>
      <c r="F56" s="384">
        <v>111.89</v>
      </c>
      <c r="G56" s="270">
        <v>0</v>
      </c>
      <c r="H56" s="271">
        <v>0</v>
      </c>
      <c r="I56" s="271">
        <v>0</v>
      </c>
      <c r="J56" s="271">
        <v>0</v>
      </c>
      <c r="K56" s="271">
        <v>0</v>
      </c>
      <c r="L56" s="271">
        <v>0</v>
      </c>
      <c r="M56" s="271">
        <v>0</v>
      </c>
      <c r="N56" s="271">
        <v>111.89</v>
      </c>
      <c r="O56" s="271">
        <v>0</v>
      </c>
      <c r="P56" s="272"/>
    </row>
    <row r="57" spans="1:16" ht="24" x14ac:dyDescent="0.2">
      <c r="A57" s="265" t="s">
        <v>101</v>
      </c>
      <c r="B57" s="266" t="s">
        <v>82</v>
      </c>
      <c r="C57" s="267" t="s">
        <v>29</v>
      </c>
      <c r="D57" s="268">
        <v>259.52999999999997</v>
      </c>
      <c r="E57" s="269">
        <v>7.3</v>
      </c>
      <c r="F57" s="384">
        <v>1894.57</v>
      </c>
      <c r="G57" s="270">
        <v>0</v>
      </c>
      <c r="H57" s="271">
        <v>0</v>
      </c>
      <c r="I57" s="271">
        <v>0</v>
      </c>
      <c r="J57" s="271">
        <v>0</v>
      </c>
      <c r="K57" s="271">
        <v>0</v>
      </c>
      <c r="L57" s="271">
        <v>0</v>
      </c>
      <c r="M57" s="271">
        <v>0</v>
      </c>
      <c r="N57" s="271">
        <v>1894.57</v>
      </c>
      <c r="O57" s="271">
        <v>0</v>
      </c>
      <c r="P57" s="272"/>
    </row>
    <row r="58" spans="1:16" ht="36" x14ac:dyDescent="0.2">
      <c r="A58" s="265" t="s">
        <v>102</v>
      </c>
      <c r="B58" s="266" t="s">
        <v>39</v>
      </c>
      <c r="C58" s="267" t="s">
        <v>26</v>
      </c>
      <c r="D58" s="268">
        <v>1103</v>
      </c>
      <c r="E58" s="269">
        <v>0.32</v>
      </c>
      <c r="F58" s="384">
        <v>352.96</v>
      </c>
      <c r="G58" s="270">
        <v>0</v>
      </c>
      <c r="H58" s="271">
        <v>0</v>
      </c>
      <c r="I58" s="271">
        <v>0</v>
      </c>
      <c r="J58" s="271">
        <v>0</v>
      </c>
      <c r="K58" s="271">
        <v>0</v>
      </c>
      <c r="L58" s="271">
        <v>0</v>
      </c>
      <c r="M58" s="271">
        <v>0</v>
      </c>
      <c r="N58" s="271">
        <v>352.96</v>
      </c>
      <c r="O58" s="271">
        <v>0</v>
      </c>
      <c r="P58" s="272"/>
    </row>
    <row r="59" spans="1:16" ht="36" x14ac:dyDescent="0.2">
      <c r="A59" s="265" t="s">
        <v>103</v>
      </c>
      <c r="B59" s="266" t="s">
        <v>41</v>
      </c>
      <c r="C59" s="267" t="s">
        <v>29</v>
      </c>
      <c r="D59" s="268">
        <v>259.52999999999997</v>
      </c>
      <c r="E59" s="269">
        <v>0.76</v>
      </c>
      <c r="F59" s="384">
        <v>197.24</v>
      </c>
      <c r="G59" s="270">
        <v>0</v>
      </c>
      <c r="H59" s="271">
        <v>0</v>
      </c>
      <c r="I59" s="271">
        <v>0</v>
      </c>
      <c r="J59" s="271">
        <v>0</v>
      </c>
      <c r="K59" s="271">
        <v>0</v>
      </c>
      <c r="L59" s="271">
        <v>0</v>
      </c>
      <c r="M59" s="271">
        <v>0</v>
      </c>
      <c r="N59" s="271">
        <v>197.24</v>
      </c>
      <c r="O59" s="271">
        <v>0</v>
      </c>
      <c r="P59" s="272"/>
    </row>
    <row r="60" spans="1:16" ht="36" x14ac:dyDescent="0.2">
      <c r="A60" s="265" t="s">
        <v>104</v>
      </c>
      <c r="B60" s="266" t="s">
        <v>105</v>
      </c>
      <c r="C60" s="267" t="s">
        <v>65</v>
      </c>
      <c r="D60" s="268">
        <v>58.2</v>
      </c>
      <c r="E60" s="269">
        <v>167.06</v>
      </c>
      <c r="F60" s="384">
        <v>9722.89</v>
      </c>
      <c r="G60" s="270">
        <v>0</v>
      </c>
      <c r="H60" s="271">
        <v>0</v>
      </c>
      <c r="I60" s="271">
        <v>0</v>
      </c>
      <c r="J60" s="271">
        <v>0</v>
      </c>
      <c r="K60" s="271">
        <v>0</v>
      </c>
      <c r="L60" s="271">
        <v>0</v>
      </c>
      <c r="M60" s="271">
        <v>0</v>
      </c>
      <c r="N60" s="271">
        <v>9722.89</v>
      </c>
      <c r="O60" s="271">
        <v>0</v>
      </c>
      <c r="P60" s="272"/>
    </row>
    <row r="61" spans="1:16" s="260" customFormat="1" x14ac:dyDescent="0.2">
      <c r="A61" s="254" t="s">
        <v>106</v>
      </c>
      <c r="B61" s="255" t="s">
        <v>107</v>
      </c>
      <c r="C61" s="261" t="s">
        <v>9</v>
      </c>
      <c r="D61" s="273" t="s">
        <v>9</v>
      </c>
      <c r="E61" s="274" t="s">
        <v>9</v>
      </c>
      <c r="F61" s="385">
        <f>SUM(F62:F64)</f>
        <v>36680.479999999996</v>
      </c>
      <c r="G61" s="263">
        <f t="shared" ref="G61:O61" si="7">SUM(G62:G64)</f>
        <v>0</v>
      </c>
      <c r="H61" s="263">
        <f t="shared" si="7"/>
        <v>7317.5961190439994</v>
      </c>
      <c r="I61" s="263">
        <f t="shared" si="7"/>
        <v>10311.156383701998</v>
      </c>
      <c r="J61" s="263">
        <f t="shared" si="7"/>
        <v>19051.727497254</v>
      </c>
      <c r="K61" s="263">
        <f t="shared" si="7"/>
        <v>0</v>
      </c>
      <c r="L61" s="263">
        <f t="shared" si="7"/>
        <v>0</v>
      </c>
      <c r="M61" s="263">
        <f t="shared" si="7"/>
        <v>0</v>
      </c>
      <c r="N61" s="263">
        <f t="shared" si="7"/>
        <v>0</v>
      </c>
      <c r="O61" s="263">
        <f t="shared" si="7"/>
        <v>0</v>
      </c>
      <c r="P61" s="259"/>
    </row>
    <row r="62" spans="1:16" ht="24" x14ac:dyDescent="0.2">
      <c r="A62" s="265" t="s">
        <v>108</v>
      </c>
      <c r="B62" s="266" t="s">
        <v>71</v>
      </c>
      <c r="C62" s="267" t="s">
        <v>29</v>
      </c>
      <c r="D62" s="268">
        <v>962</v>
      </c>
      <c r="E62" s="269">
        <v>3.18</v>
      </c>
      <c r="F62" s="384">
        <v>3059.16</v>
      </c>
      <c r="G62" s="270">
        <v>0</v>
      </c>
      <c r="H62" s="271">
        <v>0</v>
      </c>
      <c r="I62" s="271">
        <v>0</v>
      </c>
      <c r="J62" s="271">
        <v>3059.16</v>
      </c>
      <c r="K62" s="271">
        <v>0</v>
      </c>
      <c r="L62" s="271">
        <v>0</v>
      </c>
      <c r="M62" s="271">
        <v>0</v>
      </c>
      <c r="N62" s="271">
        <v>0</v>
      </c>
      <c r="O62" s="271">
        <v>0</v>
      </c>
      <c r="P62" s="272"/>
    </row>
    <row r="63" spans="1:16" ht="24" x14ac:dyDescent="0.2">
      <c r="A63" s="265" t="s">
        <v>109</v>
      </c>
      <c r="B63" s="266" t="s">
        <v>110</v>
      </c>
      <c r="C63" s="267" t="s">
        <v>17</v>
      </c>
      <c r="D63" s="268">
        <v>577.19000000000005</v>
      </c>
      <c r="E63" s="269">
        <v>24.25</v>
      </c>
      <c r="F63" s="384">
        <v>13996.86</v>
      </c>
      <c r="G63" s="270">
        <v>0</v>
      </c>
      <c r="H63" s="271">
        <v>0</v>
      </c>
      <c r="I63" s="271">
        <v>0</v>
      </c>
      <c r="J63" s="271">
        <v>13996.86</v>
      </c>
      <c r="K63" s="271">
        <v>0</v>
      </c>
      <c r="L63" s="271">
        <v>0</v>
      </c>
      <c r="M63" s="271">
        <v>0</v>
      </c>
      <c r="N63" s="271">
        <v>0</v>
      </c>
      <c r="O63" s="271">
        <v>0</v>
      </c>
      <c r="P63" s="272"/>
    </row>
    <row r="64" spans="1:16" ht="36" x14ac:dyDescent="0.2">
      <c r="A64" s="265" t="s">
        <v>111</v>
      </c>
      <c r="B64" s="266" t="s">
        <v>112</v>
      </c>
      <c r="C64" s="267" t="s">
        <v>26</v>
      </c>
      <c r="D64" s="268">
        <v>49061.15</v>
      </c>
      <c r="E64" s="269">
        <v>0.4</v>
      </c>
      <c r="F64" s="384">
        <v>19624.46</v>
      </c>
      <c r="G64" s="270">
        <v>0</v>
      </c>
      <c r="H64" s="271">
        <v>7317.5961190439994</v>
      </c>
      <c r="I64" s="271">
        <v>10311.156383701998</v>
      </c>
      <c r="J64" s="271">
        <v>1995.7074972539997</v>
      </c>
      <c r="K64" s="271">
        <v>0</v>
      </c>
      <c r="L64" s="271">
        <v>0</v>
      </c>
      <c r="M64" s="271">
        <v>0</v>
      </c>
      <c r="N64" s="271">
        <v>0</v>
      </c>
      <c r="O64" s="271">
        <v>0</v>
      </c>
      <c r="P64" s="272"/>
    </row>
    <row r="65" spans="1:16" s="260" customFormat="1" x14ac:dyDescent="0.2">
      <c r="A65" s="254" t="s">
        <v>113</v>
      </c>
      <c r="B65" s="255" t="s">
        <v>114</v>
      </c>
      <c r="C65" s="261" t="s">
        <v>9</v>
      </c>
      <c r="D65" s="273" t="s">
        <v>9</v>
      </c>
      <c r="E65" s="274" t="s">
        <v>9</v>
      </c>
      <c r="F65" s="385">
        <f>+F66+F75+F82</f>
        <v>107965.03</v>
      </c>
      <c r="G65" s="263">
        <f t="shared" ref="G65:O65" si="8">+G66+G75+G82</f>
        <v>0</v>
      </c>
      <c r="H65" s="263">
        <f t="shared" si="8"/>
        <v>4976.4542859783633</v>
      </c>
      <c r="I65" s="263">
        <f t="shared" si="8"/>
        <v>4976.4542859783633</v>
      </c>
      <c r="J65" s="263">
        <f t="shared" si="8"/>
        <v>4976.4542859783633</v>
      </c>
      <c r="K65" s="263">
        <f t="shared" si="8"/>
        <v>4976.4542859783633</v>
      </c>
      <c r="L65" s="263">
        <f t="shared" si="8"/>
        <v>4976.4542859783633</v>
      </c>
      <c r="M65" s="263">
        <f t="shared" si="8"/>
        <v>4976.4542859783633</v>
      </c>
      <c r="N65" s="263">
        <f t="shared" si="8"/>
        <v>62908.351852544365</v>
      </c>
      <c r="O65" s="263">
        <f t="shared" si="8"/>
        <v>15197.947832353999</v>
      </c>
      <c r="P65" s="259"/>
    </row>
    <row r="66" spans="1:16" s="260" customFormat="1" x14ac:dyDescent="0.2">
      <c r="A66" s="254" t="s">
        <v>115</v>
      </c>
      <c r="B66" s="255" t="s">
        <v>116</v>
      </c>
      <c r="C66" s="261" t="s">
        <v>9</v>
      </c>
      <c r="D66" s="273" t="s">
        <v>9</v>
      </c>
      <c r="E66" s="274" t="s">
        <v>9</v>
      </c>
      <c r="F66" s="385">
        <f>SUM(F67:F74)</f>
        <v>18855.949999999997</v>
      </c>
      <c r="G66" s="263">
        <f t="shared" ref="G66:O66" si="9">SUM(G67:G74)</f>
        <v>0</v>
      </c>
      <c r="H66" s="263">
        <f t="shared" si="9"/>
        <v>0</v>
      </c>
      <c r="I66" s="263">
        <f t="shared" si="9"/>
        <v>0</v>
      </c>
      <c r="J66" s="263">
        <f t="shared" si="9"/>
        <v>0</v>
      </c>
      <c r="K66" s="263">
        <f t="shared" si="9"/>
        <v>0</v>
      </c>
      <c r="L66" s="263">
        <f t="shared" si="9"/>
        <v>0</v>
      </c>
      <c r="M66" s="263">
        <f t="shared" si="9"/>
        <v>0</v>
      </c>
      <c r="N66" s="263">
        <f t="shared" si="9"/>
        <v>13577.797950724</v>
      </c>
      <c r="O66" s="263">
        <f t="shared" si="9"/>
        <v>5278.1474481959995</v>
      </c>
      <c r="P66" s="259"/>
    </row>
    <row r="67" spans="1:16" ht="24" x14ac:dyDescent="0.2">
      <c r="A67" s="265" t="s">
        <v>117</v>
      </c>
      <c r="B67" s="266" t="s">
        <v>118</v>
      </c>
      <c r="C67" s="267" t="s">
        <v>89</v>
      </c>
      <c r="D67" s="268">
        <v>33</v>
      </c>
      <c r="E67" s="269">
        <v>215.55</v>
      </c>
      <c r="F67" s="384">
        <v>7113.15</v>
      </c>
      <c r="G67" s="270">
        <v>0</v>
      </c>
      <c r="H67" s="271">
        <v>0</v>
      </c>
      <c r="I67" s="271">
        <v>0</v>
      </c>
      <c r="J67" s="271">
        <v>0</v>
      </c>
      <c r="K67" s="271">
        <v>0</v>
      </c>
      <c r="L67" s="271">
        <v>0</v>
      </c>
      <c r="M67" s="271">
        <v>0</v>
      </c>
      <c r="N67" s="271">
        <v>2905.3262838599999</v>
      </c>
      <c r="O67" s="271">
        <v>4207.8237161399993</v>
      </c>
      <c r="P67" s="272"/>
    </row>
    <row r="68" spans="1:16" ht="24" x14ac:dyDescent="0.2">
      <c r="A68" s="265" t="s">
        <v>119</v>
      </c>
      <c r="B68" s="266" t="s">
        <v>120</v>
      </c>
      <c r="C68" s="267" t="s">
        <v>89</v>
      </c>
      <c r="D68" s="268">
        <v>4</v>
      </c>
      <c r="E68" s="269">
        <v>77.650000000000006</v>
      </c>
      <c r="F68" s="384">
        <v>310.60000000000002</v>
      </c>
      <c r="G68" s="270">
        <v>0</v>
      </c>
      <c r="H68" s="271">
        <v>0</v>
      </c>
      <c r="I68" s="271">
        <v>0</v>
      </c>
      <c r="J68" s="271">
        <v>0</v>
      </c>
      <c r="K68" s="271">
        <v>0</v>
      </c>
      <c r="L68" s="271">
        <v>0</v>
      </c>
      <c r="M68" s="271">
        <v>0</v>
      </c>
      <c r="N68" s="271">
        <v>310.60000000000002</v>
      </c>
      <c r="O68" s="271">
        <v>0</v>
      </c>
      <c r="P68" s="272"/>
    </row>
    <row r="69" spans="1:16" ht="24" x14ac:dyDescent="0.2">
      <c r="A69" s="265" t="s">
        <v>121</v>
      </c>
      <c r="B69" s="266" t="s">
        <v>122</v>
      </c>
      <c r="C69" s="267" t="s">
        <v>89</v>
      </c>
      <c r="D69" s="268">
        <v>18</v>
      </c>
      <c r="E69" s="269">
        <v>111.44</v>
      </c>
      <c r="F69" s="384">
        <v>2005.92</v>
      </c>
      <c r="G69" s="270">
        <v>0</v>
      </c>
      <c r="H69" s="271">
        <v>0</v>
      </c>
      <c r="I69" s="271">
        <v>0</v>
      </c>
      <c r="J69" s="271">
        <v>0</v>
      </c>
      <c r="K69" s="271">
        <v>0</v>
      </c>
      <c r="L69" s="271">
        <v>0</v>
      </c>
      <c r="M69" s="271">
        <v>0</v>
      </c>
      <c r="N69" s="271">
        <v>1297.1616668639999</v>
      </c>
      <c r="O69" s="271">
        <v>708.75833313599992</v>
      </c>
      <c r="P69" s="272"/>
    </row>
    <row r="70" spans="1:16" ht="24" x14ac:dyDescent="0.2">
      <c r="A70" s="265" t="s">
        <v>123</v>
      </c>
      <c r="B70" s="266" t="s">
        <v>124</v>
      </c>
      <c r="C70" s="267" t="s">
        <v>89</v>
      </c>
      <c r="D70" s="268">
        <v>6</v>
      </c>
      <c r="E70" s="269">
        <v>158.18</v>
      </c>
      <c r="F70" s="384">
        <v>949.08</v>
      </c>
      <c r="G70" s="270">
        <v>0</v>
      </c>
      <c r="H70" s="271">
        <v>0</v>
      </c>
      <c r="I70" s="271">
        <v>0</v>
      </c>
      <c r="J70" s="271">
        <v>0</v>
      </c>
      <c r="K70" s="271">
        <v>0</v>
      </c>
      <c r="L70" s="271">
        <v>0</v>
      </c>
      <c r="M70" s="271">
        <v>0</v>
      </c>
      <c r="N70" s="271">
        <v>949.08</v>
      </c>
      <c r="O70" s="271">
        <v>0</v>
      </c>
      <c r="P70" s="272"/>
    </row>
    <row r="71" spans="1:16" ht="24" x14ac:dyDescent="0.2">
      <c r="A71" s="265" t="s">
        <v>125</v>
      </c>
      <c r="B71" s="266" t="s">
        <v>126</v>
      </c>
      <c r="C71" s="267" t="s">
        <v>89</v>
      </c>
      <c r="D71" s="268">
        <v>6</v>
      </c>
      <c r="E71" s="269">
        <v>197.47</v>
      </c>
      <c r="F71" s="384">
        <f t="shared" ref="F71:F74" si="10">ROUND(E71*D71,2)</f>
        <v>1184.82</v>
      </c>
      <c r="G71" s="270">
        <v>0</v>
      </c>
      <c r="H71" s="271">
        <v>0</v>
      </c>
      <c r="I71" s="271">
        <v>0</v>
      </c>
      <c r="J71" s="271">
        <v>0</v>
      </c>
      <c r="K71" s="271">
        <v>0</v>
      </c>
      <c r="L71" s="271">
        <v>0</v>
      </c>
      <c r="M71" s="271">
        <v>0</v>
      </c>
      <c r="N71" s="271">
        <f>F71</f>
        <v>1184.82</v>
      </c>
      <c r="O71" s="271">
        <v>0</v>
      </c>
      <c r="P71" s="272"/>
    </row>
    <row r="72" spans="1:16" ht="24" x14ac:dyDescent="0.2">
      <c r="A72" s="265" t="s">
        <v>127</v>
      </c>
      <c r="B72" s="266" t="s">
        <v>128</v>
      </c>
      <c r="C72" s="267" t="s">
        <v>89</v>
      </c>
      <c r="D72" s="268">
        <v>4</v>
      </c>
      <c r="E72" s="269">
        <v>244.68</v>
      </c>
      <c r="F72" s="384">
        <f t="shared" si="10"/>
        <v>978.72</v>
      </c>
      <c r="G72" s="270">
        <v>0</v>
      </c>
      <c r="H72" s="271">
        <v>0</v>
      </c>
      <c r="I72" s="271">
        <v>0</v>
      </c>
      <c r="J72" s="271">
        <v>0</v>
      </c>
      <c r="K72" s="271">
        <v>0</v>
      </c>
      <c r="L72" s="271">
        <v>0</v>
      </c>
      <c r="M72" s="271">
        <v>0</v>
      </c>
      <c r="N72" s="271">
        <f t="shared" ref="N72:N74" si="11">F72</f>
        <v>978.72</v>
      </c>
      <c r="O72" s="271">
        <v>0</v>
      </c>
      <c r="P72" s="272"/>
    </row>
    <row r="73" spans="1:16" ht="24" x14ac:dyDescent="0.2">
      <c r="A73" s="265" t="s">
        <v>129</v>
      </c>
      <c r="B73" s="266" t="s">
        <v>130</v>
      </c>
      <c r="C73" s="267" t="s">
        <v>89</v>
      </c>
      <c r="D73" s="268">
        <v>6</v>
      </c>
      <c r="E73" s="269">
        <v>509.93</v>
      </c>
      <c r="F73" s="384">
        <f t="shared" si="10"/>
        <v>3059.58</v>
      </c>
      <c r="G73" s="270">
        <v>0</v>
      </c>
      <c r="H73" s="271">
        <v>0</v>
      </c>
      <c r="I73" s="271">
        <v>0</v>
      </c>
      <c r="J73" s="271">
        <v>0</v>
      </c>
      <c r="K73" s="271">
        <v>0</v>
      </c>
      <c r="L73" s="271">
        <v>0</v>
      </c>
      <c r="M73" s="271">
        <v>0</v>
      </c>
      <c r="N73" s="271">
        <f>F73-361.57</f>
        <v>2698.0099999999998</v>
      </c>
      <c r="O73" s="271">
        <v>361.56539892000001</v>
      </c>
      <c r="P73" s="272"/>
    </row>
    <row r="74" spans="1:16" ht="24" x14ac:dyDescent="0.2">
      <c r="A74" s="265" t="s">
        <v>131</v>
      </c>
      <c r="B74" s="266" t="s">
        <v>132</v>
      </c>
      <c r="C74" s="267" t="s">
        <v>89</v>
      </c>
      <c r="D74" s="268">
        <v>4</v>
      </c>
      <c r="E74" s="269">
        <v>813.52</v>
      </c>
      <c r="F74" s="384">
        <f t="shared" si="10"/>
        <v>3254.08</v>
      </c>
      <c r="G74" s="270">
        <v>0</v>
      </c>
      <c r="H74" s="271">
        <v>0</v>
      </c>
      <c r="I74" s="271">
        <v>0</v>
      </c>
      <c r="J74" s="271">
        <v>0</v>
      </c>
      <c r="K74" s="271">
        <v>0</v>
      </c>
      <c r="L74" s="271">
        <v>0</v>
      </c>
      <c r="M74" s="271">
        <v>0</v>
      </c>
      <c r="N74" s="271">
        <f t="shared" si="11"/>
        <v>3254.08</v>
      </c>
      <c r="O74" s="271">
        <v>0</v>
      </c>
      <c r="P74" s="272"/>
    </row>
    <row r="75" spans="1:16" s="260" customFormat="1" x14ac:dyDescent="0.2">
      <c r="A75" s="254" t="s">
        <v>133</v>
      </c>
      <c r="B75" s="255" t="s">
        <v>134</v>
      </c>
      <c r="C75" s="261" t="s">
        <v>9</v>
      </c>
      <c r="D75" s="273" t="s">
        <v>9</v>
      </c>
      <c r="E75" s="274" t="s">
        <v>9</v>
      </c>
      <c r="F75" s="385">
        <f>SUM(F76:F81)</f>
        <v>54273.899999999994</v>
      </c>
      <c r="G75" s="263">
        <f t="shared" ref="G75:O75" si="12">SUM(G76:G81)</f>
        <v>0</v>
      </c>
      <c r="H75" s="263">
        <f t="shared" si="12"/>
        <v>0</v>
      </c>
      <c r="I75" s="263">
        <f t="shared" si="12"/>
        <v>0</v>
      </c>
      <c r="J75" s="263">
        <f t="shared" si="12"/>
        <v>0</v>
      </c>
      <c r="K75" s="263">
        <f t="shared" si="12"/>
        <v>0</v>
      </c>
      <c r="L75" s="263">
        <f t="shared" si="12"/>
        <v>0</v>
      </c>
      <c r="M75" s="263">
        <f t="shared" si="12"/>
        <v>0</v>
      </c>
      <c r="N75" s="263">
        <f t="shared" si="12"/>
        <v>44354.099615842002</v>
      </c>
      <c r="O75" s="263">
        <f t="shared" si="12"/>
        <v>9919.8003841579994</v>
      </c>
      <c r="P75" s="259"/>
    </row>
    <row r="76" spans="1:16" ht="36" x14ac:dyDescent="0.2">
      <c r="A76" s="265" t="s">
        <v>135</v>
      </c>
      <c r="B76" s="266" t="s">
        <v>136</v>
      </c>
      <c r="C76" s="267" t="s">
        <v>65</v>
      </c>
      <c r="D76" s="268">
        <v>3920</v>
      </c>
      <c r="E76" s="269">
        <v>1.0900000000000001</v>
      </c>
      <c r="F76" s="384">
        <v>4272.8</v>
      </c>
      <c r="G76" s="270">
        <v>0</v>
      </c>
      <c r="H76" s="271">
        <v>0</v>
      </c>
      <c r="I76" s="271">
        <v>0</v>
      </c>
      <c r="J76" s="271">
        <v>0</v>
      </c>
      <c r="K76" s="271">
        <v>0</v>
      </c>
      <c r="L76" s="271">
        <v>0</v>
      </c>
      <c r="M76" s="271">
        <v>0</v>
      </c>
      <c r="N76" s="271">
        <v>4272.8</v>
      </c>
      <c r="O76" s="271">
        <v>0</v>
      </c>
      <c r="P76" s="272"/>
    </row>
    <row r="77" spans="1:16" ht="36" x14ac:dyDescent="0.2">
      <c r="A77" s="265" t="s">
        <v>137</v>
      </c>
      <c r="B77" s="266" t="s">
        <v>138</v>
      </c>
      <c r="C77" s="267" t="s">
        <v>65</v>
      </c>
      <c r="D77" s="268">
        <v>14322</v>
      </c>
      <c r="E77" s="269">
        <v>1.71</v>
      </c>
      <c r="F77" s="384">
        <v>24490.62</v>
      </c>
      <c r="G77" s="270">
        <v>0</v>
      </c>
      <c r="H77" s="271">
        <v>0</v>
      </c>
      <c r="I77" s="271">
        <v>0</v>
      </c>
      <c r="J77" s="271">
        <v>0</v>
      </c>
      <c r="K77" s="271">
        <v>0</v>
      </c>
      <c r="L77" s="271">
        <v>0</v>
      </c>
      <c r="M77" s="271">
        <v>0</v>
      </c>
      <c r="N77" s="271">
        <v>16968.499950401998</v>
      </c>
      <c r="O77" s="271">
        <v>7522.1200495979992</v>
      </c>
      <c r="P77" s="272"/>
    </row>
    <row r="78" spans="1:16" ht="36" x14ac:dyDescent="0.2">
      <c r="A78" s="265" t="s">
        <v>139</v>
      </c>
      <c r="B78" s="266" t="s">
        <v>140</v>
      </c>
      <c r="C78" s="267" t="s">
        <v>89</v>
      </c>
      <c r="D78" s="268">
        <v>1148</v>
      </c>
      <c r="E78" s="269">
        <v>6.8</v>
      </c>
      <c r="F78" s="384">
        <v>7806.4</v>
      </c>
      <c r="G78" s="270">
        <v>0</v>
      </c>
      <c r="H78" s="271">
        <v>0</v>
      </c>
      <c r="I78" s="271">
        <v>0</v>
      </c>
      <c r="J78" s="271">
        <v>0</v>
      </c>
      <c r="K78" s="271">
        <v>0</v>
      </c>
      <c r="L78" s="271">
        <v>0</v>
      </c>
      <c r="M78" s="271">
        <v>0</v>
      </c>
      <c r="N78" s="271">
        <v>5408.7196654399986</v>
      </c>
      <c r="O78" s="271">
        <v>2397.6803345599997</v>
      </c>
      <c r="P78" s="272"/>
    </row>
    <row r="79" spans="1:16" ht="36" x14ac:dyDescent="0.2">
      <c r="A79" s="265" t="s">
        <v>141</v>
      </c>
      <c r="B79" s="266" t="s">
        <v>142</v>
      </c>
      <c r="C79" s="267" t="s">
        <v>89</v>
      </c>
      <c r="D79" s="268">
        <v>574</v>
      </c>
      <c r="E79" s="269">
        <v>6.8</v>
      </c>
      <c r="F79" s="384">
        <v>3903.2</v>
      </c>
      <c r="G79" s="270">
        <v>0</v>
      </c>
      <c r="H79" s="271">
        <v>0</v>
      </c>
      <c r="I79" s="271">
        <v>0</v>
      </c>
      <c r="J79" s="271">
        <v>0</v>
      </c>
      <c r="K79" s="271">
        <v>0</v>
      </c>
      <c r="L79" s="271">
        <v>0</v>
      </c>
      <c r="M79" s="271">
        <v>0</v>
      </c>
      <c r="N79" s="271">
        <v>3903.2</v>
      </c>
      <c r="O79" s="271">
        <v>0</v>
      </c>
      <c r="P79" s="272"/>
    </row>
    <row r="80" spans="1:16" ht="36" x14ac:dyDescent="0.2">
      <c r="A80" s="265" t="s">
        <v>143</v>
      </c>
      <c r="B80" s="266" t="s">
        <v>144</v>
      </c>
      <c r="C80" s="267" t="s">
        <v>29</v>
      </c>
      <c r="D80" s="268">
        <v>189.2</v>
      </c>
      <c r="E80" s="269">
        <v>5.77</v>
      </c>
      <c r="F80" s="384">
        <v>1091.68</v>
      </c>
      <c r="G80" s="270">
        <v>0</v>
      </c>
      <c r="H80" s="271">
        <v>0</v>
      </c>
      <c r="I80" s="271">
        <v>0</v>
      </c>
      <c r="J80" s="271">
        <v>0</v>
      </c>
      <c r="K80" s="271">
        <v>0</v>
      </c>
      <c r="L80" s="271">
        <v>0</v>
      </c>
      <c r="M80" s="271">
        <v>0</v>
      </c>
      <c r="N80" s="271">
        <v>1091.68</v>
      </c>
      <c r="O80" s="271">
        <v>0</v>
      </c>
      <c r="P80" s="272"/>
    </row>
    <row r="81" spans="1:16" ht="24" x14ac:dyDescent="0.2">
      <c r="A81" s="265" t="s">
        <v>145</v>
      </c>
      <c r="B81" s="266" t="s">
        <v>146</v>
      </c>
      <c r="C81" s="267" t="s">
        <v>65</v>
      </c>
      <c r="D81" s="268">
        <v>140</v>
      </c>
      <c r="E81" s="269">
        <v>90.78</v>
      </c>
      <c r="F81" s="384">
        <v>12709.2</v>
      </c>
      <c r="G81" s="270">
        <v>0</v>
      </c>
      <c r="H81" s="271">
        <v>0</v>
      </c>
      <c r="I81" s="271">
        <v>0</v>
      </c>
      <c r="J81" s="271">
        <v>0</v>
      </c>
      <c r="K81" s="271">
        <v>0</v>
      </c>
      <c r="L81" s="271">
        <v>0</v>
      </c>
      <c r="M81" s="271">
        <v>0</v>
      </c>
      <c r="N81" s="271">
        <v>12709.2</v>
      </c>
      <c r="O81" s="271">
        <v>0</v>
      </c>
      <c r="P81" s="272"/>
    </row>
    <row r="82" spans="1:16" s="260" customFormat="1" x14ac:dyDescent="0.2">
      <c r="A82" s="254" t="s">
        <v>147</v>
      </c>
      <c r="B82" s="255" t="s">
        <v>148</v>
      </c>
      <c r="C82" s="261" t="s">
        <v>9</v>
      </c>
      <c r="D82" s="273" t="s">
        <v>9</v>
      </c>
      <c r="E82" s="274" t="s">
        <v>9</v>
      </c>
      <c r="F82" s="385">
        <f>SUM(F83:F94)</f>
        <v>34835.18</v>
      </c>
      <c r="G82" s="263">
        <f t="shared" ref="G82:O82" si="13">SUM(G83:G94)</f>
        <v>0</v>
      </c>
      <c r="H82" s="263">
        <f t="shared" si="13"/>
        <v>4976.4542859783633</v>
      </c>
      <c r="I82" s="263">
        <f t="shared" si="13"/>
        <v>4976.4542859783633</v>
      </c>
      <c r="J82" s="263">
        <f t="shared" si="13"/>
        <v>4976.4542859783633</v>
      </c>
      <c r="K82" s="263">
        <f t="shared" si="13"/>
        <v>4976.4542859783633</v>
      </c>
      <c r="L82" s="263">
        <f t="shared" si="13"/>
        <v>4976.4542859783633</v>
      </c>
      <c r="M82" s="263">
        <f t="shared" si="13"/>
        <v>4976.4542859783633</v>
      </c>
      <c r="N82" s="263">
        <f t="shared" si="13"/>
        <v>4976.4542859783633</v>
      </c>
      <c r="O82" s="263">
        <f t="shared" si="13"/>
        <v>0</v>
      </c>
      <c r="P82" s="259"/>
    </row>
    <row r="83" spans="1:16" ht="24" x14ac:dyDescent="0.2">
      <c r="A83" s="265" t="s">
        <v>149</v>
      </c>
      <c r="B83" s="266" t="s">
        <v>150</v>
      </c>
      <c r="C83" s="267" t="s">
        <v>65</v>
      </c>
      <c r="D83" s="268">
        <v>92</v>
      </c>
      <c r="E83" s="269">
        <v>19.739999999999998</v>
      </c>
      <c r="F83" s="384">
        <v>1816.08</v>
      </c>
      <c r="G83" s="270">
        <v>0</v>
      </c>
      <c r="H83" s="271">
        <v>259.44000007783194</v>
      </c>
      <c r="I83" s="271">
        <v>259.44000007783194</v>
      </c>
      <c r="J83" s="271">
        <v>259.44000007783194</v>
      </c>
      <c r="K83" s="271">
        <v>259.44000007783194</v>
      </c>
      <c r="L83" s="271">
        <v>259.44000007783194</v>
      </c>
      <c r="M83" s="271">
        <v>259.44000007783194</v>
      </c>
      <c r="N83" s="271">
        <v>259.44000007783194</v>
      </c>
      <c r="O83" s="271">
        <v>0</v>
      </c>
      <c r="P83" s="272"/>
    </row>
    <row r="84" spans="1:16" ht="24" x14ac:dyDescent="0.2">
      <c r="A84" s="265" t="s">
        <v>151</v>
      </c>
      <c r="B84" s="266" t="s">
        <v>152</v>
      </c>
      <c r="C84" s="267" t="s">
        <v>65</v>
      </c>
      <c r="D84" s="268">
        <v>3057</v>
      </c>
      <c r="E84" s="269">
        <v>0.12</v>
      </c>
      <c r="F84" s="384">
        <v>366.84</v>
      </c>
      <c r="G84" s="270">
        <v>0</v>
      </c>
      <c r="H84" s="271">
        <v>52.405714301435992</v>
      </c>
      <c r="I84" s="271">
        <v>52.405714301435992</v>
      </c>
      <c r="J84" s="271">
        <v>52.405714301435992</v>
      </c>
      <c r="K84" s="271">
        <v>52.405714301435992</v>
      </c>
      <c r="L84" s="271">
        <v>52.405714301435992</v>
      </c>
      <c r="M84" s="271">
        <v>52.405714301435992</v>
      </c>
      <c r="N84" s="271">
        <v>52.405714301435992</v>
      </c>
      <c r="O84" s="271">
        <v>0</v>
      </c>
      <c r="P84" s="272"/>
    </row>
    <row r="85" spans="1:16" ht="24" x14ac:dyDescent="0.2">
      <c r="A85" s="265" t="s">
        <v>153</v>
      </c>
      <c r="B85" s="266" t="s">
        <v>154</v>
      </c>
      <c r="C85" s="267" t="s">
        <v>89</v>
      </c>
      <c r="D85" s="268">
        <v>9</v>
      </c>
      <c r="E85" s="269">
        <v>159.81</v>
      </c>
      <c r="F85" s="384">
        <f t="shared" ref="F85:F89" si="14">ROUND(E85*D85,2)</f>
        <v>1438.29</v>
      </c>
      <c r="G85" s="270">
        <v>0</v>
      </c>
      <c r="H85" s="271">
        <f>$F85/7</f>
        <v>205.47</v>
      </c>
      <c r="I85" s="271">
        <f t="shared" ref="I85:N92" si="15">$F85/7</f>
        <v>205.47</v>
      </c>
      <c r="J85" s="271">
        <f t="shared" si="15"/>
        <v>205.47</v>
      </c>
      <c r="K85" s="271">
        <f t="shared" si="15"/>
        <v>205.47</v>
      </c>
      <c r="L85" s="271">
        <f t="shared" si="15"/>
        <v>205.47</v>
      </c>
      <c r="M85" s="271">
        <f t="shared" si="15"/>
        <v>205.47</v>
      </c>
      <c r="N85" s="271">
        <f t="shared" si="15"/>
        <v>205.47</v>
      </c>
      <c r="O85" s="271">
        <v>0</v>
      </c>
      <c r="P85" s="272"/>
    </row>
    <row r="86" spans="1:16" ht="24" x14ac:dyDescent="0.2">
      <c r="A86" s="265" t="s">
        <v>155</v>
      </c>
      <c r="B86" s="266" t="s">
        <v>156</v>
      </c>
      <c r="C86" s="267" t="s">
        <v>89</v>
      </c>
      <c r="D86" s="268">
        <v>9</v>
      </c>
      <c r="E86" s="269">
        <v>181.99</v>
      </c>
      <c r="F86" s="384">
        <f t="shared" si="14"/>
        <v>1637.91</v>
      </c>
      <c r="G86" s="270">
        <v>0</v>
      </c>
      <c r="H86" s="271">
        <f t="shared" ref="H86:H89" si="16">$F86/7</f>
        <v>233.98714285714286</v>
      </c>
      <c r="I86" s="271">
        <f t="shared" si="15"/>
        <v>233.98714285714286</v>
      </c>
      <c r="J86" s="271">
        <f t="shared" si="15"/>
        <v>233.98714285714286</v>
      </c>
      <c r="K86" s="271">
        <f t="shared" si="15"/>
        <v>233.98714285714286</v>
      </c>
      <c r="L86" s="271">
        <f t="shared" si="15"/>
        <v>233.98714285714286</v>
      </c>
      <c r="M86" s="271">
        <f t="shared" si="15"/>
        <v>233.98714285714286</v>
      </c>
      <c r="N86" s="271">
        <f t="shared" si="15"/>
        <v>233.98714285714286</v>
      </c>
      <c r="O86" s="271">
        <v>0</v>
      </c>
      <c r="P86" s="272"/>
    </row>
    <row r="87" spans="1:16" ht="24" x14ac:dyDescent="0.2">
      <c r="A87" s="265" t="s">
        <v>157</v>
      </c>
      <c r="B87" s="266" t="s">
        <v>158</v>
      </c>
      <c r="C87" s="267" t="s">
        <v>89</v>
      </c>
      <c r="D87" s="268">
        <v>9</v>
      </c>
      <c r="E87" s="269">
        <v>200.49</v>
      </c>
      <c r="F87" s="384">
        <f t="shared" si="14"/>
        <v>1804.41</v>
      </c>
      <c r="G87" s="270">
        <v>0</v>
      </c>
      <c r="H87" s="271">
        <f t="shared" si="16"/>
        <v>257.77285714285716</v>
      </c>
      <c r="I87" s="271">
        <f t="shared" si="15"/>
        <v>257.77285714285716</v>
      </c>
      <c r="J87" s="271">
        <f t="shared" si="15"/>
        <v>257.77285714285716</v>
      </c>
      <c r="K87" s="271">
        <f t="shared" si="15"/>
        <v>257.77285714285716</v>
      </c>
      <c r="L87" s="271">
        <f t="shared" si="15"/>
        <v>257.77285714285716</v>
      </c>
      <c r="M87" s="271">
        <f t="shared" si="15"/>
        <v>257.77285714285716</v>
      </c>
      <c r="N87" s="271">
        <f t="shared" si="15"/>
        <v>257.77285714285716</v>
      </c>
      <c r="O87" s="271">
        <v>0</v>
      </c>
      <c r="P87" s="272"/>
    </row>
    <row r="88" spans="1:16" ht="36" x14ac:dyDescent="0.2">
      <c r="A88" s="265" t="s">
        <v>159</v>
      </c>
      <c r="B88" s="266" t="s">
        <v>160</v>
      </c>
      <c r="C88" s="267" t="s">
        <v>89</v>
      </c>
      <c r="D88" s="268">
        <v>18</v>
      </c>
      <c r="E88" s="269">
        <v>97.36</v>
      </c>
      <c r="F88" s="384">
        <f t="shared" si="14"/>
        <v>1752.48</v>
      </c>
      <c r="G88" s="270">
        <v>0</v>
      </c>
      <c r="H88" s="271">
        <f t="shared" si="16"/>
        <v>250.35428571428571</v>
      </c>
      <c r="I88" s="271">
        <f t="shared" si="15"/>
        <v>250.35428571428571</v>
      </c>
      <c r="J88" s="271">
        <f t="shared" si="15"/>
        <v>250.35428571428571</v>
      </c>
      <c r="K88" s="271">
        <f t="shared" si="15"/>
        <v>250.35428571428571</v>
      </c>
      <c r="L88" s="271">
        <f t="shared" si="15"/>
        <v>250.35428571428571</v>
      </c>
      <c r="M88" s="271">
        <f t="shared" si="15"/>
        <v>250.35428571428571</v>
      </c>
      <c r="N88" s="271">
        <f t="shared" si="15"/>
        <v>250.35428571428571</v>
      </c>
      <c r="O88" s="271">
        <v>0</v>
      </c>
      <c r="P88" s="272"/>
    </row>
    <row r="89" spans="1:16" ht="36" x14ac:dyDescent="0.2">
      <c r="A89" s="265" t="s">
        <v>161</v>
      </c>
      <c r="B89" s="266" t="s">
        <v>162</v>
      </c>
      <c r="C89" s="267" t="s">
        <v>89</v>
      </c>
      <c r="D89" s="268">
        <v>9</v>
      </c>
      <c r="E89" s="269">
        <v>55.05</v>
      </c>
      <c r="F89" s="384">
        <f t="shared" si="14"/>
        <v>495.45</v>
      </c>
      <c r="G89" s="270">
        <v>0</v>
      </c>
      <c r="H89" s="271">
        <f t="shared" si="16"/>
        <v>70.778571428571425</v>
      </c>
      <c r="I89" s="271">
        <f t="shared" si="15"/>
        <v>70.778571428571425</v>
      </c>
      <c r="J89" s="271">
        <f t="shared" si="15"/>
        <v>70.778571428571425</v>
      </c>
      <c r="K89" s="271">
        <f t="shared" si="15"/>
        <v>70.778571428571425</v>
      </c>
      <c r="L89" s="271">
        <f t="shared" si="15"/>
        <v>70.778571428571425</v>
      </c>
      <c r="M89" s="271">
        <f t="shared" si="15"/>
        <v>70.778571428571425</v>
      </c>
      <c r="N89" s="271">
        <f t="shared" si="15"/>
        <v>70.778571428571425</v>
      </c>
      <c r="O89" s="271">
        <v>0</v>
      </c>
      <c r="P89" s="272"/>
    </row>
    <row r="90" spans="1:16" ht="24" x14ac:dyDescent="0.2">
      <c r="A90" s="265" t="s">
        <v>163</v>
      </c>
      <c r="B90" s="266" t="s">
        <v>164</v>
      </c>
      <c r="C90" s="267" t="s">
        <v>89</v>
      </c>
      <c r="D90" s="268">
        <v>30</v>
      </c>
      <c r="E90" s="269">
        <v>31.73</v>
      </c>
      <c r="F90" s="384">
        <v>951.9</v>
      </c>
      <c r="G90" s="270">
        <v>0</v>
      </c>
      <c r="H90" s="271">
        <v>135.98571432650999</v>
      </c>
      <c r="I90" s="271">
        <v>135.98571432650999</v>
      </c>
      <c r="J90" s="271">
        <v>135.98571432650999</v>
      </c>
      <c r="K90" s="271">
        <v>135.98571432650999</v>
      </c>
      <c r="L90" s="271">
        <v>135.98571432650999</v>
      </c>
      <c r="M90" s="271">
        <v>135.98571432650999</v>
      </c>
      <c r="N90" s="271">
        <v>135.98571432650999</v>
      </c>
      <c r="O90" s="271">
        <v>0</v>
      </c>
      <c r="P90" s="272"/>
    </row>
    <row r="91" spans="1:16" ht="24" x14ac:dyDescent="0.2">
      <c r="A91" s="265" t="s">
        <v>165</v>
      </c>
      <c r="B91" s="266" t="s">
        <v>166</v>
      </c>
      <c r="C91" s="267" t="s">
        <v>89</v>
      </c>
      <c r="D91" s="268">
        <v>46</v>
      </c>
      <c r="E91" s="269">
        <v>49.67</v>
      </c>
      <c r="F91" s="384">
        <f t="shared" ref="F91:F92" si="17">ROUND(E91*D91,2)</f>
        <v>2284.8200000000002</v>
      </c>
      <c r="G91" s="270">
        <v>0</v>
      </c>
      <c r="H91" s="271">
        <f t="shared" ref="H91:H92" si="18">$F91/7</f>
        <v>326.40285714285716</v>
      </c>
      <c r="I91" s="271">
        <f t="shared" si="15"/>
        <v>326.40285714285716</v>
      </c>
      <c r="J91" s="271">
        <f t="shared" si="15"/>
        <v>326.40285714285716</v>
      </c>
      <c r="K91" s="271">
        <f t="shared" si="15"/>
        <v>326.40285714285716</v>
      </c>
      <c r="L91" s="271">
        <f t="shared" si="15"/>
        <v>326.40285714285716</v>
      </c>
      <c r="M91" s="271">
        <f t="shared" si="15"/>
        <v>326.40285714285716</v>
      </c>
      <c r="N91" s="271">
        <f t="shared" si="15"/>
        <v>326.40285714285716</v>
      </c>
      <c r="O91" s="271">
        <v>0</v>
      </c>
      <c r="P91" s="272"/>
    </row>
    <row r="92" spans="1:16" ht="24" x14ac:dyDescent="0.2">
      <c r="A92" s="265" t="s">
        <v>167</v>
      </c>
      <c r="B92" s="266" t="s">
        <v>168</v>
      </c>
      <c r="C92" s="267" t="s">
        <v>29</v>
      </c>
      <c r="D92" s="268">
        <v>3600</v>
      </c>
      <c r="E92" s="269">
        <v>5.35</v>
      </c>
      <c r="F92" s="384">
        <f t="shared" si="17"/>
        <v>19260</v>
      </c>
      <c r="G92" s="270">
        <v>0</v>
      </c>
      <c r="H92" s="271">
        <f t="shared" si="18"/>
        <v>2751.4285714285716</v>
      </c>
      <c r="I92" s="271">
        <f t="shared" si="15"/>
        <v>2751.4285714285716</v>
      </c>
      <c r="J92" s="271">
        <f t="shared" si="15"/>
        <v>2751.4285714285716</v>
      </c>
      <c r="K92" s="271">
        <f t="shared" si="15"/>
        <v>2751.4285714285716</v>
      </c>
      <c r="L92" s="271">
        <f t="shared" si="15"/>
        <v>2751.4285714285716</v>
      </c>
      <c r="M92" s="271">
        <f t="shared" si="15"/>
        <v>2751.4285714285716</v>
      </c>
      <c r="N92" s="271">
        <f t="shared" si="15"/>
        <v>2751.4285714285716</v>
      </c>
      <c r="O92" s="271">
        <v>0</v>
      </c>
      <c r="P92" s="272"/>
    </row>
    <row r="93" spans="1:16" ht="36" x14ac:dyDescent="0.2">
      <c r="A93" s="265" t="s">
        <v>169</v>
      </c>
      <c r="B93" s="266" t="s">
        <v>170</v>
      </c>
      <c r="C93" s="267" t="s">
        <v>29</v>
      </c>
      <c r="D93" s="268">
        <v>6</v>
      </c>
      <c r="E93" s="269">
        <v>221.6</v>
      </c>
      <c r="F93" s="384">
        <v>1329.6</v>
      </c>
      <c r="G93" s="270">
        <v>0</v>
      </c>
      <c r="H93" s="271">
        <v>189.94285719983998</v>
      </c>
      <c r="I93" s="271">
        <v>189.94285719983998</v>
      </c>
      <c r="J93" s="271">
        <v>189.94285719983998</v>
      </c>
      <c r="K93" s="271">
        <v>189.94285719983998</v>
      </c>
      <c r="L93" s="271">
        <v>189.94285719983998</v>
      </c>
      <c r="M93" s="271">
        <v>189.94285719983998</v>
      </c>
      <c r="N93" s="271">
        <v>189.94285719983998</v>
      </c>
      <c r="O93" s="271">
        <v>0</v>
      </c>
      <c r="P93" s="272"/>
    </row>
    <row r="94" spans="1:16" ht="24" x14ac:dyDescent="0.2">
      <c r="A94" s="265" t="s">
        <v>171</v>
      </c>
      <c r="B94" s="266" t="s">
        <v>172</v>
      </c>
      <c r="C94" s="267" t="s">
        <v>89</v>
      </c>
      <c r="D94" s="268">
        <v>92</v>
      </c>
      <c r="E94" s="269">
        <v>18.45</v>
      </c>
      <c r="F94" s="384">
        <v>1697.4</v>
      </c>
      <c r="G94" s="270">
        <v>0</v>
      </c>
      <c r="H94" s="271">
        <v>242.48571435845997</v>
      </c>
      <c r="I94" s="271">
        <v>242.48571435845997</v>
      </c>
      <c r="J94" s="271">
        <v>242.48571435845997</v>
      </c>
      <c r="K94" s="271">
        <v>242.48571435845997</v>
      </c>
      <c r="L94" s="271">
        <v>242.48571435845997</v>
      </c>
      <c r="M94" s="271">
        <v>242.48571435845997</v>
      </c>
      <c r="N94" s="271">
        <v>242.48571435845997</v>
      </c>
      <c r="O94" s="271">
        <v>0</v>
      </c>
      <c r="P94" s="272"/>
    </row>
    <row r="95" spans="1:16" s="260" customFormat="1" x14ac:dyDescent="0.2">
      <c r="A95" s="254" t="s">
        <v>173</v>
      </c>
      <c r="B95" s="255" t="s">
        <v>174</v>
      </c>
      <c r="C95" s="261" t="s">
        <v>9</v>
      </c>
      <c r="D95" s="273" t="s">
        <v>9</v>
      </c>
      <c r="E95" s="274" t="s">
        <v>9</v>
      </c>
      <c r="F95" s="385">
        <f>SUM(F96:F108)</f>
        <v>409440.38999999996</v>
      </c>
      <c r="G95" s="263">
        <f t="shared" ref="G95:O95" si="19">SUM(G96:G108)</f>
        <v>39971.400125907996</v>
      </c>
      <c r="H95" s="263">
        <f t="shared" si="19"/>
        <v>159035.06227947198</v>
      </c>
      <c r="I95" s="263">
        <f t="shared" si="19"/>
        <v>142533.427940444</v>
      </c>
      <c r="J95" s="263">
        <f t="shared" si="19"/>
        <v>67900.499654176005</v>
      </c>
      <c r="K95" s="263">
        <f t="shared" si="19"/>
        <v>0</v>
      </c>
      <c r="L95" s="263">
        <f t="shared" si="19"/>
        <v>0</v>
      </c>
      <c r="M95" s="263">
        <f t="shared" si="19"/>
        <v>0</v>
      </c>
      <c r="N95" s="263">
        <f t="shared" si="19"/>
        <v>0</v>
      </c>
      <c r="O95" s="263">
        <f t="shared" si="19"/>
        <v>0</v>
      </c>
      <c r="P95" s="259"/>
    </row>
    <row r="96" spans="1:16" ht="24" x14ac:dyDescent="0.2">
      <c r="A96" s="265" t="s">
        <v>175</v>
      </c>
      <c r="B96" s="266" t="s">
        <v>176</v>
      </c>
      <c r="C96" s="267" t="s">
        <v>17</v>
      </c>
      <c r="D96" s="268">
        <v>7.5</v>
      </c>
      <c r="E96" s="269">
        <v>26.06</v>
      </c>
      <c r="F96" s="384">
        <v>195.45</v>
      </c>
      <c r="G96" s="270">
        <v>195.45</v>
      </c>
      <c r="H96" s="271">
        <v>0</v>
      </c>
      <c r="I96" s="271">
        <v>0</v>
      </c>
      <c r="J96" s="271">
        <v>0</v>
      </c>
      <c r="K96" s="271">
        <v>0</v>
      </c>
      <c r="L96" s="271">
        <v>0</v>
      </c>
      <c r="M96" s="271">
        <v>0</v>
      </c>
      <c r="N96" s="271">
        <v>0</v>
      </c>
      <c r="O96" s="271">
        <v>0</v>
      </c>
      <c r="P96" s="272"/>
    </row>
    <row r="97" spans="1:16" x14ac:dyDescent="0.2">
      <c r="A97" s="265" t="s">
        <v>177</v>
      </c>
      <c r="B97" s="266" t="s">
        <v>178</v>
      </c>
      <c r="C97" s="267" t="s">
        <v>65</v>
      </c>
      <c r="D97" s="268">
        <v>80.61</v>
      </c>
      <c r="E97" s="269">
        <v>87.27</v>
      </c>
      <c r="F97" s="384">
        <v>7034.83</v>
      </c>
      <c r="G97" s="270">
        <v>7034.83</v>
      </c>
      <c r="H97" s="271">
        <v>0</v>
      </c>
      <c r="I97" s="271">
        <v>0</v>
      </c>
      <c r="J97" s="271">
        <v>0</v>
      </c>
      <c r="K97" s="271">
        <v>0</v>
      </c>
      <c r="L97" s="271">
        <v>0</v>
      </c>
      <c r="M97" s="271">
        <v>0</v>
      </c>
      <c r="N97" s="271">
        <v>0</v>
      </c>
      <c r="O97" s="271">
        <v>0</v>
      </c>
      <c r="P97" s="272"/>
    </row>
    <row r="98" spans="1:16" x14ac:dyDescent="0.2">
      <c r="A98" s="265" t="s">
        <v>179</v>
      </c>
      <c r="B98" s="266" t="s">
        <v>180</v>
      </c>
      <c r="C98" s="267" t="s">
        <v>65</v>
      </c>
      <c r="D98" s="268">
        <v>26.1</v>
      </c>
      <c r="E98" s="269">
        <v>900.53</v>
      </c>
      <c r="F98" s="384">
        <v>23503.83</v>
      </c>
      <c r="G98" s="270">
        <v>0</v>
      </c>
      <c r="H98" s="271">
        <v>23503.83</v>
      </c>
      <c r="I98" s="271">
        <v>0</v>
      </c>
      <c r="J98" s="271">
        <v>0</v>
      </c>
      <c r="K98" s="271">
        <v>0</v>
      </c>
      <c r="L98" s="271">
        <v>0</v>
      </c>
      <c r="M98" s="271">
        <v>0</v>
      </c>
      <c r="N98" s="271">
        <v>0</v>
      </c>
      <c r="O98" s="271">
        <v>0</v>
      </c>
      <c r="P98" s="272"/>
    </row>
    <row r="99" spans="1:16" x14ac:dyDescent="0.2">
      <c r="A99" s="265" t="s">
        <v>181</v>
      </c>
      <c r="B99" s="266" t="s">
        <v>182</v>
      </c>
      <c r="C99" s="267" t="s">
        <v>65</v>
      </c>
      <c r="D99" s="268">
        <v>46.56</v>
      </c>
      <c r="E99" s="269">
        <v>1308.26</v>
      </c>
      <c r="F99" s="384">
        <v>60912.59</v>
      </c>
      <c r="G99" s="270">
        <v>0</v>
      </c>
      <c r="H99" s="271">
        <v>60912.59</v>
      </c>
      <c r="I99" s="271">
        <v>0</v>
      </c>
      <c r="J99" s="271">
        <v>0</v>
      </c>
      <c r="K99" s="271">
        <v>0</v>
      </c>
      <c r="L99" s="271">
        <v>0</v>
      </c>
      <c r="M99" s="271">
        <v>0</v>
      </c>
      <c r="N99" s="271">
        <v>0</v>
      </c>
      <c r="O99" s="271">
        <v>0</v>
      </c>
      <c r="P99" s="272"/>
    </row>
    <row r="100" spans="1:16" ht="36" x14ac:dyDescent="0.2">
      <c r="A100" s="265" t="s">
        <v>183</v>
      </c>
      <c r="B100" s="266" t="s">
        <v>184</v>
      </c>
      <c r="C100" s="267" t="s">
        <v>17</v>
      </c>
      <c r="D100" s="268">
        <v>4910.3500000000004</v>
      </c>
      <c r="E100" s="269">
        <v>7.06</v>
      </c>
      <c r="F100" s="384">
        <v>34667.07</v>
      </c>
      <c r="G100" s="270">
        <v>32741.120125907997</v>
      </c>
      <c r="H100" s="271">
        <v>1925.9498740919998</v>
      </c>
      <c r="I100" s="271">
        <v>0</v>
      </c>
      <c r="J100" s="271">
        <v>0</v>
      </c>
      <c r="K100" s="271">
        <v>0</v>
      </c>
      <c r="L100" s="271">
        <v>0</v>
      </c>
      <c r="M100" s="271">
        <v>0</v>
      </c>
      <c r="N100" s="271">
        <v>0</v>
      </c>
      <c r="O100" s="271">
        <v>0</v>
      </c>
      <c r="P100" s="272"/>
    </row>
    <row r="101" spans="1:16" ht="36" x14ac:dyDescent="0.2">
      <c r="A101" s="265" t="s">
        <v>185</v>
      </c>
      <c r="B101" s="266" t="s">
        <v>79</v>
      </c>
      <c r="C101" s="267" t="s">
        <v>17</v>
      </c>
      <c r="D101" s="268">
        <v>534.91</v>
      </c>
      <c r="E101" s="269">
        <v>287.57</v>
      </c>
      <c r="F101" s="384">
        <f>ROUND(E101*D101,2)</f>
        <v>153824.07</v>
      </c>
      <c r="G101" s="270">
        <v>0</v>
      </c>
      <c r="H101" s="271">
        <f>F101*0.12</f>
        <v>18458.8884</v>
      </c>
      <c r="I101" s="271">
        <f>F101*0.6</f>
        <v>92294.441999999995</v>
      </c>
      <c r="J101" s="271">
        <f>F101*0.28</f>
        <v>43070.739600000008</v>
      </c>
      <c r="K101" s="271">
        <v>0</v>
      </c>
      <c r="L101" s="271">
        <v>0</v>
      </c>
      <c r="M101" s="271">
        <v>0</v>
      </c>
      <c r="N101" s="271">
        <v>0</v>
      </c>
      <c r="O101" s="271">
        <v>0</v>
      </c>
      <c r="P101" s="272"/>
    </row>
    <row r="102" spans="1:16" ht="24" x14ac:dyDescent="0.2">
      <c r="A102" s="265" t="s">
        <v>186</v>
      </c>
      <c r="B102" s="266" t="s">
        <v>59</v>
      </c>
      <c r="C102" s="267" t="s">
        <v>60</v>
      </c>
      <c r="D102" s="268">
        <v>40121.96</v>
      </c>
      <c r="E102" s="269">
        <v>2.06</v>
      </c>
      <c r="F102" s="384">
        <v>82651.240000000005</v>
      </c>
      <c r="G102" s="270">
        <v>0</v>
      </c>
      <c r="H102" s="271">
        <v>10436.74400538</v>
      </c>
      <c r="I102" s="271">
        <v>50238.985940443999</v>
      </c>
      <c r="J102" s="271">
        <v>21975.510054175997</v>
      </c>
      <c r="K102" s="271">
        <v>0</v>
      </c>
      <c r="L102" s="271">
        <v>0</v>
      </c>
      <c r="M102" s="271">
        <v>0</v>
      </c>
      <c r="N102" s="271">
        <v>0</v>
      </c>
      <c r="O102" s="271">
        <v>0</v>
      </c>
      <c r="P102" s="272"/>
    </row>
    <row r="103" spans="1:16" x14ac:dyDescent="0.2">
      <c r="A103" s="265" t="s">
        <v>187</v>
      </c>
      <c r="B103" s="266" t="s">
        <v>188</v>
      </c>
      <c r="C103" s="267" t="s">
        <v>65</v>
      </c>
      <c r="D103" s="268">
        <v>148</v>
      </c>
      <c r="E103" s="269">
        <v>14.25</v>
      </c>
      <c r="F103" s="384">
        <v>2109</v>
      </c>
      <c r="G103" s="270">
        <v>0</v>
      </c>
      <c r="H103" s="271">
        <v>2109</v>
      </c>
      <c r="I103" s="271">
        <v>0</v>
      </c>
      <c r="J103" s="271">
        <v>0</v>
      </c>
      <c r="K103" s="271">
        <v>0</v>
      </c>
      <c r="L103" s="271">
        <v>0</v>
      </c>
      <c r="M103" s="271">
        <v>0</v>
      </c>
      <c r="N103" s="271">
        <v>0</v>
      </c>
      <c r="O103" s="271">
        <v>0</v>
      </c>
      <c r="P103" s="272"/>
    </row>
    <row r="104" spans="1:16" ht="24" x14ac:dyDescent="0.2">
      <c r="A104" s="265" t="s">
        <v>189</v>
      </c>
      <c r="B104" s="266" t="s">
        <v>110</v>
      </c>
      <c r="C104" s="267" t="s">
        <v>17</v>
      </c>
      <c r="D104" s="268">
        <v>49</v>
      </c>
      <c r="E104" s="269">
        <v>24.25</v>
      </c>
      <c r="F104" s="384">
        <v>1188.25</v>
      </c>
      <c r="G104" s="270">
        <v>0</v>
      </c>
      <c r="H104" s="271">
        <v>0</v>
      </c>
      <c r="I104" s="271">
        <v>0</v>
      </c>
      <c r="J104" s="271">
        <v>1188.25</v>
      </c>
      <c r="K104" s="271">
        <v>0</v>
      </c>
      <c r="L104" s="271">
        <v>0</v>
      </c>
      <c r="M104" s="271">
        <v>0</v>
      </c>
      <c r="N104" s="271">
        <v>0</v>
      </c>
      <c r="O104" s="271">
        <v>0</v>
      </c>
      <c r="P104" s="272"/>
    </row>
    <row r="105" spans="1:16" ht="36" x14ac:dyDescent="0.2">
      <c r="A105" s="265" t="s">
        <v>190</v>
      </c>
      <c r="B105" s="266" t="s">
        <v>112</v>
      </c>
      <c r="C105" s="267" t="s">
        <v>26</v>
      </c>
      <c r="D105" s="268">
        <v>4165</v>
      </c>
      <c r="E105" s="269">
        <v>0.4</v>
      </c>
      <c r="F105" s="384">
        <v>1666</v>
      </c>
      <c r="G105" s="270">
        <v>0</v>
      </c>
      <c r="H105" s="271">
        <v>0</v>
      </c>
      <c r="I105" s="271">
        <v>0</v>
      </c>
      <c r="J105" s="271">
        <v>1666</v>
      </c>
      <c r="K105" s="271">
        <v>0</v>
      </c>
      <c r="L105" s="271">
        <v>0</v>
      </c>
      <c r="M105" s="271">
        <v>0</v>
      </c>
      <c r="N105" s="271">
        <v>0</v>
      </c>
      <c r="O105" s="271">
        <v>0</v>
      </c>
      <c r="P105" s="272"/>
    </row>
    <row r="106" spans="1:16" ht="36" x14ac:dyDescent="0.2">
      <c r="A106" s="265" t="s">
        <v>191</v>
      </c>
      <c r="B106" s="266" t="s">
        <v>62</v>
      </c>
      <c r="C106" s="267" t="s">
        <v>17</v>
      </c>
      <c r="D106" s="268">
        <v>58.74</v>
      </c>
      <c r="E106" s="269">
        <v>142.19</v>
      </c>
      <c r="F106" s="384">
        <v>8352.24</v>
      </c>
      <c r="G106" s="270">
        <v>0</v>
      </c>
      <c r="H106" s="271">
        <v>8352.24</v>
      </c>
      <c r="I106" s="271">
        <v>0</v>
      </c>
      <c r="J106" s="271">
        <v>0</v>
      </c>
      <c r="K106" s="271">
        <v>0</v>
      </c>
      <c r="L106" s="271">
        <v>0</v>
      </c>
      <c r="M106" s="271">
        <v>0</v>
      </c>
      <c r="N106" s="271">
        <v>0</v>
      </c>
      <c r="O106" s="271">
        <v>0</v>
      </c>
      <c r="P106" s="272"/>
    </row>
    <row r="107" spans="1:16" ht="24" x14ac:dyDescent="0.2">
      <c r="A107" s="265" t="s">
        <v>192</v>
      </c>
      <c r="B107" s="266" t="s">
        <v>23</v>
      </c>
      <c r="C107" s="267" t="s">
        <v>17</v>
      </c>
      <c r="D107" s="268">
        <v>4367.8999999999996</v>
      </c>
      <c r="E107" s="269">
        <v>5.84</v>
      </c>
      <c r="F107" s="384">
        <v>25508.54</v>
      </c>
      <c r="G107" s="270">
        <v>0</v>
      </c>
      <c r="H107" s="271">
        <v>25508.54</v>
      </c>
      <c r="I107" s="271">
        <v>0</v>
      </c>
      <c r="J107" s="271">
        <v>0</v>
      </c>
      <c r="K107" s="271">
        <v>0</v>
      </c>
      <c r="L107" s="271">
        <v>0</v>
      </c>
      <c r="M107" s="271">
        <v>0</v>
      </c>
      <c r="N107" s="271">
        <v>0</v>
      </c>
      <c r="O107" s="271">
        <v>0</v>
      </c>
      <c r="P107" s="272"/>
    </row>
    <row r="108" spans="1:16" ht="36" x14ac:dyDescent="0.2">
      <c r="A108" s="265" t="s">
        <v>193</v>
      </c>
      <c r="B108" s="266" t="s">
        <v>25</v>
      </c>
      <c r="C108" s="267" t="s">
        <v>26</v>
      </c>
      <c r="D108" s="268">
        <v>24460.240000000002</v>
      </c>
      <c r="E108" s="269">
        <v>0.32</v>
      </c>
      <c r="F108" s="384">
        <v>7827.28</v>
      </c>
      <c r="G108" s="270">
        <v>0</v>
      </c>
      <c r="H108" s="271">
        <v>7827.28</v>
      </c>
      <c r="I108" s="271">
        <v>0</v>
      </c>
      <c r="J108" s="271">
        <v>0</v>
      </c>
      <c r="K108" s="271">
        <v>0</v>
      </c>
      <c r="L108" s="271">
        <v>0</v>
      </c>
      <c r="M108" s="271">
        <v>0</v>
      </c>
      <c r="N108" s="271">
        <v>0</v>
      </c>
      <c r="O108" s="271">
        <v>0</v>
      </c>
      <c r="P108" s="272"/>
    </row>
    <row r="109" spans="1:16" s="260" customFormat="1" x14ac:dyDescent="0.2">
      <c r="A109" s="254" t="s">
        <v>194</v>
      </c>
      <c r="B109" s="255" t="s">
        <v>195</v>
      </c>
      <c r="C109" s="261" t="s">
        <v>9</v>
      </c>
      <c r="D109" s="273" t="s">
        <v>9</v>
      </c>
      <c r="E109" s="274" t="s">
        <v>9</v>
      </c>
      <c r="F109" s="385">
        <f>+F110</f>
        <v>619293.6</v>
      </c>
      <c r="G109" s="263">
        <f t="shared" ref="G109:O109" si="20">+G110</f>
        <v>0</v>
      </c>
      <c r="H109" s="263">
        <f t="shared" si="20"/>
        <v>0</v>
      </c>
      <c r="I109" s="263">
        <f t="shared" si="20"/>
        <v>0</v>
      </c>
      <c r="J109" s="263">
        <f t="shared" si="20"/>
        <v>0</v>
      </c>
      <c r="K109" s="263">
        <f t="shared" si="20"/>
        <v>0</v>
      </c>
      <c r="L109" s="263">
        <f t="shared" si="20"/>
        <v>0</v>
      </c>
      <c r="M109" s="263">
        <f t="shared" si="20"/>
        <v>33727.294954079996</v>
      </c>
      <c r="N109" s="263">
        <f t="shared" si="20"/>
        <v>107788.24173852</v>
      </c>
      <c r="O109" s="263">
        <f t="shared" si="20"/>
        <v>477778.06330739998</v>
      </c>
      <c r="P109" s="259"/>
    </row>
    <row r="110" spans="1:16" s="260" customFormat="1" x14ac:dyDescent="0.2">
      <c r="A110" s="254" t="s">
        <v>196</v>
      </c>
      <c r="B110" s="255" t="s">
        <v>197</v>
      </c>
      <c r="C110" s="261" t="s">
        <v>9</v>
      </c>
      <c r="D110" s="273" t="s">
        <v>9</v>
      </c>
      <c r="E110" s="274" t="s">
        <v>9</v>
      </c>
      <c r="F110" s="385">
        <f>SUM(F111:F112)</f>
        <v>619293.6</v>
      </c>
      <c r="G110" s="263">
        <f t="shared" ref="G110:O110" si="21">SUM(G111:G112)</f>
        <v>0</v>
      </c>
      <c r="H110" s="263">
        <f t="shared" si="21"/>
        <v>0</v>
      </c>
      <c r="I110" s="263">
        <f t="shared" si="21"/>
        <v>0</v>
      </c>
      <c r="J110" s="263">
        <f t="shared" si="21"/>
        <v>0</v>
      </c>
      <c r="K110" s="263">
        <f t="shared" si="21"/>
        <v>0</v>
      </c>
      <c r="L110" s="263">
        <f t="shared" si="21"/>
        <v>0</v>
      </c>
      <c r="M110" s="263">
        <f t="shared" si="21"/>
        <v>33727.294954079996</v>
      </c>
      <c r="N110" s="263">
        <f t="shared" si="21"/>
        <v>107788.24173852</v>
      </c>
      <c r="O110" s="263">
        <f t="shared" si="21"/>
        <v>477778.06330739998</v>
      </c>
      <c r="P110" s="259"/>
    </row>
    <row r="111" spans="1:16" ht="24" x14ac:dyDescent="0.2">
      <c r="A111" s="265" t="s">
        <v>198</v>
      </c>
      <c r="B111" s="266" t="s">
        <v>199</v>
      </c>
      <c r="C111" s="267" t="s">
        <v>89</v>
      </c>
      <c r="D111" s="268">
        <v>360</v>
      </c>
      <c r="E111" s="269">
        <v>434.63</v>
      </c>
      <c r="F111" s="384">
        <v>156466.79999999999</v>
      </c>
      <c r="G111" s="270">
        <v>0</v>
      </c>
      <c r="H111" s="271">
        <v>0</v>
      </c>
      <c r="I111" s="271">
        <v>0</v>
      </c>
      <c r="J111" s="271">
        <v>0</v>
      </c>
      <c r="K111" s="271">
        <v>0</v>
      </c>
      <c r="L111" s="271">
        <v>0</v>
      </c>
      <c r="M111" s="271">
        <v>33727.294954079996</v>
      </c>
      <c r="N111" s="271">
        <v>107788.24173852</v>
      </c>
      <c r="O111" s="271">
        <v>14951.263307399999</v>
      </c>
      <c r="P111" s="272"/>
    </row>
    <row r="112" spans="1:16" ht="24" x14ac:dyDescent="0.2">
      <c r="A112" s="265" t="s">
        <v>200</v>
      </c>
      <c r="B112" s="266" t="s">
        <v>201</v>
      </c>
      <c r="C112" s="267" t="s">
        <v>89</v>
      </c>
      <c r="D112" s="268">
        <v>360</v>
      </c>
      <c r="E112" s="269">
        <v>1285.6300000000001</v>
      </c>
      <c r="F112" s="384">
        <f>ROUND(E112*D112,2)</f>
        <v>462826.8</v>
      </c>
      <c r="G112" s="270">
        <v>0</v>
      </c>
      <c r="H112" s="271">
        <v>0</v>
      </c>
      <c r="I112" s="271">
        <v>0</v>
      </c>
      <c r="J112" s="271">
        <v>0</v>
      </c>
      <c r="K112" s="271">
        <v>0</v>
      </c>
      <c r="L112" s="271">
        <v>0</v>
      </c>
      <c r="M112" s="271">
        <v>0</v>
      </c>
      <c r="N112" s="271">
        <v>0</v>
      </c>
      <c r="O112" s="271">
        <f>F112</f>
        <v>462826.8</v>
      </c>
      <c r="P112" s="272"/>
    </row>
    <row r="113" spans="1:16" s="260" customFormat="1" x14ac:dyDescent="0.2">
      <c r="A113" s="254" t="s">
        <v>202</v>
      </c>
      <c r="B113" s="255" t="s">
        <v>203</v>
      </c>
      <c r="C113" s="261" t="s">
        <v>9</v>
      </c>
      <c r="D113" s="273" t="s">
        <v>9</v>
      </c>
      <c r="E113" s="274" t="s">
        <v>9</v>
      </c>
      <c r="F113" s="385">
        <f>SUM(F114:F125)</f>
        <v>180982.29</v>
      </c>
      <c r="G113" s="263">
        <f t="shared" ref="G113:O113" si="22">SUM(G114:G125)</f>
        <v>0</v>
      </c>
      <c r="H113" s="263">
        <f t="shared" si="22"/>
        <v>25854.612864608654</v>
      </c>
      <c r="I113" s="263">
        <f t="shared" si="22"/>
        <v>25854.612864608654</v>
      </c>
      <c r="J113" s="263">
        <f t="shared" si="22"/>
        <v>25854.612864608654</v>
      </c>
      <c r="K113" s="263">
        <f t="shared" si="22"/>
        <v>25854.612864608654</v>
      </c>
      <c r="L113" s="263">
        <f t="shared" si="22"/>
        <v>25854.612864608654</v>
      </c>
      <c r="M113" s="263">
        <f t="shared" si="22"/>
        <v>25854.612864608654</v>
      </c>
      <c r="N113" s="263">
        <f t="shared" si="22"/>
        <v>25854.612864608654</v>
      </c>
      <c r="O113" s="263">
        <f t="shared" si="22"/>
        <v>0</v>
      </c>
      <c r="P113" s="259"/>
    </row>
    <row r="114" spans="1:16" ht="36" x14ac:dyDescent="0.2">
      <c r="A114" s="265" t="s">
        <v>204</v>
      </c>
      <c r="B114" s="266" t="s">
        <v>205</v>
      </c>
      <c r="C114" s="267" t="s">
        <v>17</v>
      </c>
      <c r="D114" s="268">
        <v>8000</v>
      </c>
      <c r="E114" s="269">
        <v>0.41</v>
      </c>
      <c r="F114" s="384">
        <f>ROUND(E114*D114,2)</f>
        <v>3280</v>
      </c>
      <c r="G114" s="270">
        <v>0</v>
      </c>
      <c r="H114" s="271">
        <f>$F114/7</f>
        <v>468.57142857142856</v>
      </c>
      <c r="I114" s="271">
        <f t="shared" ref="I114:N114" si="23">$F114/7</f>
        <v>468.57142857142856</v>
      </c>
      <c r="J114" s="271">
        <f t="shared" si="23"/>
        <v>468.57142857142856</v>
      </c>
      <c r="K114" s="271">
        <f t="shared" si="23"/>
        <v>468.57142857142856</v>
      </c>
      <c r="L114" s="271">
        <f t="shared" si="23"/>
        <v>468.57142857142856</v>
      </c>
      <c r="M114" s="271">
        <f t="shared" si="23"/>
        <v>468.57142857142856</v>
      </c>
      <c r="N114" s="271">
        <f t="shared" si="23"/>
        <v>468.57142857142856</v>
      </c>
      <c r="O114" s="271">
        <v>0</v>
      </c>
      <c r="P114" s="272"/>
    </row>
    <row r="115" spans="1:16" x14ac:dyDescent="0.2">
      <c r="A115" s="265" t="s">
        <v>206</v>
      </c>
      <c r="B115" s="266" t="s">
        <v>207</v>
      </c>
      <c r="C115" s="267" t="s">
        <v>17</v>
      </c>
      <c r="D115" s="268">
        <v>72472.600000000006</v>
      </c>
      <c r="E115" s="269">
        <v>1.94</v>
      </c>
      <c r="F115" s="384">
        <v>140596.84</v>
      </c>
      <c r="G115" s="270">
        <v>0</v>
      </c>
      <c r="H115" s="271">
        <v>20085.262863168435</v>
      </c>
      <c r="I115" s="271">
        <v>20085.262863168435</v>
      </c>
      <c r="J115" s="271">
        <v>20085.262863168435</v>
      </c>
      <c r="K115" s="271">
        <v>20085.262863168435</v>
      </c>
      <c r="L115" s="271">
        <v>20085.262863168435</v>
      </c>
      <c r="M115" s="271">
        <v>20085.262863168435</v>
      </c>
      <c r="N115" s="271">
        <v>20085.262863168435</v>
      </c>
      <c r="O115" s="271">
        <v>0</v>
      </c>
      <c r="P115" s="272"/>
    </row>
    <row r="116" spans="1:16" ht="24" x14ac:dyDescent="0.2">
      <c r="A116" s="265" t="s">
        <v>208</v>
      </c>
      <c r="B116" s="266" t="s">
        <v>209</v>
      </c>
      <c r="C116" s="267" t="s">
        <v>89</v>
      </c>
      <c r="D116" s="268">
        <v>5</v>
      </c>
      <c r="E116" s="269">
        <v>257.39999999999998</v>
      </c>
      <c r="F116" s="384">
        <v>1287</v>
      </c>
      <c r="G116" s="270">
        <v>0</v>
      </c>
      <c r="H116" s="271">
        <v>183.85714291229999</v>
      </c>
      <c r="I116" s="271">
        <v>183.85714291229999</v>
      </c>
      <c r="J116" s="271">
        <v>183.85714291229999</v>
      </c>
      <c r="K116" s="271">
        <v>183.85714291229999</v>
      </c>
      <c r="L116" s="271">
        <v>183.85714291229999</v>
      </c>
      <c r="M116" s="271">
        <v>183.85714291229999</v>
      </c>
      <c r="N116" s="271">
        <v>183.85714291229999</v>
      </c>
      <c r="O116" s="271">
        <v>0</v>
      </c>
      <c r="P116" s="272"/>
    </row>
    <row r="117" spans="1:16" ht="24" x14ac:dyDescent="0.2">
      <c r="A117" s="265" t="s">
        <v>210</v>
      </c>
      <c r="B117" s="266" t="s">
        <v>211</v>
      </c>
      <c r="C117" s="267" t="s">
        <v>89</v>
      </c>
      <c r="D117" s="268">
        <v>9</v>
      </c>
      <c r="E117" s="269">
        <v>18.72</v>
      </c>
      <c r="F117" s="384">
        <v>168.48</v>
      </c>
      <c r="G117" s="270">
        <v>0</v>
      </c>
      <c r="H117" s="271">
        <v>24.068571435791995</v>
      </c>
      <c r="I117" s="271">
        <v>24.068571435791995</v>
      </c>
      <c r="J117" s="271">
        <v>24.068571435791995</v>
      </c>
      <c r="K117" s="271">
        <v>24.068571435791995</v>
      </c>
      <c r="L117" s="271">
        <v>24.068571435791995</v>
      </c>
      <c r="M117" s="271">
        <v>24.068571435791995</v>
      </c>
      <c r="N117" s="271">
        <v>24.068571435791995</v>
      </c>
      <c r="O117" s="271">
        <v>0</v>
      </c>
      <c r="P117" s="272"/>
    </row>
    <row r="118" spans="1:16" x14ac:dyDescent="0.2">
      <c r="A118" s="265" t="s">
        <v>212</v>
      </c>
      <c r="B118" s="266" t="s">
        <v>213</v>
      </c>
      <c r="C118" s="267" t="s">
        <v>89</v>
      </c>
      <c r="D118" s="268">
        <v>5</v>
      </c>
      <c r="E118" s="269">
        <v>47.43</v>
      </c>
      <c r="F118" s="384">
        <v>237.15</v>
      </c>
      <c r="G118" s="270">
        <v>0</v>
      </c>
      <c r="H118" s="271">
        <v>33.878571438734994</v>
      </c>
      <c r="I118" s="271">
        <v>33.878571438734994</v>
      </c>
      <c r="J118" s="271">
        <v>33.878571438734994</v>
      </c>
      <c r="K118" s="271">
        <v>33.878571438734994</v>
      </c>
      <c r="L118" s="271">
        <v>33.878571438734994</v>
      </c>
      <c r="M118" s="271">
        <v>33.878571438734994</v>
      </c>
      <c r="N118" s="271">
        <v>33.878571438734994</v>
      </c>
      <c r="O118" s="271">
        <v>0</v>
      </c>
      <c r="P118" s="272"/>
    </row>
    <row r="119" spans="1:16" x14ac:dyDescent="0.2">
      <c r="A119" s="265" t="s">
        <v>214</v>
      </c>
      <c r="B119" s="266" t="s">
        <v>215</v>
      </c>
      <c r="C119" s="267" t="s">
        <v>89</v>
      </c>
      <c r="D119" s="268">
        <v>20</v>
      </c>
      <c r="E119" s="269">
        <v>175.01</v>
      </c>
      <c r="F119" s="384">
        <f>ROUND(E119*D119,2)+0.2</f>
        <v>3500.3999999999996</v>
      </c>
      <c r="G119" s="270">
        <v>0</v>
      </c>
      <c r="H119" s="271">
        <f t="shared" ref="H119:N119" si="24">$F119/7</f>
        <v>500.05714285714282</v>
      </c>
      <c r="I119" s="271">
        <f t="shared" si="24"/>
        <v>500.05714285714282</v>
      </c>
      <c r="J119" s="271">
        <f t="shared" si="24"/>
        <v>500.05714285714282</v>
      </c>
      <c r="K119" s="271">
        <f t="shared" si="24"/>
        <v>500.05714285714282</v>
      </c>
      <c r="L119" s="271">
        <f t="shared" si="24"/>
        <v>500.05714285714282</v>
      </c>
      <c r="M119" s="271">
        <f t="shared" si="24"/>
        <v>500.05714285714282</v>
      </c>
      <c r="N119" s="271">
        <f t="shared" si="24"/>
        <v>500.05714285714282</v>
      </c>
      <c r="O119" s="271">
        <v>0</v>
      </c>
      <c r="P119" s="272"/>
    </row>
    <row r="120" spans="1:16" x14ac:dyDescent="0.2">
      <c r="A120" s="265" t="s">
        <v>216</v>
      </c>
      <c r="B120" s="266" t="s">
        <v>217</v>
      </c>
      <c r="C120" s="267" t="s">
        <v>89</v>
      </c>
      <c r="D120" s="268">
        <v>32</v>
      </c>
      <c r="E120" s="269">
        <v>460.31</v>
      </c>
      <c r="F120" s="384">
        <v>14729.92</v>
      </c>
      <c r="G120" s="270">
        <v>0</v>
      </c>
      <c r="H120" s="271">
        <v>2104.2742863455678</v>
      </c>
      <c r="I120" s="271">
        <v>2104.2742863455678</v>
      </c>
      <c r="J120" s="271">
        <v>2104.2742863455678</v>
      </c>
      <c r="K120" s="271">
        <v>2104.2742863455678</v>
      </c>
      <c r="L120" s="271">
        <v>2104.2742863455678</v>
      </c>
      <c r="M120" s="271">
        <v>2104.2742863455678</v>
      </c>
      <c r="N120" s="271">
        <v>2104.2742863455678</v>
      </c>
      <c r="O120" s="271">
        <v>0</v>
      </c>
      <c r="P120" s="272"/>
    </row>
    <row r="121" spans="1:16" ht="24" x14ac:dyDescent="0.2">
      <c r="A121" s="265" t="s">
        <v>218</v>
      </c>
      <c r="B121" s="266" t="s">
        <v>219</v>
      </c>
      <c r="C121" s="267" t="s">
        <v>89</v>
      </c>
      <c r="D121" s="268">
        <v>5</v>
      </c>
      <c r="E121" s="269">
        <v>210.6</v>
      </c>
      <c r="F121" s="270">
        <v>1053</v>
      </c>
      <c r="G121" s="270">
        <v>0</v>
      </c>
      <c r="H121" s="271">
        <v>150.42857147369998</v>
      </c>
      <c r="I121" s="271">
        <v>150.42857147369998</v>
      </c>
      <c r="J121" s="271">
        <v>150.42857147369998</v>
      </c>
      <c r="K121" s="271">
        <v>150.42857147369998</v>
      </c>
      <c r="L121" s="271">
        <v>150.42857147369998</v>
      </c>
      <c r="M121" s="271">
        <v>150.42857147369998</v>
      </c>
      <c r="N121" s="271">
        <v>150.42857147369998</v>
      </c>
      <c r="O121" s="271">
        <v>0</v>
      </c>
      <c r="P121" s="272"/>
    </row>
    <row r="122" spans="1:16" ht="24" x14ac:dyDescent="0.2">
      <c r="A122" s="265" t="s">
        <v>220</v>
      </c>
      <c r="B122" s="266" t="s">
        <v>221</v>
      </c>
      <c r="C122" s="267" t="s">
        <v>89</v>
      </c>
      <c r="D122" s="268">
        <v>5</v>
      </c>
      <c r="E122" s="269">
        <v>210.6</v>
      </c>
      <c r="F122" s="270">
        <v>1053</v>
      </c>
      <c r="G122" s="270">
        <v>0</v>
      </c>
      <c r="H122" s="271">
        <v>150.42857147369998</v>
      </c>
      <c r="I122" s="271">
        <v>150.42857147369998</v>
      </c>
      <c r="J122" s="271">
        <v>150.42857147369998</v>
      </c>
      <c r="K122" s="271">
        <v>150.42857147369998</v>
      </c>
      <c r="L122" s="271">
        <v>150.42857147369998</v>
      </c>
      <c r="M122" s="271">
        <v>150.42857147369998</v>
      </c>
      <c r="N122" s="271">
        <v>150.42857147369998</v>
      </c>
      <c r="O122" s="271">
        <v>0</v>
      </c>
      <c r="P122" s="272"/>
    </row>
    <row r="123" spans="1:16" ht="24" x14ac:dyDescent="0.2">
      <c r="A123" s="265" t="s">
        <v>222</v>
      </c>
      <c r="B123" s="266" t="s">
        <v>223</v>
      </c>
      <c r="C123" s="267" t="s">
        <v>89</v>
      </c>
      <c r="D123" s="268">
        <v>5</v>
      </c>
      <c r="E123" s="269">
        <v>1333.8</v>
      </c>
      <c r="F123" s="270">
        <v>6669</v>
      </c>
      <c r="G123" s="270">
        <v>0</v>
      </c>
      <c r="H123" s="271">
        <v>952.71428600009995</v>
      </c>
      <c r="I123" s="271">
        <v>952.71428600009995</v>
      </c>
      <c r="J123" s="271">
        <v>952.71428600009995</v>
      </c>
      <c r="K123" s="271">
        <v>952.71428600009995</v>
      </c>
      <c r="L123" s="271">
        <v>952.71428600009995</v>
      </c>
      <c r="M123" s="271">
        <v>952.71428600009995</v>
      </c>
      <c r="N123" s="271">
        <v>952.71428600009995</v>
      </c>
      <c r="O123" s="271">
        <v>0</v>
      </c>
      <c r="P123" s="272"/>
    </row>
    <row r="124" spans="1:16" ht="24" x14ac:dyDescent="0.2">
      <c r="A124" s="265" t="s">
        <v>224</v>
      </c>
      <c r="B124" s="266" t="s">
        <v>225</v>
      </c>
      <c r="C124" s="267" t="s">
        <v>89</v>
      </c>
      <c r="D124" s="268">
        <v>10</v>
      </c>
      <c r="E124" s="269">
        <v>649.35</v>
      </c>
      <c r="F124" s="270">
        <v>6493.5</v>
      </c>
      <c r="G124" s="270">
        <v>0</v>
      </c>
      <c r="H124" s="271">
        <v>927.64285742114987</v>
      </c>
      <c r="I124" s="271">
        <v>927.64285742114987</v>
      </c>
      <c r="J124" s="271">
        <v>927.64285742114987</v>
      </c>
      <c r="K124" s="271">
        <v>927.64285742114987</v>
      </c>
      <c r="L124" s="271">
        <v>927.64285742114987</v>
      </c>
      <c r="M124" s="271">
        <v>927.64285742114987</v>
      </c>
      <c r="N124" s="271">
        <v>927.64285742114987</v>
      </c>
      <c r="O124" s="271">
        <v>0</v>
      </c>
      <c r="P124" s="272"/>
    </row>
    <row r="125" spans="1:16" ht="60" x14ac:dyDescent="0.2">
      <c r="A125" s="265" t="s">
        <v>226</v>
      </c>
      <c r="B125" s="266" t="s">
        <v>227</v>
      </c>
      <c r="C125" s="267" t="s">
        <v>89</v>
      </c>
      <c r="D125" s="268">
        <v>200</v>
      </c>
      <c r="E125" s="269">
        <v>9.57</v>
      </c>
      <c r="F125" s="270">
        <v>1914</v>
      </c>
      <c r="G125" s="270">
        <v>0</v>
      </c>
      <c r="H125" s="271">
        <v>273.42857151059997</v>
      </c>
      <c r="I125" s="271">
        <v>273.42857151059997</v>
      </c>
      <c r="J125" s="271">
        <v>273.42857151059997</v>
      </c>
      <c r="K125" s="271">
        <v>273.42857151059997</v>
      </c>
      <c r="L125" s="271">
        <v>273.42857151059997</v>
      </c>
      <c r="M125" s="271">
        <v>273.42857151059997</v>
      </c>
      <c r="N125" s="271">
        <v>273.42857151059997</v>
      </c>
      <c r="O125" s="271">
        <v>0</v>
      </c>
      <c r="P125" s="272"/>
    </row>
    <row r="126" spans="1:16" s="260" customFormat="1" x14ac:dyDescent="0.2">
      <c r="A126" s="254" t="s">
        <v>228</v>
      </c>
      <c r="B126" s="255" t="s">
        <v>229</v>
      </c>
      <c r="C126" s="261" t="s">
        <v>9</v>
      </c>
      <c r="D126" s="273" t="s">
        <v>9</v>
      </c>
      <c r="E126" s="274" t="s">
        <v>9</v>
      </c>
      <c r="F126" s="263">
        <f>SUM(F127:F132)</f>
        <v>171432</v>
      </c>
      <c r="G126" s="263">
        <f t="shared" ref="G126:O126" si="25">SUM(G127:G132)</f>
        <v>112549.91199920001</v>
      </c>
      <c r="H126" s="263">
        <f t="shared" si="25"/>
        <v>58882.088000800009</v>
      </c>
      <c r="I126" s="263">
        <f t="shared" si="25"/>
        <v>0</v>
      </c>
      <c r="J126" s="263">
        <f t="shared" si="25"/>
        <v>0</v>
      </c>
      <c r="K126" s="263">
        <f t="shared" si="25"/>
        <v>0</v>
      </c>
      <c r="L126" s="263">
        <f t="shared" si="25"/>
        <v>0</v>
      </c>
      <c r="M126" s="263">
        <f t="shared" si="25"/>
        <v>0</v>
      </c>
      <c r="N126" s="263">
        <f t="shared" si="25"/>
        <v>0</v>
      </c>
      <c r="O126" s="263">
        <f t="shared" si="25"/>
        <v>0</v>
      </c>
      <c r="P126" s="259"/>
    </row>
    <row r="127" spans="1:16" x14ac:dyDescent="0.2">
      <c r="A127" s="265" t="s">
        <v>230</v>
      </c>
      <c r="B127" s="266" t="s">
        <v>13</v>
      </c>
      <c r="C127" s="267" t="s">
        <v>14</v>
      </c>
      <c r="D127" s="268">
        <v>1</v>
      </c>
      <c r="E127" s="269">
        <v>164.41</v>
      </c>
      <c r="F127" s="270">
        <v>164.41</v>
      </c>
      <c r="G127" s="270">
        <v>0</v>
      </c>
      <c r="H127" s="271">
        <v>164.41</v>
      </c>
      <c r="I127" s="271">
        <v>0</v>
      </c>
      <c r="J127" s="271">
        <v>0</v>
      </c>
      <c r="K127" s="271">
        <v>0</v>
      </c>
      <c r="L127" s="271">
        <v>0</v>
      </c>
      <c r="M127" s="271">
        <v>0</v>
      </c>
      <c r="N127" s="271">
        <v>0</v>
      </c>
      <c r="O127" s="271">
        <v>0</v>
      </c>
      <c r="P127" s="272"/>
    </row>
    <row r="128" spans="1:16" x14ac:dyDescent="0.2">
      <c r="A128" s="265" t="s">
        <v>231</v>
      </c>
      <c r="B128" s="266" t="s">
        <v>19</v>
      </c>
      <c r="C128" s="267" t="s">
        <v>17</v>
      </c>
      <c r="D128" s="268">
        <v>241.65</v>
      </c>
      <c r="E128" s="269">
        <v>1.5</v>
      </c>
      <c r="F128" s="270">
        <v>362.48</v>
      </c>
      <c r="G128" s="270">
        <v>362.48</v>
      </c>
      <c r="H128" s="271">
        <v>0</v>
      </c>
      <c r="I128" s="271">
        <v>0</v>
      </c>
      <c r="J128" s="271">
        <v>0</v>
      </c>
      <c r="K128" s="271">
        <v>0</v>
      </c>
      <c r="L128" s="271">
        <v>0</v>
      </c>
      <c r="M128" s="271">
        <v>0</v>
      </c>
      <c r="N128" s="271">
        <v>0</v>
      </c>
      <c r="O128" s="271">
        <v>0</v>
      </c>
      <c r="P128" s="272"/>
    </row>
    <row r="129" spans="1:16" ht="24" x14ac:dyDescent="0.2">
      <c r="A129" s="265" t="s">
        <v>232</v>
      </c>
      <c r="B129" s="266" t="s">
        <v>21</v>
      </c>
      <c r="C129" s="267" t="s">
        <v>17</v>
      </c>
      <c r="D129" s="268">
        <v>5074.6499999999996</v>
      </c>
      <c r="E129" s="269">
        <v>8.15</v>
      </c>
      <c r="F129" s="270">
        <v>41358.400000000001</v>
      </c>
      <c r="G129" s="270">
        <v>41358.400000000001</v>
      </c>
      <c r="H129" s="271">
        <v>0</v>
      </c>
      <c r="I129" s="271">
        <v>0</v>
      </c>
      <c r="J129" s="271">
        <v>0</v>
      </c>
      <c r="K129" s="271">
        <v>0</v>
      </c>
      <c r="L129" s="271">
        <v>0</v>
      </c>
      <c r="M129" s="271">
        <v>0</v>
      </c>
      <c r="N129" s="271">
        <v>0</v>
      </c>
      <c r="O129" s="271">
        <v>0</v>
      </c>
      <c r="P129" s="272"/>
    </row>
    <row r="130" spans="1:16" x14ac:dyDescent="0.2">
      <c r="A130" s="265" t="s">
        <v>233</v>
      </c>
      <c r="B130" s="266" t="s">
        <v>180</v>
      </c>
      <c r="C130" s="267" t="s">
        <v>65</v>
      </c>
      <c r="D130" s="268">
        <v>27</v>
      </c>
      <c r="E130" s="269">
        <v>900.53</v>
      </c>
      <c r="F130" s="270">
        <v>24314.31</v>
      </c>
      <c r="G130" s="270">
        <v>24314.31</v>
      </c>
      <c r="H130" s="271">
        <v>0</v>
      </c>
      <c r="I130" s="271">
        <v>0</v>
      </c>
      <c r="J130" s="271">
        <v>0</v>
      </c>
      <c r="K130" s="271">
        <v>0</v>
      </c>
      <c r="L130" s="271">
        <v>0</v>
      </c>
      <c r="M130" s="271">
        <v>0</v>
      </c>
      <c r="N130" s="271">
        <v>0</v>
      </c>
      <c r="O130" s="271">
        <v>0</v>
      </c>
      <c r="P130" s="272"/>
    </row>
    <row r="131" spans="1:16" ht="36" x14ac:dyDescent="0.2">
      <c r="A131" s="265" t="s">
        <v>234</v>
      </c>
      <c r="B131" s="266" t="s">
        <v>25</v>
      </c>
      <c r="C131" s="267" t="s">
        <v>26</v>
      </c>
      <c r="D131" s="268">
        <v>270725</v>
      </c>
      <c r="E131" s="269">
        <v>0.32</v>
      </c>
      <c r="F131" s="270">
        <v>86632</v>
      </c>
      <c r="G131" s="270">
        <v>46514.721999199995</v>
      </c>
      <c r="H131" s="271">
        <v>40117.278000800005</v>
      </c>
      <c r="I131" s="271">
        <v>0</v>
      </c>
      <c r="J131" s="271">
        <v>0</v>
      </c>
      <c r="K131" s="271">
        <v>0</v>
      </c>
      <c r="L131" s="271">
        <v>0</v>
      </c>
      <c r="M131" s="271">
        <v>0</v>
      </c>
      <c r="N131" s="271">
        <v>0</v>
      </c>
      <c r="O131" s="271">
        <v>0</v>
      </c>
      <c r="P131" s="272"/>
    </row>
    <row r="132" spans="1:16" x14ac:dyDescent="0.2">
      <c r="A132" s="265" t="s">
        <v>235</v>
      </c>
      <c r="B132" s="266" t="s">
        <v>23</v>
      </c>
      <c r="C132" s="267" t="s">
        <v>17</v>
      </c>
      <c r="D132" s="268">
        <v>3185</v>
      </c>
      <c r="E132" s="269">
        <v>5.84</v>
      </c>
      <c r="F132" s="270">
        <v>18600.400000000001</v>
      </c>
      <c r="G132" s="270">
        <v>0</v>
      </c>
      <c r="H132" s="271">
        <v>18600.400000000001</v>
      </c>
      <c r="I132" s="271">
        <v>0</v>
      </c>
      <c r="J132" s="271">
        <v>0</v>
      </c>
      <c r="K132" s="271">
        <v>0</v>
      </c>
      <c r="L132" s="271">
        <v>0</v>
      </c>
      <c r="M132" s="271">
        <v>0</v>
      </c>
      <c r="N132" s="271">
        <v>0</v>
      </c>
      <c r="O132" s="271">
        <v>0</v>
      </c>
      <c r="P132" s="272"/>
    </row>
    <row r="133" spans="1:16" x14ac:dyDescent="0.2">
      <c r="A133" s="331" t="s">
        <v>625</v>
      </c>
      <c r="B133" s="332"/>
      <c r="C133" s="332"/>
      <c r="D133" s="332"/>
      <c r="E133" s="333"/>
      <c r="F133" s="275">
        <f>F7</f>
        <v>6997954.9199999999</v>
      </c>
      <c r="G133" s="276"/>
    </row>
    <row r="134" spans="1:16" x14ac:dyDescent="0.2">
      <c r="A134" s="327" t="s">
        <v>626</v>
      </c>
      <c r="B134" s="327"/>
      <c r="C134" s="327"/>
      <c r="D134" s="327"/>
      <c r="E134" s="327"/>
      <c r="F134" s="328"/>
      <c r="G134" s="302">
        <f>G7</f>
        <v>212769.94212510801</v>
      </c>
      <c r="H134" s="302">
        <f t="shared" ref="H134:O134" si="26">H7</f>
        <v>447795.70430370298</v>
      </c>
      <c r="I134" s="302">
        <f t="shared" si="26"/>
        <v>1554776.777048195</v>
      </c>
      <c r="J134" s="302">
        <f t="shared" si="26"/>
        <v>1212619.4877027099</v>
      </c>
      <c r="K134" s="302">
        <f t="shared" si="26"/>
        <v>413076.58807259798</v>
      </c>
      <c r="L134" s="302">
        <f t="shared" si="26"/>
        <v>1176833.5321040759</v>
      </c>
      <c r="M134" s="302">
        <f t="shared" si="26"/>
        <v>321225.69477680203</v>
      </c>
      <c r="N134" s="302">
        <f t="shared" si="26"/>
        <v>1155834.9702365922</v>
      </c>
      <c r="O134" s="302">
        <f t="shared" si="26"/>
        <v>503022.21908324497</v>
      </c>
    </row>
    <row r="135" spans="1:16" x14ac:dyDescent="0.2">
      <c r="A135" s="327" t="s">
        <v>627</v>
      </c>
      <c r="B135" s="327"/>
      <c r="C135" s="327"/>
      <c r="D135" s="327"/>
      <c r="E135" s="327"/>
      <c r="F135" s="328"/>
      <c r="G135" s="304">
        <f>G$134/$F$133</f>
        <v>3.0404588848810133E-2</v>
      </c>
      <c r="H135" s="304">
        <f t="shared" ref="H135:O135" si="27">H$134/$F$133</f>
        <v>6.3989509710031534E-2</v>
      </c>
      <c r="I135" s="304">
        <f t="shared" si="27"/>
        <v>0.22217587778461925</v>
      </c>
      <c r="J135" s="304">
        <f t="shared" si="27"/>
        <v>0.17328198045932966</v>
      </c>
      <c r="K135" s="304">
        <f t="shared" si="27"/>
        <v>5.9028186490889541E-2</v>
      </c>
      <c r="L135" s="304">
        <f t="shared" si="27"/>
        <v>0.1681682070772865</v>
      </c>
      <c r="M135" s="304">
        <f t="shared" si="27"/>
        <v>4.5902795666594838E-2</v>
      </c>
      <c r="N135" s="304">
        <f t="shared" si="27"/>
        <v>0.16516753586583438</v>
      </c>
      <c r="O135" s="304">
        <f t="shared" si="27"/>
        <v>7.1881317446847032E-2</v>
      </c>
    </row>
    <row r="136" spans="1:16" x14ac:dyDescent="0.2">
      <c r="A136" s="327" t="s">
        <v>628</v>
      </c>
      <c r="B136" s="327"/>
      <c r="C136" s="327"/>
      <c r="D136" s="327"/>
      <c r="E136" s="327"/>
      <c r="F136" s="328"/>
      <c r="G136" s="302">
        <f>G134</f>
        <v>212769.94212510801</v>
      </c>
      <c r="H136" s="303">
        <f>H134+G136</f>
        <v>660565.64642881101</v>
      </c>
      <c r="I136" s="303">
        <f t="shared" ref="I136:O136" si="28">I134+H136</f>
        <v>2215342.4234770061</v>
      </c>
      <c r="J136" s="303">
        <f t="shared" si="28"/>
        <v>3427961.9111797158</v>
      </c>
      <c r="K136" s="303">
        <f t="shared" si="28"/>
        <v>3841038.4992523137</v>
      </c>
      <c r="L136" s="303">
        <f t="shared" si="28"/>
        <v>5017872.0313563896</v>
      </c>
      <c r="M136" s="303">
        <f t="shared" si="28"/>
        <v>5339097.726133192</v>
      </c>
      <c r="N136" s="303">
        <f t="shared" si="28"/>
        <v>6494932.696369784</v>
      </c>
      <c r="O136" s="303">
        <f t="shared" si="28"/>
        <v>6997954.9154530289</v>
      </c>
    </row>
    <row r="137" spans="1:16" x14ac:dyDescent="0.2">
      <c r="A137" s="327" t="s">
        <v>629</v>
      </c>
      <c r="B137" s="327"/>
      <c r="C137" s="327"/>
      <c r="D137" s="327"/>
      <c r="E137" s="327"/>
      <c r="F137" s="328"/>
      <c r="G137" s="304">
        <f>G135</f>
        <v>3.0404588848810133E-2</v>
      </c>
      <c r="H137" s="305">
        <f>H135+G137</f>
        <v>9.4394098558841663E-2</v>
      </c>
      <c r="I137" s="305">
        <f t="shared" ref="I137:O137" si="29">I135+H137</f>
        <v>0.3165699763434609</v>
      </c>
      <c r="J137" s="305">
        <f t="shared" si="29"/>
        <v>0.48985195680279059</v>
      </c>
      <c r="K137" s="305">
        <f t="shared" si="29"/>
        <v>0.54888014329368018</v>
      </c>
      <c r="L137" s="305">
        <f t="shared" si="29"/>
        <v>0.7170483503709667</v>
      </c>
      <c r="M137" s="305">
        <f t="shared" si="29"/>
        <v>0.76295114603756153</v>
      </c>
      <c r="N137" s="305">
        <f t="shared" si="29"/>
        <v>0.92811868190339597</v>
      </c>
      <c r="O137" s="305">
        <f t="shared" si="29"/>
        <v>0.99999999935024297</v>
      </c>
    </row>
    <row r="138" spans="1:16" x14ac:dyDescent="0.2">
      <c r="A138" s="278"/>
      <c r="B138" s="278"/>
      <c r="C138" s="278"/>
      <c r="D138" s="278"/>
      <c r="E138" s="278"/>
      <c r="F138" s="278"/>
    </row>
    <row r="139" spans="1:16" x14ac:dyDescent="0.2">
      <c r="A139" s="279"/>
    </row>
    <row r="140" spans="1:16" x14ac:dyDescent="0.2">
      <c r="A140" s="279"/>
    </row>
    <row r="141" spans="1:16" x14ac:dyDescent="0.2">
      <c r="A141" s="279"/>
    </row>
    <row r="142" spans="1:16" x14ac:dyDescent="0.2">
      <c r="A142" s="280"/>
      <c r="B142" s="281"/>
    </row>
    <row r="143" spans="1:16" x14ac:dyDescent="0.2">
      <c r="A143" s="99" t="s">
        <v>632</v>
      </c>
      <c r="B143" s="277"/>
    </row>
    <row r="144" spans="1:16" x14ac:dyDescent="0.2">
      <c r="A144" s="99"/>
      <c r="B144" s="282"/>
    </row>
    <row r="145" spans="1:5" x14ac:dyDescent="0.2">
      <c r="A145" s="283"/>
      <c r="B145" s="283"/>
      <c r="C145" s="283"/>
      <c r="D145" s="283"/>
      <c r="E145" s="284"/>
    </row>
    <row r="146" spans="1:5" x14ac:dyDescent="0.2">
      <c r="A146" s="285"/>
      <c r="B146" s="285"/>
      <c r="C146" s="285"/>
      <c r="D146" s="285"/>
      <c r="E146" s="285"/>
    </row>
    <row r="147" spans="1:5" x14ac:dyDescent="0.2">
      <c r="A147" s="286"/>
      <c r="B147" s="287"/>
      <c r="C147" s="288"/>
      <c r="D147" s="287"/>
      <c r="E147" s="287"/>
    </row>
    <row r="148" spans="1:5" x14ac:dyDescent="0.2">
      <c r="A148" s="289"/>
      <c r="B148" s="290"/>
      <c r="C148" s="291"/>
      <c r="D148" s="284"/>
      <c r="E148" s="284"/>
    </row>
    <row r="149" spans="1:5" x14ac:dyDescent="0.2">
      <c r="A149" s="289"/>
      <c r="B149" s="290"/>
      <c r="C149" s="284"/>
      <c r="D149" s="292"/>
      <c r="E149" s="284"/>
    </row>
    <row r="150" spans="1:5" x14ac:dyDescent="0.2">
      <c r="A150" s="283"/>
      <c r="B150" s="283"/>
      <c r="C150" s="283"/>
      <c r="D150" s="283"/>
      <c r="E150" s="284"/>
    </row>
    <row r="151" spans="1:5" x14ac:dyDescent="0.2">
      <c r="A151" s="283"/>
    </row>
    <row r="152" spans="1:5" x14ac:dyDescent="0.2">
      <c r="A152" s="285"/>
      <c r="B152" s="285"/>
      <c r="C152" s="285"/>
      <c r="D152" s="285"/>
      <c r="E152" s="285"/>
    </row>
    <row r="153" spans="1:5" x14ac:dyDescent="0.2">
      <c r="A153" s="286"/>
      <c r="B153" s="287"/>
      <c r="C153" s="286"/>
      <c r="D153" s="286"/>
      <c r="E153" s="286"/>
    </row>
    <row r="154" spans="1:5" x14ac:dyDescent="0.2">
      <c r="A154" s="289"/>
      <c r="B154" s="290"/>
      <c r="C154" s="291"/>
      <c r="D154" s="284"/>
      <c r="E154" s="284"/>
    </row>
    <row r="155" spans="1:5" x14ac:dyDescent="0.2">
      <c r="A155" s="289"/>
      <c r="B155" s="290"/>
      <c r="C155" s="291"/>
      <c r="D155" s="284"/>
      <c r="E155" s="284"/>
    </row>
    <row r="156" spans="1:5" x14ac:dyDescent="0.2">
      <c r="A156" s="283"/>
      <c r="B156" s="283"/>
      <c r="C156" s="283"/>
      <c r="D156" s="283"/>
      <c r="E156" s="284"/>
    </row>
    <row r="157" spans="1:5" x14ac:dyDescent="0.2">
      <c r="A157" s="286"/>
      <c r="B157" s="293"/>
      <c r="C157" s="294"/>
      <c r="D157" s="292"/>
      <c r="E157" s="284"/>
    </row>
    <row r="158" spans="1:5" x14ac:dyDescent="0.2">
      <c r="A158" s="295"/>
      <c r="B158" s="293"/>
      <c r="C158" s="284"/>
      <c r="D158" s="296"/>
      <c r="E158" s="284"/>
    </row>
    <row r="159" spans="1:5" x14ac:dyDescent="0.2">
      <c r="A159" s="295"/>
      <c r="B159" s="293"/>
      <c r="C159" s="284"/>
      <c r="D159" s="284"/>
      <c r="E159" s="284"/>
    </row>
    <row r="160" spans="1:5" x14ac:dyDescent="0.2">
      <c r="A160" s="295"/>
      <c r="B160" s="293"/>
      <c r="C160" s="290"/>
      <c r="D160" s="284"/>
      <c r="E160" s="294"/>
    </row>
    <row r="161" spans="1:5" x14ac:dyDescent="0.2">
      <c r="A161" s="295"/>
      <c r="B161" s="293"/>
      <c r="C161" s="284"/>
      <c r="D161" s="284"/>
      <c r="E161" s="294"/>
    </row>
    <row r="162" spans="1:5" x14ac:dyDescent="0.2">
      <c r="A162" s="295"/>
      <c r="B162" s="284"/>
      <c r="C162" s="284"/>
      <c r="D162" s="284"/>
      <c r="E162" s="284"/>
    </row>
    <row r="163" spans="1:5" x14ac:dyDescent="0.2">
      <c r="A163" s="297"/>
      <c r="B163" s="284"/>
      <c r="C163" s="284"/>
      <c r="D163" s="284"/>
      <c r="E163" s="284"/>
    </row>
    <row r="164" spans="1:5" x14ac:dyDescent="0.2">
      <c r="A164" s="295"/>
      <c r="B164" s="284"/>
      <c r="C164" s="284"/>
      <c r="D164" s="284"/>
      <c r="E164" s="284"/>
    </row>
    <row r="165" spans="1:5" x14ac:dyDescent="0.2">
      <c r="A165" s="295"/>
      <c r="B165" s="284"/>
      <c r="C165" s="284"/>
      <c r="D165" s="284"/>
      <c r="E165" s="284"/>
    </row>
    <row r="166" spans="1:5" x14ac:dyDescent="0.2">
      <c r="A166" s="298"/>
      <c r="B166" s="284"/>
      <c r="C166" s="284"/>
      <c r="D166" s="284"/>
    </row>
    <row r="167" spans="1:5" x14ac:dyDescent="0.2">
      <c r="A167" s="299"/>
      <c r="B167" s="297"/>
      <c r="C167" s="287"/>
      <c r="D167" s="294"/>
      <c r="E167" s="260"/>
    </row>
    <row r="168" spans="1:5" x14ac:dyDescent="0.2">
      <c r="B168" s="297"/>
      <c r="C168" s="260"/>
      <c r="D168" s="260"/>
      <c r="E168" s="260"/>
    </row>
  </sheetData>
  <sheetProtection formatCells="0" formatColumns="0" formatRows="0" insertColumns="0" insertRows="0" insertHyperlinks="0" deleteColumns="0" deleteRows="0" sort="0" autoFilter="0" pivotTables="0"/>
  <mergeCells count="7">
    <mergeCell ref="A137:F137"/>
    <mergeCell ref="A1:O1"/>
    <mergeCell ref="G4:O4"/>
    <mergeCell ref="A133:E133"/>
    <mergeCell ref="A134:F134"/>
    <mergeCell ref="A135:F135"/>
    <mergeCell ref="A136:F136"/>
  </mergeCells>
  <pageMargins left="0.23622047244094491" right="0.23622047244094491" top="0.74803149606299213" bottom="0.74803149606299213" header="0.31496062992125984" footer="0.31496062992125984"/>
  <pageSetup paperSize="8" fitToHeight="0" orientation="landscape" errors="blank"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24</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1.3.2.9</v>
      </c>
      <c r="G4" s="25"/>
    </row>
    <row r="5" spans="1:7" x14ac:dyDescent="0.2">
      <c r="B5" s="25" t="s">
        <v>67</v>
      </c>
      <c r="C5" s="25"/>
      <c r="D5" s="25"/>
      <c r="E5" s="25"/>
      <c r="F5" s="24" t="s">
        <v>242</v>
      </c>
      <c r="G5" s="25" t="s">
        <v>65</v>
      </c>
    </row>
    <row r="6" spans="1:7" x14ac:dyDescent="0.2">
      <c r="B6" s="25"/>
      <c r="C6" s="25"/>
      <c r="D6" s="25"/>
      <c r="E6" s="25"/>
      <c r="F6" s="247" t="str">
        <f>IF($A$1&lt;&gt;"",VLOOKUP($A$1,INFO,10,0),"")</f>
        <v>HOJA 24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ROUND(IF(ISNUMBER(D11),D11*E11*F11,$G$26*0.05),4)</f>
        <v>0.29399999999999998</v>
      </c>
    </row>
    <row r="12" spans="1:7" ht="24" x14ac:dyDescent="0.2">
      <c r="B12" s="38" t="s">
        <v>339</v>
      </c>
      <c r="C12" s="39" t="s">
        <v>249</v>
      </c>
      <c r="D12" s="40">
        <v>1</v>
      </c>
      <c r="E12" s="41">
        <v>95</v>
      </c>
      <c r="F12" s="40">
        <v>7.5329999999999994E-2</v>
      </c>
      <c r="G12" s="42">
        <f>ROUND(IF(ISNUMBER(D12),D12*E12*F12,$G$26*0.05),4)</f>
        <v>7.1563999999999997</v>
      </c>
    </row>
    <row r="13" spans="1:7" ht="24" x14ac:dyDescent="0.2">
      <c r="B13" s="38" t="s">
        <v>340</v>
      </c>
      <c r="C13" s="39" t="s">
        <v>249</v>
      </c>
      <c r="D13" s="40">
        <v>1</v>
      </c>
      <c r="E13" s="41">
        <v>45</v>
      </c>
      <c r="F13" s="40">
        <v>7.5329999999999994E-2</v>
      </c>
      <c r="G13" s="42">
        <f>ROUND(IF(ISNUMBER(D13),D13*E13*F13,$G$26*0.05),4)</f>
        <v>3.3898999999999999</v>
      </c>
    </row>
    <row r="14" spans="1:7" x14ac:dyDescent="0.2">
      <c r="B14" s="38" t="s">
        <v>341</v>
      </c>
      <c r="C14" s="39" t="s">
        <v>249</v>
      </c>
      <c r="D14" s="40">
        <v>1</v>
      </c>
      <c r="E14" s="41">
        <v>2.92</v>
      </c>
      <c r="F14" s="40">
        <v>7.5329999999999994E-2</v>
      </c>
      <c r="G14" s="42">
        <f>ROUND(IF(ISNUMBER(D14),D14*E14*F14,$G$26*0.05),4)</f>
        <v>0.22</v>
      </c>
    </row>
    <row r="15" spans="1:7" x14ac:dyDescent="0.2">
      <c r="B15" s="38" t="s">
        <v>342</v>
      </c>
      <c r="C15" s="39" t="s">
        <v>249</v>
      </c>
      <c r="D15" s="40">
        <v>1</v>
      </c>
      <c r="E15" s="41">
        <v>65</v>
      </c>
      <c r="F15" s="40">
        <v>7.5329999999999994E-2</v>
      </c>
      <c r="G15" s="42">
        <f>ROUND(IF(ISNUMBER(D15),D15*E15*F15,$G$26*0.05),4)</f>
        <v>4.8964999999999996</v>
      </c>
    </row>
    <row r="16" spans="1:7" x14ac:dyDescent="0.2">
      <c r="B16" s="362" t="s">
        <v>239</v>
      </c>
      <c r="C16" s="363"/>
      <c r="D16" s="363"/>
      <c r="E16" s="363"/>
      <c r="F16" s="363"/>
      <c r="G16" s="43">
        <f>SUM(G11:G15)</f>
        <v>15.956799999999999</v>
      </c>
    </row>
    <row r="17" spans="2:7" x14ac:dyDescent="0.2">
      <c r="B17" s="44"/>
      <c r="C17" s="44"/>
      <c r="D17" s="44"/>
      <c r="E17" s="44"/>
      <c r="F17" s="44"/>
      <c r="G17" s="22"/>
    </row>
    <row r="18" spans="2:7" x14ac:dyDescent="0.2">
      <c r="B18" s="359" t="s">
        <v>254</v>
      </c>
      <c r="C18" s="360"/>
      <c r="D18" s="360"/>
      <c r="E18" s="360"/>
      <c r="F18" s="360"/>
      <c r="G18" s="361"/>
    </row>
    <row r="19" spans="2:7" x14ac:dyDescent="0.2">
      <c r="B19" s="373" t="s">
        <v>2</v>
      </c>
      <c r="C19" s="374"/>
      <c r="D19" s="30" t="s">
        <v>255</v>
      </c>
      <c r="E19" s="30" t="s">
        <v>256</v>
      </c>
      <c r="F19" s="30" t="s">
        <v>246</v>
      </c>
      <c r="G19" s="45" t="s">
        <v>247</v>
      </c>
    </row>
    <row r="20" spans="2:7" x14ac:dyDescent="0.2">
      <c r="B20" s="364" t="s">
        <v>258</v>
      </c>
      <c r="C20" s="365"/>
      <c r="D20" s="36">
        <v>4</v>
      </c>
      <c r="E20" s="36">
        <v>4.28</v>
      </c>
      <c r="F20" s="35">
        <v>7.5329999999999994E-2</v>
      </c>
      <c r="G20" s="37">
        <f t="shared" ref="G20:G25" si="0">ROUND(D20*E20*F20,4)</f>
        <v>1.2896000000000001</v>
      </c>
    </row>
    <row r="21" spans="2:7" x14ac:dyDescent="0.2">
      <c r="B21" s="378" t="s">
        <v>259</v>
      </c>
      <c r="C21" s="379"/>
      <c r="D21" s="41">
        <v>8</v>
      </c>
      <c r="E21" s="41">
        <v>4.2300000000000004</v>
      </c>
      <c r="F21" s="40">
        <v>7.5329999999999994E-2</v>
      </c>
      <c r="G21" s="42">
        <f t="shared" si="0"/>
        <v>2.5491999999999999</v>
      </c>
    </row>
    <row r="22" spans="2:7" x14ac:dyDescent="0.2">
      <c r="B22" s="378" t="s">
        <v>319</v>
      </c>
      <c r="C22" s="379"/>
      <c r="D22" s="41">
        <v>1</v>
      </c>
      <c r="E22" s="41">
        <v>4.75</v>
      </c>
      <c r="F22" s="40">
        <v>7.5329999999999994E-2</v>
      </c>
      <c r="G22" s="42">
        <f t="shared" si="0"/>
        <v>0.35780000000000001</v>
      </c>
    </row>
    <row r="23" spans="2:7" x14ac:dyDescent="0.2">
      <c r="B23" s="378" t="s">
        <v>330</v>
      </c>
      <c r="C23" s="379"/>
      <c r="D23" s="41">
        <v>2</v>
      </c>
      <c r="E23" s="41">
        <v>4.28</v>
      </c>
      <c r="F23" s="40">
        <v>7.5329999999999994E-2</v>
      </c>
      <c r="G23" s="42">
        <f t="shared" si="0"/>
        <v>0.64480000000000004</v>
      </c>
    </row>
    <row r="24" spans="2:7" x14ac:dyDescent="0.2">
      <c r="B24" s="378" t="s">
        <v>343</v>
      </c>
      <c r="C24" s="379"/>
      <c r="D24" s="41">
        <v>1</v>
      </c>
      <c r="E24" s="41">
        <v>4.28</v>
      </c>
      <c r="F24" s="40">
        <v>7.5329999999999994E-2</v>
      </c>
      <c r="G24" s="42">
        <f t="shared" si="0"/>
        <v>0.32240000000000002</v>
      </c>
    </row>
    <row r="25" spans="2:7" x14ac:dyDescent="0.2">
      <c r="B25" s="378" t="s">
        <v>344</v>
      </c>
      <c r="C25" s="379"/>
      <c r="D25" s="41">
        <v>2</v>
      </c>
      <c r="E25" s="41">
        <v>4.75</v>
      </c>
      <c r="F25" s="40">
        <v>7.5329999999999994E-2</v>
      </c>
      <c r="G25" s="42">
        <f t="shared" si="0"/>
        <v>0.71560000000000001</v>
      </c>
    </row>
    <row r="26" spans="2:7" x14ac:dyDescent="0.2">
      <c r="B26" s="362" t="s">
        <v>239</v>
      </c>
      <c r="C26" s="363"/>
      <c r="D26" s="363"/>
      <c r="E26" s="363"/>
      <c r="F26" s="363"/>
      <c r="G26" s="43">
        <f>SUM(G20:G25)</f>
        <v>5.8794000000000004</v>
      </c>
    </row>
    <row r="27" spans="2:7" x14ac:dyDescent="0.2">
      <c r="B27" s="47"/>
      <c r="C27" s="47"/>
      <c r="D27" s="47"/>
      <c r="E27" s="47"/>
      <c r="F27" s="47"/>
      <c r="G27" s="22"/>
    </row>
    <row r="28" spans="2:7" x14ac:dyDescent="0.2">
      <c r="B28" s="359" t="s">
        <v>260</v>
      </c>
      <c r="C28" s="360"/>
      <c r="D28" s="360"/>
      <c r="E28" s="360"/>
      <c r="F28" s="360"/>
      <c r="G28" s="361"/>
    </row>
    <row r="29" spans="2:7" x14ac:dyDescent="0.2">
      <c r="B29" s="29" t="s">
        <v>2</v>
      </c>
      <c r="C29" s="30" t="s">
        <v>3</v>
      </c>
      <c r="D29" s="31" t="s">
        <v>4</v>
      </c>
      <c r="E29" s="32" t="s">
        <v>245</v>
      </c>
      <c r="F29" s="48"/>
      <c r="G29" s="33" t="s">
        <v>247</v>
      </c>
    </row>
    <row r="30" spans="2:7" ht="24" x14ac:dyDescent="0.2">
      <c r="B30" s="34" t="s">
        <v>331</v>
      </c>
      <c r="C30" s="11" t="s">
        <v>60</v>
      </c>
      <c r="D30" s="35">
        <v>4.5</v>
      </c>
      <c r="E30" s="36">
        <v>1.1200000000000001</v>
      </c>
      <c r="F30" s="65"/>
      <c r="G30" s="37">
        <v>5.04</v>
      </c>
    </row>
    <row r="31" spans="2:7" x14ac:dyDescent="0.2">
      <c r="B31" s="46" t="s">
        <v>345</v>
      </c>
      <c r="C31" s="39" t="s">
        <v>60</v>
      </c>
      <c r="D31" s="40">
        <v>25</v>
      </c>
      <c r="E31" s="41">
        <v>0.9</v>
      </c>
      <c r="F31" s="49"/>
      <c r="G31" s="50">
        <v>22.5</v>
      </c>
    </row>
    <row r="32" spans="2:7" ht="24" x14ac:dyDescent="0.2">
      <c r="B32" s="46" t="s">
        <v>322</v>
      </c>
      <c r="C32" s="39" t="s">
        <v>323</v>
      </c>
      <c r="D32" s="40">
        <v>0.52500000000000002</v>
      </c>
      <c r="E32" s="41">
        <v>25.5</v>
      </c>
      <c r="F32" s="49"/>
      <c r="G32" s="50">
        <v>13.39</v>
      </c>
    </row>
    <row r="33" spans="2:7" ht="36" x14ac:dyDescent="0.2">
      <c r="B33" s="46" t="s">
        <v>346</v>
      </c>
      <c r="C33" s="39" t="s">
        <v>17</v>
      </c>
      <c r="D33" s="40">
        <v>0.52500000000000002</v>
      </c>
      <c r="E33" s="41">
        <v>152.55000000000001</v>
      </c>
      <c r="F33" s="49"/>
      <c r="G33" s="50">
        <v>80.09</v>
      </c>
    </row>
    <row r="34" spans="2:7" ht="24" x14ac:dyDescent="0.2">
      <c r="B34" s="46" t="s">
        <v>347</v>
      </c>
      <c r="C34" s="39" t="s">
        <v>327</v>
      </c>
      <c r="D34" s="40">
        <v>1</v>
      </c>
      <c r="E34" s="41">
        <v>60.73</v>
      </c>
      <c r="F34" s="49"/>
      <c r="G34" s="50">
        <v>60.73</v>
      </c>
    </row>
    <row r="35" spans="2:7" x14ac:dyDescent="0.2">
      <c r="B35" s="46" t="s">
        <v>332</v>
      </c>
      <c r="C35" s="39" t="s">
        <v>291</v>
      </c>
      <c r="D35" s="40">
        <v>160</v>
      </c>
      <c r="E35" s="41">
        <v>1.08</v>
      </c>
      <c r="F35" s="49"/>
      <c r="G35" s="50">
        <v>172.8</v>
      </c>
    </row>
    <row r="36" spans="2:7" x14ac:dyDescent="0.2">
      <c r="B36" s="362" t="s">
        <v>239</v>
      </c>
      <c r="C36" s="363"/>
      <c r="D36" s="363"/>
      <c r="E36" s="363"/>
      <c r="F36" s="363"/>
      <c r="G36" s="43">
        <v>354.55</v>
      </c>
    </row>
    <row r="37" spans="2:7" x14ac:dyDescent="0.2">
      <c r="B37" s="24"/>
      <c r="C37" s="26"/>
      <c r="D37" s="27"/>
      <c r="E37" s="28"/>
      <c r="F37" s="27"/>
      <c r="G37" s="27"/>
    </row>
    <row r="38" spans="2:7" x14ac:dyDescent="0.2">
      <c r="B38" s="359" t="s">
        <v>261</v>
      </c>
      <c r="C38" s="360"/>
      <c r="D38" s="360"/>
      <c r="E38" s="360"/>
      <c r="F38" s="360"/>
      <c r="G38" s="361"/>
    </row>
    <row r="39" spans="2:7" x14ac:dyDescent="0.2">
      <c r="B39" s="29" t="s">
        <v>2</v>
      </c>
      <c r="C39" s="30" t="s">
        <v>3</v>
      </c>
      <c r="D39" s="30" t="s">
        <v>4</v>
      </c>
      <c r="E39" s="30" t="s">
        <v>262</v>
      </c>
      <c r="F39" s="30" t="s">
        <v>263</v>
      </c>
      <c r="G39" s="45" t="s">
        <v>247</v>
      </c>
    </row>
    <row r="40" spans="2:7" x14ac:dyDescent="0.2">
      <c r="B40" s="46"/>
      <c r="C40" s="39"/>
      <c r="D40" s="40"/>
      <c r="E40" s="51"/>
      <c r="F40" s="52"/>
      <c r="G40" s="53"/>
    </row>
    <row r="41" spans="2:7" x14ac:dyDescent="0.2">
      <c r="B41" s="362" t="s">
        <v>239</v>
      </c>
      <c r="C41" s="363"/>
      <c r="D41" s="363"/>
      <c r="E41" s="363"/>
      <c r="F41" s="363"/>
      <c r="G41" s="43">
        <v>0</v>
      </c>
    </row>
    <row r="42" spans="2:7" x14ac:dyDescent="0.2">
      <c r="B42" s="47"/>
      <c r="C42" s="47"/>
      <c r="D42" s="47"/>
      <c r="E42" s="47"/>
      <c r="F42" s="47"/>
      <c r="G42" s="47"/>
    </row>
    <row r="43" spans="2:7" x14ac:dyDescent="0.2">
      <c r="B43" s="366" t="s">
        <v>264</v>
      </c>
      <c r="C43" s="367"/>
      <c r="D43" s="367"/>
      <c r="E43" s="367"/>
      <c r="F43" s="367"/>
      <c r="G43" s="54">
        <f>ROUND(G41+G36+G26+G16,2)</f>
        <v>376.39</v>
      </c>
    </row>
    <row r="44" spans="2:7" ht="12.4" customHeight="1" x14ac:dyDescent="0.2">
      <c r="B44" s="47"/>
      <c r="C44" s="47"/>
      <c r="D44" s="47"/>
      <c r="E44" s="47"/>
      <c r="F44" s="47"/>
      <c r="G44" s="47"/>
    </row>
    <row r="45" spans="2:7" x14ac:dyDescent="0.2">
      <c r="B45" s="366" t="s">
        <v>265</v>
      </c>
      <c r="C45" s="367"/>
      <c r="D45" s="367"/>
      <c r="E45" s="367"/>
      <c r="F45" s="367"/>
      <c r="G45" s="54">
        <f>ROUND(B46*G43,2)</f>
        <v>63.99</v>
      </c>
    </row>
    <row r="46" spans="2:7" x14ac:dyDescent="0.2">
      <c r="B46" s="55" t="s">
        <v>266</v>
      </c>
      <c r="C46" s="56"/>
      <c r="D46" s="56"/>
      <c r="E46" s="56"/>
      <c r="F46" s="56"/>
    </row>
    <row r="47" spans="2:7" x14ac:dyDescent="0.2">
      <c r="B47" s="24"/>
      <c r="C47" s="26"/>
      <c r="D47" s="27"/>
      <c r="E47" s="28"/>
      <c r="F47" s="27"/>
      <c r="G47" s="27"/>
    </row>
    <row r="48" spans="2:7" x14ac:dyDescent="0.2">
      <c r="B48" s="57" t="s">
        <v>267</v>
      </c>
      <c r="C48" s="58"/>
      <c r="D48" s="58"/>
      <c r="E48" s="58"/>
      <c r="F48" s="58"/>
      <c r="G48" s="59">
        <f>ROUND(G45+G43,3)</f>
        <v>440.38</v>
      </c>
    </row>
    <row r="49" spans="2:7" x14ac:dyDescent="0.2">
      <c r="B49" s="60"/>
      <c r="C49" s="61"/>
      <c r="D49" s="62"/>
      <c r="E49" s="63"/>
      <c r="F49" s="62"/>
      <c r="G49" s="62"/>
    </row>
    <row r="50" spans="2:7" x14ac:dyDescent="0.2">
      <c r="B50" s="64" t="s">
        <v>240</v>
      </c>
      <c r="C50" s="358" t="s">
        <v>349</v>
      </c>
      <c r="D50" s="358"/>
      <c r="E50" s="358"/>
      <c r="F50" s="358"/>
      <c r="G50" s="358"/>
    </row>
  </sheetData>
  <sheetProtection formatCells="0" formatColumns="0" formatRows="0" insertColumns="0" insertRows="0" insertHyperlinks="0" deleteColumns="0" deleteRows="0" sort="0" autoFilter="0" pivotTables="0"/>
  <mergeCells count="21">
    <mergeCell ref="B1:G1"/>
    <mergeCell ref="B7:G7"/>
    <mergeCell ref="B18:G18"/>
    <mergeCell ref="B28:G28"/>
    <mergeCell ref="B43:F43"/>
    <mergeCell ref="B19:C19"/>
    <mergeCell ref="B9:G9"/>
    <mergeCell ref="B16:F16"/>
    <mergeCell ref="B36:F36"/>
    <mergeCell ref="B21:C21"/>
    <mergeCell ref="B22:C22"/>
    <mergeCell ref="B23:C23"/>
    <mergeCell ref="B24:C24"/>
    <mergeCell ref="B25:C25"/>
    <mergeCell ref="B4:D4"/>
    <mergeCell ref="C50:G50"/>
    <mergeCell ref="B38:G38"/>
    <mergeCell ref="B41:F41"/>
    <mergeCell ref="B26:F26"/>
    <mergeCell ref="B20:C20"/>
    <mergeCell ref="B45:F45"/>
  </mergeCells>
  <pageMargins left="0.25" right="0.25" top="0.75" bottom="0.75" header="0.3" footer="0.3"/>
  <pageSetup paperSize="9" orientation="portrait"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25</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1.3.2.10</v>
      </c>
      <c r="G4" s="25"/>
    </row>
    <row r="5" spans="1:7" x14ac:dyDescent="0.2">
      <c r="B5" s="25" t="s">
        <v>69</v>
      </c>
      <c r="C5" s="25"/>
      <c r="D5" s="25"/>
      <c r="E5" s="25"/>
      <c r="F5" s="24" t="s">
        <v>242</v>
      </c>
      <c r="G5" s="25" t="s">
        <v>17</v>
      </c>
    </row>
    <row r="6" spans="1:7" x14ac:dyDescent="0.2">
      <c r="B6" s="25"/>
      <c r="C6" s="25"/>
      <c r="D6" s="25"/>
      <c r="E6" s="25"/>
      <c r="F6" s="247" t="str">
        <f>IF($A$1&lt;&gt;"",VLOOKUP($A$1,INFO,10,0),"")</f>
        <v>HOJA 25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0.4718</v>
      </c>
    </row>
    <row r="12" spans="1:7" ht="24" x14ac:dyDescent="0.2">
      <c r="B12" s="38" t="s">
        <v>350</v>
      </c>
      <c r="C12" s="39" t="s">
        <v>249</v>
      </c>
      <c r="D12" s="40">
        <v>1</v>
      </c>
      <c r="E12" s="41">
        <v>3.84</v>
      </c>
      <c r="F12" s="40">
        <v>0.71430000000000005</v>
      </c>
      <c r="G12" s="42">
        <f>ROUND(IF(ISNUMBER(D12),D12*E12*F12,$G$19*0.05),4)</f>
        <v>2.7429000000000001</v>
      </c>
    </row>
    <row r="13" spans="1:7" x14ac:dyDescent="0.2">
      <c r="B13" s="362" t="s">
        <v>239</v>
      </c>
      <c r="C13" s="363"/>
      <c r="D13" s="363"/>
      <c r="E13" s="363"/>
      <c r="F13" s="363"/>
      <c r="G13" s="43">
        <f>SUM(G11:G12)</f>
        <v>3.2147000000000001</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2</v>
      </c>
      <c r="E17" s="36">
        <v>4.2300000000000004</v>
      </c>
      <c r="F17" s="35">
        <v>0.71430000000000005</v>
      </c>
      <c r="G17" s="37">
        <f>ROUND(D17*E17*F17,4)</f>
        <v>6.0430000000000001</v>
      </c>
    </row>
    <row r="18" spans="2:7" x14ac:dyDescent="0.2">
      <c r="B18" s="378" t="s">
        <v>319</v>
      </c>
      <c r="C18" s="379"/>
      <c r="D18" s="41">
        <v>1</v>
      </c>
      <c r="E18" s="41">
        <v>4.75</v>
      </c>
      <c r="F18" s="40">
        <v>0.71430000000000005</v>
      </c>
      <c r="G18" s="42">
        <f>ROUND(D18*E18*F18,4)</f>
        <v>3.3929</v>
      </c>
    </row>
    <row r="19" spans="2:7" x14ac:dyDescent="0.2">
      <c r="B19" s="362" t="s">
        <v>239</v>
      </c>
      <c r="C19" s="363"/>
      <c r="D19" s="363"/>
      <c r="E19" s="363"/>
      <c r="F19" s="363"/>
      <c r="G19" s="43">
        <f>SUM(G17:G18)</f>
        <v>9.4359000000000002</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x14ac:dyDescent="0.2">
      <c r="B23" s="34" t="s">
        <v>351</v>
      </c>
      <c r="C23" s="11" t="s">
        <v>17</v>
      </c>
      <c r="D23" s="35">
        <v>1.03</v>
      </c>
      <c r="E23" s="36">
        <v>13.25</v>
      </c>
      <c r="F23" s="65"/>
      <c r="G23" s="37">
        <v>13.65</v>
      </c>
    </row>
    <row r="24" spans="2:7" x14ac:dyDescent="0.2">
      <c r="B24" s="362" t="s">
        <v>239</v>
      </c>
      <c r="C24" s="363"/>
      <c r="D24" s="363"/>
      <c r="E24" s="363"/>
      <c r="F24" s="363"/>
      <c r="G24" s="43">
        <v>13.65</v>
      </c>
    </row>
    <row r="25" spans="2:7" x14ac:dyDescent="0.2">
      <c r="B25" s="24"/>
      <c r="C25" s="26"/>
      <c r="D25" s="27"/>
      <c r="E25" s="28"/>
      <c r="F25" s="27"/>
      <c r="G25" s="27"/>
    </row>
    <row r="26" spans="2:7" x14ac:dyDescent="0.2">
      <c r="B26" s="359" t="s">
        <v>261</v>
      </c>
      <c r="C26" s="360"/>
      <c r="D26" s="360"/>
      <c r="E26" s="360"/>
      <c r="F26" s="360"/>
      <c r="G26" s="361"/>
    </row>
    <row r="27" spans="2:7" x14ac:dyDescent="0.2">
      <c r="B27" s="29" t="s">
        <v>2</v>
      </c>
      <c r="C27" s="30" t="s">
        <v>3</v>
      </c>
      <c r="D27" s="30" t="s">
        <v>4</v>
      </c>
      <c r="E27" s="30" t="s">
        <v>262</v>
      </c>
      <c r="F27" s="30" t="s">
        <v>263</v>
      </c>
      <c r="G27" s="45" t="s">
        <v>247</v>
      </c>
    </row>
    <row r="28" spans="2:7" x14ac:dyDescent="0.2">
      <c r="B28" s="46"/>
      <c r="C28" s="39"/>
      <c r="D28" s="40"/>
      <c r="E28" s="51"/>
      <c r="F28" s="52"/>
      <c r="G28" s="53"/>
    </row>
    <row r="29" spans="2:7" x14ac:dyDescent="0.2">
      <c r="B29" s="362" t="s">
        <v>239</v>
      </c>
      <c r="C29" s="363"/>
      <c r="D29" s="363"/>
      <c r="E29" s="363"/>
      <c r="F29" s="363"/>
      <c r="G29" s="43">
        <v>0</v>
      </c>
    </row>
    <row r="30" spans="2:7" x14ac:dyDescent="0.2">
      <c r="B30" s="47"/>
      <c r="C30" s="47"/>
      <c r="D30" s="47"/>
      <c r="E30" s="47"/>
      <c r="F30" s="47"/>
      <c r="G30" s="47"/>
    </row>
    <row r="31" spans="2:7" x14ac:dyDescent="0.2">
      <c r="B31" s="366" t="s">
        <v>264</v>
      </c>
      <c r="C31" s="367"/>
      <c r="D31" s="367"/>
      <c r="E31" s="367"/>
      <c r="F31" s="367"/>
      <c r="G31" s="54">
        <f>ROUND(G29+G24+G19+G13,2)</f>
        <v>26.3</v>
      </c>
    </row>
    <row r="32" spans="2:7" ht="12.4" customHeight="1" x14ac:dyDescent="0.2">
      <c r="B32" s="47"/>
      <c r="C32" s="47"/>
      <c r="D32" s="47"/>
      <c r="E32" s="47"/>
      <c r="F32" s="47"/>
      <c r="G32" s="47"/>
    </row>
    <row r="33" spans="2:7" x14ac:dyDescent="0.2">
      <c r="B33" s="366" t="s">
        <v>265</v>
      </c>
      <c r="C33" s="367"/>
      <c r="D33" s="367"/>
      <c r="E33" s="367"/>
      <c r="F33" s="367"/>
      <c r="G33" s="54">
        <f>ROUND(B34*G31,2)</f>
        <v>4.47</v>
      </c>
    </row>
    <row r="34" spans="2:7" x14ac:dyDescent="0.2">
      <c r="B34" s="55" t="s">
        <v>266</v>
      </c>
      <c r="C34" s="56"/>
      <c r="D34" s="56"/>
      <c r="E34" s="56"/>
      <c r="F34" s="56"/>
    </row>
    <row r="35" spans="2:7" x14ac:dyDescent="0.2">
      <c r="B35" s="24"/>
      <c r="C35" s="26"/>
      <c r="D35" s="27"/>
      <c r="E35" s="28"/>
      <c r="F35" s="27"/>
      <c r="G35" s="27"/>
    </row>
    <row r="36" spans="2:7" x14ac:dyDescent="0.2">
      <c r="B36" s="57" t="s">
        <v>267</v>
      </c>
      <c r="C36" s="58"/>
      <c r="D36" s="58"/>
      <c r="E36" s="58"/>
      <c r="F36" s="58"/>
      <c r="G36" s="59">
        <f>ROUND(G33+G31,3)</f>
        <v>30.77</v>
      </c>
    </row>
    <row r="37" spans="2:7" x14ac:dyDescent="0.2">
      <c r="B37" s="60"/>
      <c r="C37" s="61"/>
      <c r="D37" s="62"/>
      <c r="E37" s="63"/>
      <c r="F37" s="62"/>
      <c r="G37" s="62"/>
    </row>
    <row r="38" spans="2:7" x14ac:dyDescent="0.2">
      <c r="B38" s="64" t="s">
        <v>240</v>
      </c>
      <c r="C38" s="358" t="s">
        <v>352</v>
      </c>
      <c r="D38" s="358"/>
      <c r="E38" s="358"/>
      <c r="F38" s="358"/>
      <c r="G38" s="358"/>
    </row>
  </sheetData>
  <sheetProtection formatCells="0" formatColumns="0" formatRows="0" insertColumns="0" insertRows="0" insertHyperlinks="0" deleteColumns="0" deleteRows="0" sort="0" autoFilter="0" pivotTables="0"/>
  <mergeCells count="17">
    <mergeCell ref="B1:G1"/>
    <mergeCell ref="B7:G7"/>
    <mergeCell ref="B15:G15"/>
    <mergeCell ref="B21:G21"/>
    <mergeCell ref="B31:F31"/>
    <mergeCell ref="B16:C16"/>
    <mergeCell ref="B9:G9"/>
    <mergeCell ref="B13:F13"/>
    <mergeCell ref="B24:F24"/>
    <mergeCell ref="B18:C18"/>
    <mergeCell ref="B4:D4"/>
    <mergeCell ref="C38:G38"/>
    <mergeCell ref="B26:G26"/>
    <mergeCell ref="B29:F29"/>
    <mergeCell ref="B19:F19"/>
    <mergeCell ref="B17:C17"/>
    <mergeCell ref="B33:F33"/>
  </mergeCells>
  <pageMargins left="0.25" right="0.25" top="0.75" bottom="0.75" header="0.3" footer="0.3"/>
  <pageSetup paperSize="9" orientation="portrait"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26</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1.3.2.11</v>
      </c>
      <c r="G4" s="25"/>
    </row>
    <row r="5" spans="1:7" x14ac:dyDescent="0.2">
      <c r="B5" s="25" t="s">
        <v>71</v>
      </c>
      <c r="C5" s="25"/>
      <c r="D5" s="25"/>
      <c r="E5" s="25"/>
      <c r="F5" s="24" t="s">
        <v>242</v>
      </c>
      <c r="G5" s="25" t="s">
        <v>29</v>
      </c>
    </row>
    <row r="6" spans="1:7" x14ac:dyDescent="0.2">
      <c r="B6" s="25"/>
      <c r="C6" s="25"/>
      <c r="D6" s="25"/>
      <c r="E6" s="25"/>
      <c r="F6" s="247" t="str">
        <f>IF($A$1&lt;&gt;"",VLOOKUP($A$1,INFO,10,0),"")</f>
        <v>HOJA 26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ROUND(IF(ISNUMBER(D11),D11*E11*F11,$G$18*0.05),4)</f>
        <v>7.4200000000000002E-2</v>
      </c>
    </row>
    <row r="12" spans="1:7" x14ac:dyDescent="0.2">
      <c r="B12" s="362" t="s">
        <v>239</v>
      </c>
      <c r="C12" s="363"/>
      <c r="D12" s="363"/>
      <c r="E12" s="363"/>
      <c r="F12" s="363"/>
      <c r="G12" s="43">
        <f>SUM(G11)</f>
        <v>7.4200000000000002E-2</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6</v>
      </c>
      <c r="E16" s="36">
        <v>4.2300000000000004</v>
      </c>
      <c r="F16" s="35">
        <v>0.05</v>
      </c>
      <c r="G16" s="37">
        <f>ROUND(D16*E16*F16,4)</f>
        <v>1.2689999999999999</v>
      </c>
    </row>
    <row r="17" spans="2:7" x14ac:dyDescent="0.2">
      <c r="B17" s="378" t="s">
        <v>320</v>
      </c>
      <c r="C17" s="379"/>
      <c r="D17" s="41">
        <v>1</v>
      </c>
      <c r="E17" s="41">
        <v>4.28</v>
      </c>
      <c r="F17" s="40">
        <v>0.05</v>
      </c>
      <c r="G17" s="42">
        <f>ROUND(D17*E17*F17,4)</f>
        <v>0.214</v>
      </c>
    </row>
    <row r="18" spans="2:7" x14ac:dyDescent="0.2">
      <c r="B18" s="362" t="s">
        <v>239</v>
      </c>
      <c r="C18" s="363"/>
      <c r="D18" s="363"/>
      <c r="E18" s="363"/>
      <c r="F18" s="363"/>
      <c r="G18" s="43">
        <f>SUM(G16:G17)</f>
        <v>1.4829999999999999</v>
      </c>
    </row>
    <row r="19" spans="2:7" x14ac:dyDescent="0.2">
      <c r="B19" s="47"/>
      <c r="C19" s="47"/>
      <c r="D19" s="47"/>
      <c r="E19" s="47"/>
      <c r="F19" s="47"/>
      <c r="G19" s="22"/>
    </row>
    <row r="20" spans="2:7" x14ac:dyDescent="0.2">
      <c r="B20" s="359" t="s">
        <v>260</v>
      </c>
      <c r="C20" s="360"/>
      <c r="D20" s="360"/>
      <c r="E20" s="360"/>
      <c r="F20" s="360"/>
      <c r="G20" s="361"/>
    </row>
    <row r="21" spans="2:7" x14ac:dyDescent="0.2">
      <c r="B21" s="29" t="s">
        <v>2</v>
      </c>
      <c r="C21" s="30" t="s">
        <v>3</v>
      </c>
      <c r="D21" s="31" t="s">
        <v>4</v>
      </c>
      <c r="E21" s="32" t="s">
        <v>245</v>
      </c>
      <c r="F21" s="48"/>
      <c r="G21" s="33" t="s">
        <v>247</v>
      </c>
    </row>
    <row r="22" spans="2:7" x14ac:dyDescent="0.2">
      <c r="B22" s="34" t="s">
        <v>353</v>
      </c>
      <c r="C22" s="11" t="s">
        <v>354</v>
      </c>
      <c r="D22" s="35">
        <v>1</v>
      </c>
      <c r="E22" s="36">
        <v>1.1599999999999999</v>
      </c>
      <c r="F22" s="65"/>
      <c r="G22" s="37">
        <v>1.1599999999999999</v>
      </c>
    </row>
    <row r="23" spans="2:7" x14ac:dyDescent="0.2">
      <c r="B23" s="362" t="s">
        <v>239</v>
      </c>
      <c r="C23" s="363"/>
      <c r="D23" s="363"/>
      <c r="E23" s="363"/>
      <c r="F23" s="363"/>
      <c r="G23" s="43">
        <v>1.1599999999999999</v>
      </c>
    </row>
    <row r="24" spans="2:7" x14ac:dyDescent="0.2">
      <c r="B24" s="24"/>
      <c r="C24" s="26"/>
      <c r="D24" s="27"/>
      <c r="E24" s="28"/>
      <c r="F24" s="27"/>
      <c r="G24" s="27"/>
    </row>
    <row r="25" spans="2:7" x14ac:dyDescent="0.2">
      <c r="B25" s="359" t="s">
        <v>261</v>
      </c>
      <c r="C25" s="360"/>
      <c r="D25" s="360"/>
      <c r="E25" s="360"/>
      <c r="F25" s="360"/>
      <c r="G25" s="361"/>
    </row>
    <row r="26" spans="2:7" x14ac:dyDescent="0.2">
      <c r="B26" s="29" t="s">
        <v>2</v>
      </c>
      <c r="C26" s="30" t="s">
        <v>3</v>
      </c>
      <c r="D26" s="30" t="s">
        <v>4</v>
      </c>
      <c r="E26" s="30" t="s">
        <v>262</v>
      </c>
      <c r="F26" s="30" t="s">
        <v>263</v>
      </c>
      <c r="G26" s="45" t="s">
        <v>247</v>
      </c>
    </row>
    <row r="27" spans="2:7" x14ac:dyDescent="0.2">
      <c r="B27" s="46"/>
      <c r="C27" s="39"/>
      <c r="D27" s="40"/>
      <c r="E27" s="51"/>
      <c r="F27" s="52"/>
      <c r="G27" s="53"/>
    </row>
    <row r="28" spans="2:7" x14ac:dyDescent="0.2">
      <c r="B28" s="362" t="s">
        <v>239</v>
      </c>
      <c r="C28" s="363"/>
      <c r="D28" s="363"/>
      <c r="E28" s="363"/>
      <c r="F28" s="363"/>
      <c r="G28" s="43">
        <v>0</v>
      </c>
    </row>
    <row r="29" spans="2:7" x14ac:dyDescent="0.2">
      <c r="B29" s="47"/>
      <c r="C29" s="47"/>
      <c r="D29" s="47"/>
      <c r="E29" s="47"/>
      <c r="F29" s="47"/>
      <c r="G29" s="47"/>
    </row>
    <row r="30" spans="2:7" x14ac:dyDescent="0.2">
      <c r="B30" s="366" t="s">
        <v>264</v>
      </c>
      <c r="C30" s="367"/>
      <c r="D30" s="367"/>
      <c r="E30" s="367"/>
      <c r="F30" s="367"/>
      <c r="G30" s="54">
        <f>ROUND(G28+G23+G18+G12,2)</f>
        <v>2.72</v>
      </c>
    </row>
    <row r="31" spans="2:7" ht="12.4" customHeight="1" x14ac:dyDescent="0.2">
      <c r="B31" s="47"/>
      <c r="C31" s="47"/>
      <c r="D31" s="47"/>
      <c r="E31" s="47"/>
      <c r="F31" s="47"/>
      <c r="G31" s="47"/>
    </row>
    <row r="32" spans="2:7" x14ac:dyDescent="0.2">
      <c r="B32" s="366" t="s">
        <v>265</v>
      </c>
      <c r="C32" s="367"/>
      <c r="D32" s="367"/>
      <c r="E32" s="367"/>
      <c r="F32" s="367"/>
      <c r="G32" s="54">
        <f>ROUND(B33*G30,2)</f>
        <v>0.46</v>
      </c>
    </row>
    <row r="33" spans="2:7" x14ac:dyDescent="0.2">
      <c r="B33" s="55" t="s">
        <v>266</v>
      </c>
      <c r="C33" s="56"/>
      <c r="D33" s="56"/>
      <c r="E33" s="56"/>
      <c r="F33" s="56"/>
    </row>
    <row r="34" spans="2:7" x14ac:dyDescent="0.2">
      <c r="B34" s="24"/>
      <c r="C34" s="26"/>
      <c r="D34" s="27"/>
      <c r="E34" s="28"/>
      <c r="F34" s="27"/>
      <c r="G34" s="27"/>
    </row>
    <row r="35" spans="2:7" x14ac:dyDescent="0.2">
      <c r="B35" s="57" t="s">
        <v>267</v>
      </c>
      <c r="C35" s="58"/>
      <c r="D35" s="58"/>
      <c r="E35" s="58"/>
      <c r="F35" s="58"/>
      <c r="G35" s="59">
        <f>ROUND(G32+G30,3)</f>
        <v>3.18</v>
      </c>
    </row>
    <row r="36" spans="2:7" x14ac:dyDescent="0.2">
      <c r="B36" s="60"/>
      <c r="C36" s="61"/>
      <c r="D36" s="62"/>
      <c r="E36" s="63"/>
      <c r="F36" s="62"/>
      <c r="G36" s="62"/>
    </row>
    <row r="37" spans="2:7" x14ac:dyDescent="0.2">
      <c r="B37" s="64" t="s">
        <v>240</v>
      </c>
      <c r="C37" s="358" t="s">
        <v>355</v>
      </c>
      <c r="D37" s="358"/>
      <c r="E37" s="358"/>
      <c r="F37" s="358"/>
      <c r="G37" s="358"/>
    </row>
  </sheetData>
  <sheetProtection formatCells="0" formatColumns="0" formatRows="0" insertColumns="0" insertRows="0" insertHyperlinks="0" deleteColumns="0" deleteRows="0" sort="0" autoFilter="0" pivotTables="0"/>
  <mergeCells count="17">
    <mergeCell ref="B1:G1"/>
    <mergeCell ref="B7:G7"/>
    <mergeCell ref="B14:G14"/>
    <mergeCell ref="B20:G20"/>
    <mergeCell ref="B30:F30"/>
    <mergeCell ref="B15:C15"/>
    <mergeCell ref="B9:G9"/>
    <mergeCell ref="B12:F12"/>
    <mergeCell ref="B23:F23"/>
    <mergeCell ref="B17:C17"/>
    <mergeCell ref="B4:D4"/>
    <mergeCell ref="C37:G37"/>
    <mergeCell ref="B25:G25"/>
    <mergeCell ref="B28:F28"/>
    <mergeCell ref="B18:F18"/>
    <mergeCell ref="B16:C16"/>
    <mergeCell ref="B32:F32"/>
  </mergeCells>
  <pageMargins left="0.25" right="0.25" top="0.75" bottom="0.75" header="0.3" footer="0.3"/>
  <pageSetup paperSize="9" orientation="portrait" verticalDpi="12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27</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1.3.2.12</v>
      </c>
      <c r="G4" s="25"/>
    </row>
    <row r="5" spans="1:7" x14ac:dyDescent="0.2">
      <c r="B5" s="25" t="s">
        <v>73</v>
      </c>
      <c r="C5" s="25"/>
      <c r="D5" s="25"/>
      <c r="E5" s="25"/>
      <c r="F5" s="24" t="s">
        <v>242</v>
      </c>
      <c r="G5" s="25" t="s">
        <v>65</v>
      </c>
    </row>
    <row r="6" spans="1:7" x14ac:dyDescent="0.2">
      <c r="B6" s="25"/>
      <c r="C6" s="25"/>
      <c r="D6" s="25"/>
      <c r="E6" s="25"/>
      <c r="F6" s="247" t="str">
        <f>IF($A$1&lt;&gt;"",VLOOKUP($A$1,INFO,10,0),"")</f>
        <v>HOJA 27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0.1134</v>
      </c>
    </row>
    <row r="12" spans="1:7" x14ac:dyDescent="0.2">
      <c r="B12" s="362" t="s">
        <v>239</v>
      </c>
      <c r="C12" s="363"/>
      <c r="D12" s="363"/>
      <c r="E12" s="363"/>
      <c r="F12" s="363"/>
      <c r="G12" s="43">
        <f>SUM(G11)</f>
        <v>0.1134</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2</v>
      </c>
      <c r="E16" s="36">
        <v>4.2300000000000004</v>
      </c>
      <c r="F16" s="35">
        <v>0.1333</v>
      </c>
      <c r="G16" s="37">
        <f>ROUND(D16*E16*F16,4)</f>
        <v>1.1276999999999999</v>
      </c>
    </row>
    <row r="17" spans="2:7" x14ac:dyDescent="0.2">
      <c r="B17" s="378" t="s">
        <v>320</v>
      </c>
      <c r="C17" s="379"/>
      <c r="D17" s="41">
        <v>1</v>
      </c>
      <c r="E17" s="41">
        <v>4.28</v>
      </c>
      <c r="F17" s="40">
        <v>0.1333</v>
      </c>
      <c r="G17" s="42">
        <f>ROUND(D17*E17*F17,4)</f>
        <v>0.57050000000000001</v>
      </c>
    </row>
    <row r="18" spans="2:7" x14ac:dyDescent="0.2">
      <c r="B18" s="378" t="s">
        <v>356</v>
      </c>
      <c r="C18" s="379"/>
      <c r="D18" s="41">
        <v>1</v>
      </c>
      <c r="E18" s="41">
        <v>4.28</v>
      </c>
      <c r="F18" s="40">
        <v>0.1333</v>
      </c>
      <c r="G18" s="42">
        <f>ROUND(D18*E18*F18,4)</f>
        <v>0.57050000000000001</v>
      </c>
    </row>
    <row r="19" spans="2:7" x14ac:dyDescent="0.2">
      <c r="B19" s="362" t="s">
        <v>239</v>
      </c>
      <c r="C19" s="363"/>
      <c r="D19" s="363"/>
      <c r="E19" s="363"/>
      <c r="F19" s="363"/>
      <c r="G19" s="43">
        <f>SUM(G16:G18)</f>
        <v>2.2686999999999999</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ht="24" x14ac:dyDescent="0.2">
      <c r="B23" s="34" t="s">
        <v>357</v>
      </c>
      <c r="C23" s="11" t="s">
        <v>65</v>
      </c>
      <c r="D23" s="35">
        <v>1</v>
      </c>
      <c r="E23" s="36">
        <v>3.31</v>
      </c>
      <c r="F23" s="65"/>
      <c r="G23" s="37">
        <v>3.31</v>
      </c>
    </row>
    <row r="24" spans="2:7" x14ac:dyDescent="0.2">
      <c r="B24" s="362" t="s">
        <v>239</v>
      </c>
      <c r="C24" s="363"/>
      <c r="D24" s="363"/>
      <c r="E24" s="363"/>
      <c r="F24" s="363"/>
      <c r="G24" s="43">
        <v>3.31</v>
      </c>
    </row>
    <row r="25" spans="2:7" x14ac:dyDescent="0.2">
      <c r="B25" s="24"/>
      <c r="C25" s="26"/>
      <c r="D25" s="27"/>
      <c r="E25" s="28"/>
      <c r="F25" s="27"/>
      <c r="G25" s="27"/>
    </row>
    <row r="26" spans="2:7" x14ac:dyDescent="0.2">
      <c r="B26" s="359" t="s">
        <v>261</v>
      </c>
      <c r="C26" s="360"/>
      <c r="D26" s="360"/>
      <c r="E26" s="360"/>
      <c r="F26" s="360"/>
      <c r="G26" s="361"/>
    </row>
    <row r="27" spans="2:7" x14ac:dyDescent="0.2">
      <c r="B27" s="29" t="s">
        <v>2</v>
      </c>
      <c r="C27" s="30" t="s">
        <v>3</v>
      </c>
      <c r="D27" s="30" t="s">
        <v>4</v>
      </c>
      <c r="E27" s="30" t="s">
        <v>262</v>
      </c>
      <c r="F27" s="30" t="s">
        <v>263</v>
      </c>
      <c r="G27" s="45" t="s">
        <v>247</v>
      </c>
    </row>
    <row r="28" spans="2:7" x14ac:dyDescent="0.2">
      <c r="B28" s="46"/>
      <c r="C28" s="39"/>
      <c r="D28" s="40"/>
      <c r="E28" s="51"/>
      <c r="F28" s="52"/>
      <c r="G28" s="53"/>
    </row>
    <row r="29" spans="2:7" x14ac:dyDescent="0.2">
      <c r="B29" s="362" t="s">
        <v>239</v>
      </c>
      <c r="C29" s="363"/>
      <c r="D29" s="363"/>
      <c r="E29" s="363"/>
      <c r="F29" s="363"/>
      <c r="G29" s="43">
        <v>0</v>
      </c>
    </row>
    <row r="30" spans="2:7" x14ac:dyDescent="0.2">
      <c r="B30" s="47"/>
      <c r="C30" s="47"/>
      <c r="D30" s="47"/>
      <c r="E30" s="47"/>
      <c r="F30" s="47"/>
      <c r="G30" s="47"/>
    </row>
    <row r="31" spans="2:7" x14ac:dyDescent="0.2">
      <c r="B31" s="366" t="s">
        <v>264</v>
      </c>
      <c r="C31" s="367"/>
      <c r="D31" s="367"/>
      <c r="E31" s="367"/>
      <c r="F31" s="367"/>
      <c r="G31" s="54">
        <f>ROUND(G29+G24+G19+G12,2)</f>
        <v>5.69</v>
      </c>
    </row>
    <row r="32" spans="2:7" ht="12.4" customHeight="1" x14ac:dyDescent="0.2">
      <c r="B32" s="47"/>
      <c r="C32" s="47"/>
      <c r="D32" s="47"/>
      <c r="E32" s="47"/>
      <c r="F32" s="47"/>
      <c r="G32" s="47"/>
    </row>
    <row r="33" spans="2:7" x14ac:dyDescent="0.2">
      <c r="B33" s="366" t="s">
        <v>265</v>
      </c>
      <c r="C33" s="367"/>
      <c r="D33" s="367"/>
      <c r="E33" s="367"/>
      <c r="F33" s="367"/>
      <c r="G33" s="54">
        <f>ROUND(B34*G31,2)</f>
        <v>0.97</v>
      </c>
    </row>
    <row r="34" spans="2:7" x14ac:dyDescent="0.2">
      <c r="B34" s="55" t="s">
        <v>266</v>
      </c>
      <c r="C34" s="56"/>
      <c r="D34" s="56"/>
      <c r="E34" s="56"/>
      <c r="F34" s="56"/>
    </row>
    <row r="35" spans="2:7" x14ac:dyDescent="0.2">
      <c r="B35" s="24"/>
      <c r="C35" s="26"/>
      <c r="D35" s="27"/>
      <c r="E35" s="28"/>
      <c r="F35" s="27"/>
      <c r="G35" s="27"/>
    </row>
    <row r="36" spans="2:7" x14ac:dyDescent="0.2">
      <c r="B36" s="57" t="s">
        <v>267</v>
      </c>
      <c r="C36" s="58"/>
      <c r="D36" s="58"/>
      <c r="E36" s="58"/>
      <c r="F36" s="58"/>
      <c r="G36" s="59">
        <f>ROUND(G33+G31,3)</f>
        <v>6.66</v>
      </c>
    </row>
    <row r="37" spans="2:7" x14ac:dyDescent="0.2">
      <c r="B37" s="60"/>
      <c r="C37" s="61"/>
      <c r="D37" s="62"/>
      <c r="E37" s="63"/>
      <c r="F37" s="62"/>
      <c r="G37" s="62"/>
    </row>
    <row r="38" spans="2:7" x14ac:dyDescent="0.2">
      <c r="B38" s="64" t="s">
        <v>240</v>
      </c>
      <c r="C38" s="358" t="s">
        <v>358</v>
      </c>
      <c r="D38" s="358"/>
      <c r="E38" s="358"/>
      <c r="F38" s="358"/>
      <c r="G38" s="358"/>
    </row>
  </sheetData>
  <sheetProtection formatCells="0" formatColumns="0" formatRows="0" insertColumns="0" insertRows="0" insertHyperlinks="0" deleteColumns="0" deleteRows="0" sort="0" autoFilter="0" pivotTables="0"/>
  <mergeCells count="18">
    <mergeCell ref="B1:G1"/>
    <mergeCell ref="B7:G7"/>
    <mergeCell ref="B14:G14"/>
    <mergeCell ref="B21:G21"/>
    <mergeCell ref="B31:F31"/>
    <mergeCell ref="B15:C15"/>
    <mergeCell ref="B9:G9"/>
    <mergeCell ref="B12:F12"/>
    <mergeCell ref="B24:F24"/>
    <mergeCell ref="B17:C17"/>
    <mergeCell ref="B18:C18"/>
    <mergeCell ref="B4:D4"/>
    <mergeCell ref="C38:G38"/>
    <mergeCell ref="B26:G26"/>
    <mergeCell ref="B29:F29"/>
    <mergeCell ref="B19:F19"/>
    <mergeCell ref="B16:C16"/>
    <mergeCell ref="B33:F33"/>
  </mergeCells>
  <pageMargins left="0.25" right="0.25" top="0.75" bottom="0.75" header="0.3" footer="0.3"/>
  <pageSetup paperSize="9" orientation="portrait"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28</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1.3.3.1</v>
      </c>
      <c r="G4" s="25"/>
    </row>
    <row r="5" spans="1:7" x14ac:dyDescent="0.2">
      <c r="B5" s="25" t="s">
        <v>23</v>
      </c>
      <c r="C5" s="25"/>
      <c r="D5" s="25"/>
      <c r="E5" s="25"/>
      <c r="F5" s="24" t="s">
        <v>242</v>
      </c>
      <c r="G5" s="25" t="s">
        <v>17</v>
      </c>
    </row>
    <row r="6" spans="1:7" x14ac:dyDescent="0.2">
      <c r="B6" s="25"/>
      <c r="C6" s="25"/>
      <c r="D6" s="25"/>
      <c r="E6" s="25"/>
      <c r="F6" s="247" t="str">
        <f>IF($A$1&lt;&gt;"",VLOOKUP($A$1,INFO,10,0),"")</f>
        <v>HOJA 28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ROUND(IF(ISNUMBER(D11),D11*E11*F11,$G$23*0.05),4)</f>
        <v>1.17E-2</v>
      </c>
    </row>
    <row r="12" spans="1:7" ht="24" x14ac:dyDescent="0.2">
      <c r="B12" s="38" t="s">
        <v>269</v>
      </c>
      <c r="C12" s="39" t="s">
        <v>249</v>
      </c>
      <c r="D12" s="40">
        <v>1</v>
      </c>
      <c r="E12" s="41">
        <v>64.17</v>
      </c>
      <c r="F12" s="40">
        <v>1.18E-2</v>
      </c>
      <c r="G12" s="42">
        <f>ROUND(IF(ISNUMBER(D12),D12*E12*F12,$G$23*0.05),4)</f>
        <v>0.75719999999999998</v>
      </c>
    </row>
    <row r="13" spans="1:7" ht="24" x14ac:dyDescent="0.2">
      <c r="B13" s="38" t="s">
        <v>284</v>
      </c>
      <c r="C13" s="39" t="s">
        <v>249</v>
      </c>
      <c r="D13" s="40">
        <v>1</v>
      </c>
      <c r="E13" s="41">
        <v>38</v>
      </c>
      <c r="F13" s="40">
        <v>1.18E-2</v>
      </c>
      <c r="G13" s="42">
        <f>ROUND(IF(ISNUMBER(D13),D13*E13*F13,$G$23*0.05),4)</f>
        <v>0.44840000000000002</v>
      </c>
    </row>
    <row r="14" spans="1:7" x14ac:dyDescent="0.2">
      <c r="B14" s="38" t="s">
        <v>285</v>
      </c>
      <c r="C14" s="39" t="s">
        <v>249</v>
      </c>
      <c r="D14" s="40">
        <v>1</v>
      </c>
      <c r="E14" s="41">
        <v>30</v>
      </c>
      <c r="F14" s="40">
        <v>1.18E-2</v>
      </c>
      <c r="G14" s="42">
        <f>ROUND(IF(ISNUMBER(D14),D14*E14*F14,$G$23*0.05),4)</f>
        <v>0.35399999999999998</v>
      </c>
    </row>
    <row r="15" spans="1:7" x14ac:dyDescent="0.2">
      <c r="B15" s="362" t="s">
        <v>239</v>
      </c>
      <c r="C15" s="363"/>
      <c r="D15" s="363"/>
      <c r="E15" s="363"/>
      <c r="F15" s="363"/>
      <c r="G15" s="43">
        <f>SUM(G11:G14)</f>
        <v>1.5712999999999999</v>
      </c>
    </row>
    <row r="16" spans="1:7" x14ac:dyDescent="0.2">
      <c r="B16" s="44"/>
      <c r="C16" s="44"/>
      <c r="D16" s="44"/>
      <c r="E16" s="44"/>
      <c r="F16" s="44"/>
      <c r="G16" s="22"/>
    </row>
    <row r="17" spans="2:7" x14ac:dyDescent="0.2">
      <c r="B17" s="359" t="s">
        <v>254</v>
      </c>
      <c r="C17" s="360"/>
      <c r="D17" s="360"/>
      <c r="E17" s="360"/>
      <c r="F17" s="360"/>
      <c r="G17" s="361"/>
    </row>
    <row r="18" spans="2:7" x14ac:dyDescent="0.2">
      <c r="B18" s="373" t="s">
        <v>2</v>
      </c>
      <c r="C18" s="374"/>
      <c r="D18" s="30" t="s">
        <v>255</v>
      </c>
      <c r="E18" s="30" t="s">
        <v>256</v>
      </c>
      <c r="F18" s="30" t="s">
        <v>246</v>
      </c>
      <c r="G18" s="45" t="s">
        <v>247</v>
      </c>
    </row>
    <row r="19" spans="2:7" x14ac:dyDescent="0.2">
      <c r="B19" s="364" t="s">
        <v>258</v>
      </c>
      <c r="C19" s="365"/>
      <c r="D19" s="36">
        <v>1</v>
      </c>
      <c r="E19" s="36">
        <v>4.28</v>
      </c>
      <c r="F19" s="35">
        <v>1.18E-2</v>
      </c>
      <c r="G19" s="37">
        <f>ROUND(D19*E19*F19,4)</f>
        <v>5.0500000000000003E-2</v>
      </c>
    </row>
    <row r="20" spans="2:7" x14ac:dyDescent="0.2">
      <c r="B20" s="378" t="s">
        <v>272</v>
      </c>
      <c r="C20" s="379"/>
      <c r="D20" s="41">
        <v>1</v>
      </c>
      <c r="E20" s="41">
        <v>4.75</v>
      </c>
      <c r="F20" s="40">
        <v>1.18E-2</v>
      </c>
      <c r="G20" s="42">
        <f>ROUND(D20*E20*F20,4)</f>
        <v>5.6099999999999997E-2</v>
      </c>
    </row>
    <row r="21" spans="2:7" x14ac:dyDescent="0.2">
      <c r="B21" s="378" t="s">
        <v>273</v>
      </c>
      <c r="C21" s="379"/>
      <c r="D21" s="41">
        <v>1</v>
      </c>
      <c r="E21" s="41">
        <v>4.5199999999999996</v>
      </c>
      <c r="F21" s="40">
        <v>1.18E-2</v>
      </c>
      <c r="G21" s="42">
        <f>ROUND(D21*E21*F21,4)</f>
        <v>5.33E-2</v>
      </c>
    </row>
    <row r="22" spans="2:7" x14ac:dyDescent="0.2">
      <c r="B22" s="378" t="s">
        <v>274</v>
      </c>
      <c r="C22" s="379"/>
      <c r="D22" s="41">
        <v>1</v>
      </c>
      <c r="E22" s="41">
        <v>6.22</v>
      </c>
      <c r="F22" s="40">
        <v>1.18E-2</v>
      </c>
      <c r="G22" s="42">
        <f>ROUND(D22*E22*F22,4)</f>
        <v>7.3400000000000007E-2</v>
      </c>
    </row>
    <row r="23" spans="2:7" x14ac:dyDescent="0.2">
      <c r="B23" s="362" t="s">
        <v>239</v>
      </c>
      <c r="C23" s="363"/>
      <c r="D23" s="363"/>
      <c r="E23" s="363"/>
      <c r="F23" s="363"/>
      <c r="G23" s="43">
        <f>SUM(G19:G22)</f>
        <v>0.23330000000000001</v>
      </c>
    </row>
    <row r="24" spans="2:7" x14ac:dyDescent="0.2">
      <c r="B24" s="47"/>
      <c r="C24" s="47"/>
      <c r="D24" s="47"/>
      <c r="E24" s="47"/>
      <c r="F24" s="47"/>
      <c r="G24" s="22"/>
    </row>
    <row r="25" spans="2:7" x14ac:dyDescent="0.2">
      <c r="B25" s="359" t="s">
        <v>260</v>
      </c>
      <c r="C25" s="360"/>
      <c r="D25" s="360"/>
      <c r="E25" s="360"/>
      <c r="F25" s="360"/>
      <c r="G25" s="361"/>
    </row>
    <row r="26" spans="2:7" x14ac:dyDescent="0.2">
      <c r="B26" s="29" t="s">
        <v>2</v>
      </c>
      <c r="C26" s="30" t="s">
        <v>3</v>
      </c>
      <c r="D26" s="31" t="s">
        <v>4</v>
      </c>
      <c r="E26" s="32" t="s">
        <v>245</v>
      </c>
      <c r="F26" s="48"/>
      <c r="G26" s="33" t="s">
        <v>247</v>
      </c>
    </row>
    <row r="27" spans="2:7" x14ac:dyDescent="0.2">
      <c r="B27" s="34" t="s">
        <v>286</v>
      </c>
      <c r="C27" s="11" t="s">
        <v>17</v>
      </c>
      <c r="D27" s="35">
        <v>1.25</v>
      </c>
      <c r="E27" s="36">
        <v>2.5499999999999998</v>
      </c>
      <c r="F27" s="65"/>
      <c r="G27" s="37">
        <v>3.19</v>
      </c>
    </row>
    <row r="28" spans="2:7" x14ac:dyDescent="0.2">
      <c r="B28" s="362" t="s">
        <v>239</v>
      </c>
      <c r="C28" s="363"/>
      <c r="D28" s="363"/>
      <c r="E28" s="363"/>
      <c r="F28" s="363"/>
      <c r="G28" s="43">
        <v>3.19</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ROUND(G33+G28+G23+G15,2)</f>
        <v>4.99</v>
      </c>
    </row>
    <row r="36" spans="2:7" ht="12.4" customHeight="1" x14ac:dyDescent="0.2">
      <c r="B36" s="47"/>
      <c r="C36" s="47"/>
      <c r="D36" s="47"/>
      <c r="E36" s="47"/>
      <c r="F36" s="47"/>
      <c r="G36" s="47"/>
    </row>
    <row r="37" spans="2:7" x14ac:dyDescent="0.2">
      <c r="B37" s="366" t="s">
        <v>265</v>
      </c>
      <c r="C37" s="367"/>
      <c r="D37" s="367"/>
      <c r="E37" s="367"/>
      <c r="F37" s="367"/>
      <c r="G37" s="54">
        <f>ROUND(B38*G35,2)</f>
        <v>0.85</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5.84</v>
      </c>
    </row>
    <row r="41" spans="2:7" x14ac:dyDescent="0.2">
      <c r="B41" s="60"/>
      <c r="C41" s="61"/>
      <c r="D41" s="62"/>
      <c r="E41" s="63"/>
      <c r="F41" s="62"/>
      <c r="G41" s="62"/>
    </row>
    <row r="42" spans="2:7" x14ac:dyDescent="0.2">
      <c r="B42" s="64" t="s">
        <v>240</v>
      </c>
      <c r="C42" s="358" t="s">
        <v>287</v>
      </c>
      <c r="D42" s="358"/>
      <c r="E42" s="358"/>
      <c r="F42" s="358"/>
      <c r="G42" s="358"/>
    </row>
  </sheetData>
  <sheetProtection formatCells="0" formatColumns="0" formatRows="0" insertColumns="0" insertRows="0" insertHyperlinks="0" deleteColumns="0" deleteRows="0" sort="0" autoFilter="0" pivotTables="0"/>
  <mergeCells count="19">
    <mergeCell ref="B1:G1"/>
    <mergeCell ref="B7:G7"/>
    <mergeCell ref="B17:G17"/>
    <mergeCell ref="B25:G25"/>
    <mergeCell ref="B35:F35"/>
    <mergeCell ref="B18:C18"/>
    <mergeCell ref="B9:G9"/>
    <mergeCell ref="B15:F15"/>
    <mergeCell ref="B28:F28"/>
    <mergeCell ref="B20:C20"/>
    <mergeCell ref="B21:C21"/>
    <mergeCell ref="B22:C22"/>
    <mergeCell ref="B4:D4"/>
    <mergeCell ref="C42:G42"/>
    <mergeCell ref="B30:G30"/>
    <mergeCell ref="B33:F33"/>
    <mergeCell ref="B23:F23"/>
    <mergeCell ref="B19:C19"/>
    <mergeCell ref="B37:F37"/>
  </mergeCells>
  <pageMargins left="0.25" right="0.25" top="0.75" bottom="0.75" header="0.3" footer="0.3"/>
  <pageSetup paperSize="9" orientation="portrait"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29</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1.3.3.2</v>
      </c>
      <c r="G4" s="25"/>
    </row>
    <row r="5" spans="1:7" x14ac:dyDescent="0.2">
      <c r="B5" s="25" t="s">
        <v>25</v>
      </c>
      <c r="C5" s="25"/>
      <c r="D5" s="25"/>
      <c r="E5" s="25"/>
      <c r="F5" s="24" t="s">
        <v>242</v>
      </c>
      <c r="G5" s="25" t="s">
        <v>26</v>
      </c>
    </row>
    <row r="6" spans="1:7" x14ac:dyDescent="0.2">
      <c r="B6" s="25"/>
      <c r="C6" s="25"/>
      <c r="D6" s="25"/>
      <c r="E6" s="25"/>
      <c r="F6" s="247" t="str">
        <f>IF($A$1&lt;&gt;"",VLOOKUP($A$1,INFO,10,0),"")</f>
        <v>HOJA 29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279</v>
      </c>
      <c r="C11" s="11" t="s">
        <v>249</v>
      </c>
      <c r="D11" s="35">
        <v>1</v>
      </c>
      <c r="E11" s="36">
        <v>28.73</v>
      </c>
      <c r="F11" s="35">
        <v>7.7999999999999996E-3</v>
      </c>
      <c r="G11" s="37">
        <f>ROUND(IF(ISNUMBER(D11),D11*E11*F11,$G$17*0.05),4)</f>
        <v>0.22409999999999999</v>
      </c>
    </row>
    <row r="12" spans="1:7" x14ac:dyDescent="0.2">
      <c r="B12" s="362" t="s">
        <v>239</v>
      </c>
      <c r="C12" s="363"/>
      <c r="D12" s="363"/>
      <c r="E12" s="363"/>
      <c r="F12" s="363"/>
      <c r="G12" s="43">
        <f>SUM(G11)</f>
        <v>0.22409999999999999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282</v>
      </c>
      <c r="C16" s="365"/>
      <c r="D16" s="36">
        <v>1</v>
      </c>
      <c r="E16" s="36">
        <v>6.22</v>
      </c>
      <c r="F16" s="35">
        <v>7.7999999999999996E-3</v>
      </c>
      <c r="G16" s="37">
        <f>ROUND(D16*E16*F16,4)</f>
        <v>4.8500000000000001E-2</v>
      </c>
    </row>
    <row r="17" spans="2:7" x14ac:dyDescent="0.2">
      <c r="B17" s="362" t="s">
        <v>239</v>
      </c>
      <c r="C17" s="363"/>
      <c r="D17" s="363"/>
      <c r="E17" s="363"/>
      <c r="F17" s="363"/>
      <c r="G17" s="43">
        <f>SUM(G16)</f>
        <v>4.8500000000000001E-2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46"/>
      <c r="C21" s="39"/>
      <c r="D21" s="40"/>
      <c r="E21" s="41"/>
      <c r="F21" s="49"/>
      <c r="G21" s="50"/>
    </row>
    <row r="22" spans="2:7" x14ac:dyDescent="0.2">
      <c r="B22" s="362" t="s">
        <v>239</v>
      </c>
      <c r="C22" s="363"/>
      <c r="D22" s="363"/>
      <c r="E22" s="363"/>
      <c r="F22" s="363"/>
      <c r="G22" s="43">
        <v>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0.27</v>
      </c>
    </row>
    <row r="30" spans="2:7" ht="12.4" customHeight="1" x14ac:dyDescent="0.2">
      <c r="B30" s="47"/>
      <c r="C30" s="47"/>
      <c r="D30" s="47"/>
      <c r="E30" s="47"/>
      <c r="F30" s="47"/>
      <c r="G30" s="47"/>
    </row>
    <row r="31" spans="2:7" x14ac:dyDescent="0.2">
      <c r="B31" s="366" t="s">
        <v>265</v>
      </c>
      <c r="C31" s="367"/>
      <c r="D31" s="367"/>
      <c r="E31" s="367"/>
      <c r="F31" s="367"/>
      <c r="G31" s="54">
        <f>ROUND(B32*G29,2)</f>
        <v>0.05</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0.32</v>
      </c>
    </row>
    <row r="35" spans="2:7" x14ac:dyDescent="0.2">
      <c r="B35" s="60"/>
      <c r="C35" s="61"/>
      <c r="D35" s="62"/>
      <c r="E35" s="63"/>
      <c r="F35" s="62"/>
      <c r="G35" s="62"/>
    </row>
    <row r="36" spans="2:7" x14ac:dyDescent="0.2">
      <c r="B36" s="64" t="s">
        <v>240</v>
      </c>
      <c r="C36" s="358" t="s">
        <v>288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30</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1.3.3.3</v>
      </c>
      <c r="G4" s="25"/>
    </row>
    <row r="5" spans="1:7" x14ac:dyDescent="0.2">
      <c r="B5" s="25" t="s">
        <v>79</v>
      </c>
      <c r="C5" s="25"/>
      <c r="D5" s="25"/>
      <c r="E5" s="25"/>
      <c r="F5" s="24" t="s">
        <v>242</v>
      </c>
      <c r="G5" s="25" t="s">
        <v>17</v>
      </c>
    </row>
    <row r="6" spans="1:7" x14ac:dyDescent="0.2">
      <c r="B6" s="25"/>
      <c r="C6" s="25"/>
      <c r="D6" s="25"/>
      <c r="E6" s="25"/>
      <c r="F6" s="247" t="str">
        <f>IF($A$1&lt;&gt;"",VLOOKUP($A$1,INFO,10,0),"")</f>
        <v>HOJA 30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3.9592000000000001</v>
      </c>
    </row>
    <row r="12" spans="1:7" ht="24" x14ac:dyDescent="0.2">
      <c r="B12" s="38" t="s">
        <v>334</v>
      </c>
      <c r="C12" s="39" t="s">
        <v>249</v>
      </c>
      <c r="D12" s="40">
        <v>1</v>
      </c>
      <c r="E12" s="41">
        <v>4.38</v>
      </c>
      <c r="F12" s="40">
        <v>1.0308999999999999</v>
      </c>
      <c r="G12" s="42">
        <f>ROUND(IF(ISNUMBER(D12),D12*E12*F12,$G$22*0.05),4)</f>
        <v>4.5152999999999999</v>
      </c>
    </row>
    <row r="13" spans="1:7" ht="24" x14ac:dyDescent="0.2">
      <c r="B13" s="38" t="s">
        <v>317</v>
      </c>
      <c r="C13" s="39" t="s">
        <v>249</v>
      </c>
      <c r="D13" s="40">
        <v>2.0000100000000001</v>
      </c>
      <c r="E13" s="41">
        <v>3.84</v>
      </c>
      <c r="F13" s="40">
        <v>1.0308999999999999</v>
      </c>
      <c r="G13" s="42">
        <f>ROUND(IF(ISNUMBER(D13),D13*E13*F13,$G$22*0.05),4)</f>
        <v>7.9173999999999998</v>
      </c>
    </row>
    <row r="14" spans="1:7" x14ac:dyDescent="0.2">
      <c r="B14" s="362" t="s">
        <v>239</v>
      </c>
      <c r="C14" s="363"/>
      <c r="D14" s="363"/>
      <c r="E14" s="363"/>
      <c r="F14" s="363"/>
      <c r="G14" s="43">
        <f>SUM(G11:G13)</f>
        <v>16.3919</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259</v>
      </c>
      <c r="C18" s="365"/>
      <c r="D18" s="36">
        <v>14.00005</v>
      </c>
      <c r="E18" s="36">
        <v>4.2300000000000004</v>
      </c>
      <c r="F18" s="35">
        <v>1.0308999999999999</v>
      </c>
      <c r="G18" s="37">
        <f>ROUND(D18*E18*F18,4)</f>
        <v>61.0501</v>
      </c>
    </row>
    <row r="19" spans="2:7" x14ac:dyDescent="0.2">
      <c r="B19" s="378" t="s">
        <v>319</v>
      </c>
      <c r="C19" s="379"/>
      <c r="D19" s="41">
        <v>1</v>
      </c>
      <c r="E19" s="41">
        <v>4.75</v>
      </c>
      <c r="F19" s="40">
        <v>1.0308999999999999</v>
      </c>
      <c r="G19" s="42">
        <f>ROUND(D19*E19*F19,4)</f>
        <v>4.8967999999999998</v>
      </c>
    </row>
    <row r="20" spans="2:7" x14ac:dyDescent="0.2">
      <c r="B20" s="378" t="s">
        <v>359</v>
      </c>
      <c r="C20" s="379"/>
      <c r="D20" s="41">
        <v>1</v>
      </c>
      <c r="E20" s="41">
        <v>4.28</v>
      </c>
      <c r="F20" s="40">
        <v>1.0308999999999999</v>
      </c>
      <c r="G20" s="42">
        <f>ROUND(D20*E20*F20,4)</f>
        <v>4.4123000000000001</v>
      </c>
    </row>
    <row r="21" spans="2:7" x14ac:dyDescent="0.2">
      <c r="B21" s="378" t="s">
        <v>320</v>
      </c>
      <c r="C21" s="379"/>
      <c r="D21" s="41">
        <v>2.0000100000000001</v>
      </c>
      <c r="E21" s="41">
        <v>4.28</v>
      </c>
      <c r="F21" s="40">
        <v>1.0308999999999999</v>
      </c>
      <c r="G21" s="42">
        <f>ROUND(D21*E21*F21,4)</f>
        <v>8.8245000000000005</v>
      </c>
    </row>
    <row r="22" spans="2:7" x14ac:dyDescent="0.2">
      <c r="B22" s="362" t="s">
        <v>239</v>
      </c>
      <c r="C22" s="363"/>
      <c r="D22" s="363"/>
      <c r="E22" s="363"/>
      <c r="F22" s="363"/>
      <c r="G22" s="43">
        <f>SUM(G18:G21)</f>
        <v>79.183700000000002</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x14ac:dyDescent="0.2">
      <c r="B26" s="34" t="s">
        <v>326</v>
      </c>
      <c r="C26" s="11" t="s">
        <v>327</v>
      </c>
      <c r="D26" s="35">
        <v>0.33</v>
      </c>
      <c r="E26" s="36">
        <v>46.02</v>
      </c>
      <c r="F26" s="65"/>
      <c r="G26" s="37">
        <v>15.19</v>
      </c>
    </row>
    <row r="27" spans="2:7" x14ac:dyDescent="0.2">
      <c r="B27" s="46" t="s">
        <v>289</v>
      </c>
      <c r="C27" s="39" t="s">
        <v>17</v>
      </c>
      <c r="D27" s="40">
        <v>0.28000000000000003</v>
      </c>
      <c r="E27" s="41">
        <v>1.24</v>
      </c>
      <c r="F27" s="49"/>
      <c r="G27" s="50">
        <v>0.35</v>
      </c>
    </row>
    <row r="28" spans="2:7" ht="24" x14ac:dyDescent="0.2">
      <c r="B28" s="46" t="s">
        <v>360</v>
      </c>
      <c r="C28" s="39" t="s">
        <v>291</v>
      </c>
      <c r="D28" s="40">
        <v>2.63</v>
      </c>
      <c r="E28" s="41">
        <v>2.4300000000000002</v>
      </c>
      <c r="F28" s="49"/>
      <c r="G28" s="50">
        <v>6.39</v>
      </c>
    </row>
    <row r="29" spans="2:7" ht="48" x14ac:dyDescent="0.2">
      <c r="B29" s="46" t="s">
        <v>361</v>
      </c>
      <c r="C29" s="39" t="s">
        <v>323</v>
      </c>
      <c r="D29" s="40">
        <v>0.6</v>
      </c>
      <c r="E29" s="41">
        <v>25.5</v>
      </c>
      <c r="F29" s="49"/>
      <c r="G29" s="50">
        <v>15.3</v>
      </c>
    </row>
    <row r="30" spans="2:7" x14ac:dyDescent="0.2">
      <c r="B30" s="46" t="s">
        <v>335</v>
      </c>
      <c r="C30" s="39" t="s">
        <v>17</v>
      </c>
      <c r="D30" s="40">
        <v>0.9</v>
      </c>
      <c r="E30" s="41">
        <v>11.5</v>
      </c>
      <c r="F30" s="49"/>
      <c r="G30" s="50">
        <v>10.35</v>
      </c>
    </row>
    <row r="31" spans="2:7" x14ac:dyDescent="0.2">
      <c r="B31" s="46" t="s">
        <v>336</v>
      </c>
      <c r="C31" s="39" t="s">
        <v>17</v>
      </c>
      <c r="D31" s="40">
        <v>0.6</v>
      </c>
      <c r="E31" s="41">
        <v>13.25</v>
      </c>
      <c r="F31" s="49"/>
      <c r="G31" s="50">
        <v>7.95</v>
      </c>
    </row>
    <row r="32" spans="2:7" x14ac:dyDescent="0.2">
      <c r="B32" s="46" t="s">
        <v>337</v>
      </c>
      <c r="C32" s="39" t="s">
        <v>60</v>
      </c>
      <c r="D32" s="40">
        <v>526</v>
      </c>
      <c r="E32" s="41">
        <v>0.18</v>
      </c>
      <c r="F32" s="49"/>
      <c r="G32" s="50">
        <v>94.68</v>
      </c>
    </row>
    <row r="33" spans="2:7" x14ac:dyDescent="0.2">
      <c r="B33" s="362" t="s">
        <v>239</v>
      </c>
      <c r="C33" s="363"/>
      <c r="D33" s="363"/>
      <c r="E33" s="363"/>
      <c r="F33" s="363"/>
      <c r="G33" s="43">
        <v>150.21</v>
      </c>
    </row>
    <row r="34" spans="2:7" x14ac:dyDescent="0.2">
      <c r="B34" s="24"/>
      <c r="C34" s="26"/>
      <c r="D34" s="27"/>
      <c r="E34" s="28"/>
      <c r="F34" s="27"/>
      <c r="G34" s="27"/>
    </row>
    <row r="35" spans="2:7" x14ac:dyDescent="0.2">
      <c r="B35" s="359" t="s">
        <v>261</v>
      </c>
      <c r="C35" s="360"/>
      <c r="D35" s="360"/>
      <c r="E35" s="360"/>
      <c r="F35" s="360"/>
      <c r="G35" s="361"/>
    </row>
    <row r="36" spans="2:7" x14ac:dyDescent="0.2">
      <c r="B36" s="29" t="s">
        <v>2</v>
      </c>
      <c r="C36" s="30" t="s">
        <v>3</v>
      </c>
      <c r="D36" s="30" t="s">
        <v>4</v>
      </c>
      <c r="E36" s="30" t="s">
        <v>262</v>
      </c>
      <c r="F36" s="30" t="s">
        <v>263</v>
      </c>
      <c r="G36" s="45" t="s">
        <v>247</v>
      </c>
    </row>
    <row r="37" spans="2:7" x14ac:dyDescent="0.2">
      <c r="B37" s="46"/>
      <c r="C37" s="39"/>
      <c r="D37" s="40"/>
      <c r="E37" s="51"/>
      <c r="F37" s="52"/>
      <c r="G37" s="53"/>
    </row>
    <row r="38" spans="2:7" x14ac:dyDescent="0.2">
      <c r="B38" s="362" t="s">
        <v>239</v>
      </c>
      <c r="C38" s="363"/>
      <c r="D38" s="363"/>
      <c r="E38" s="363"/>
      <c r="F38" s="363"/>
      <c r="G38" s="43">
        <v>0</v>
      </c>
    </row>
    <row r="39" spans="2:7" x14ac:dyDescent="0.2">
      <c r="B39" s="47"/>
      <c r="C39" s="47"/>
      <c r="D39" s="47"/>
      <c r="E39" s="47"/>
      <c r="F39" s="47"/>
      <c r="G39" s="47"/>
    </row>
    <row r="40" spans="2:7" x14ac:dyDescent="0.2">
      <c r="B40" s="366" t="s">
        <v>264</v>
      </c>
      <c r="C40" s="367"/>
      <c r="D40" s="367"/>
      <c r="E40" s="367"/>
      <c r="F40" s="367"/>
      <c r="G40" s="54">
        <f>ROUND(G38+G33+G22+G14,2)</f>
        <v>245.79</v>
      </c>
    </row>
    <row r="41" spans="2:7" ht="12.4" customHeight="1" x14ac:dyDescent="0.2">
      <c r="B41" s="47"/>
      <c r="C41" s="47"/>
      <c r="D41" s="47"/>
      <c r="E41" s="47"/>
      <c r="F41" s="47"/>
      <c r="G41" s="47"/>
    </row>
    <row r="42" spans="2:7" x14ac:dyDescent="0.2">
      <c r="B42" s="366" t="s">
        <v>265</v>
      </c>
      <c r="C42" s="367"/>
      <c r="D42" s="367"/>
      <c r="E42" s="367"/>
      <c r="F42" s="367"/>
      <c r="G42" s="54">
        <f>ROUND(B43*G40,2)</f>
        <v>41.78</v>
      </c>
    </row>
    <row r="43" spans="2:7" x14ac:dyDescent="0.2">
      <c r="B43" s="55" t="s">
        <v>266</v>
      </c>
      <c r="C43" s="56"/>
      <c r="D43" s="56"/>
      <c r="E43" s="56"/>
      <c r="F43" s="56"/>
    </row>
    <row r="44" spans="2:7" x14ac:dyDescent="0.2">
      <c r="B44" s="24"/>
      <c r="C44" s="26"/>
      <c r="D44" s="27"/>
      <c r="E44" s="28"/>
      <c r="F44" s="27"/>
      <c r="G44" s="27"/>
    </row>
    <row r="45" spans="2:7" x14ac:dyDescent="0.2">
      <c r="B45" s="57" t="s">
        <v>267</v>
      </c>
      <c r="C45" s="58"/>
      <c r="D45" s="58"/>
      <c r="E45" s="58"/>
      <c r="F45" s="58"/>
      <c r="G45" s="59">
        <f>ROUND(G42+G40,3)</f>
        <v>287.57</v>
      </c>
    </row>
    <row r="46" spans="2:7" x14ac:dyDescent="0.2">
      <c r="B46" s="60"/>
      <c r="C46" s="61"/>
      <c r="D46" s="62"/>
      <c r="E46" s="63"/>
      <c r="F46" s="62"/>
      <c r="G46" s="62"/>
    </row>
    <row r="47" spans="2:7" x14ac:dyDescent="0.2">
      <c r="B47" s="64" t="s">
        <v>240</v>
      </c>
      <c r="C47" s="358" t="s">
        <v>362</v>
      </c>
      <c r="D47" s="358"/>
      <c r="E47" s="358"/>
      <c r="F47" s="358"/>
      <c r="G47" s="358"/>
    </row>
  </sheetData>
  <sheetProtection formatCells="0" formatColumns="0" formatRows="0" insertColumns="0" insertRows="0" insertHyperlinks="0" deleteColumns="0" deleteRows="0" sort="0" autoFilter="0" pivotTables="0"/>
  <mergeCells count="19">
    <mergeCell ref="B1:G1"/>
    <mergeCell ref="B7:G7"/>
    <mergeCell ref="B16:G16"/>
    <mergeCell ref="B24:G24"/>
    <mergeCell ref="B40:F40"/>
    <mergeCell ref="B17:C17"/>
    <mergeCell ref="B9:G9"/>
    <mergeCell ref="B14:F14"/>
    <mergeCell ref="B33:F33"/>
    <mergeCell ref="B19:C19"/>
    <mergeCell ref="B20:C20"/>
    <mergeCell ref="B21:C21"/>
    <mergeCell ref="B4:D4"/>
    <mergeCell ref="C47:G47"/>
    <mergeCell ref="B35:G35"/>
    <mergeCell ref="B38:F38"/>
    <mergeCell ref="B22:F22"/>
    <mergeCell ref="B18:C18"/>
    <mergeCell ref="B42:F42"/>
  </mergeCells>
  <pageMargins left="0.25" right="0.25" top="0.75" bottom="0.75" header="0.3" footer="0.3"/>
  <pageSetup paperSize="9" orientation="portrait"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31</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1.3.3.4</v>
      </c>
      <c r="G4" s="25"/>
    </row>
    <row r="5" spans="1:7" x14ac:dyDescent="0.2">
      <c r="B5" s="25" t="s">
        <v>59</v>
      </c>
      <c r="C5" s="25"/>
      <c r="D5" s="25"/>
      <c r="E5" s="25"/>
      <c r="F5" s="24" t="s">
        <v>242</v>
      </c>
      <c r="G5" s="25" t="s">
        <v>60</v>
      </c>
    </row>
    <row r="6" spans="1:7" x14ac:dyDescent="0.2">
      <c r="B6" s="25"/>
      <c r="C6" s="25"/>
      <c r="D6" s="25"/>
      <c r="E6" s="25"/>
      <c r="F6" s="247" t="str">
        <f>IF($A$1&lt;&gt;"",VLOOKUP($A$1,INFO,10,0),"")</f>
        <v>HOJA 31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ROUND(IF(ISNUMBER(D11),D11*E11*F11,$G$20*0.05),4)</f>
        <v>2.6499999999999999E-2</v>
      </c>
    </row>
    <row r="12" spans="1:7" ht="24" x14ac:dyDescent="0.2">
      <c r="B12" s="38" t="s">
        <v>329</v>
      </c>
      <c r="C12" s="39" t="s">
        <v>249</v>
      </c>
      <c r="D12" s="40">
        <v>1</v>
      </c>
      <c r="E12" s="41">
        <v>1.25</v>
      </c>
      <c r="F12" s="40">
        <v>3.0300000000000001E-2</v>
      </c>
      <c r="G12" s="42">
        <f>ROUND(IF(ISNUMBER(D12),D12*E12*F12,$G$20*0.05),4)</f>
        <v>3.7900000000000003E-2</v>
      </c>
    </row>
    <row r="13" spans="1:7" x14ac:dyDescent="0.2">
      <c r="B13" s="362" t="s">
        <v>239</v>
      </c>
      <c r="C13" s="363"/>
      <c r="D13" s="363"/>
      <c r="E13" s="363"/>
      <c r="F13" s="363"/>
      <c r="G13" s="43">
        <f>SUM(G11:G12)</f>
        <v>6.4399999999999999E-2</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2</v>
      </c>
      <c r="E17" s="36">
        <v>4.2300000000000004</v>
      </c>
      <c r="F17" s="35">
        <v>3.0300000000000001E-2</v>
      </c>
      <c r="G17" s="37">
        <f>ROUND(D17*E17*F17,4)</f>
        <v>0.25629999999999997</v>
      </c>
    </row>
    <row r="18" spans="2:7" x14ac:dyDescent="0.2">
      <c r="B18" s="378" t="s">
        <v>319</v>
      </c>
      <c r="C18" s="379"/>
      <c r="D18" s="41">
        <v>1</v>
      </c>
      <c r="E18" s="41">
        <v>4.75</v>
      </c>
      <c r="F18" s="40">
        <v>3.0300000000000001E-2</v>
      </c>
      <c r="G18" s="42">
        <f>ROUND(D18*E18*F18,4)</f>
        <v>0.1439</v>
      </c>
    </row>
    <row r="19" spans="2:7" x14ac:dyDescent="0.2">
      <c r="B19" s="378" t="s">
        <v>330</v>
      </c>
      <c r="C19" s="379"/>
      <c r="D19" s="41">
        <v>1</v>
      </c>
      <c r="E19" s="41">
        <v>4.28</v>
      </c>
      <c r="F19" s="40">
        <v>3.0300000000000001E-2</v>
      </c>
      <c r="G19" s="42">
        <f>ROUND(D19*E19*F19,4)</f>
        <v>0.12970000000000001</v>
      </c>
    </row>
    <row r="20" spans="2:7" x14ac:dyDescent="0.2">
      <c r="B20" s="362" t="s">
        <v>239</v>
      </c>
      <c r="C20" s="363"/>
      <c r="D20" s="363"/>
      <c r="E20" s="363"/>
      <c r="F20" s="363"/>
      <c r="G20" s="43">
        <f>SUM(G17:G19)</f>
        <v>0.52990000000000004</v>
      </c>
    </row>
    <row r="21" spans="2:7" x14ac:dyDescent="0.2">
      <c r="B21" s="47"/>
      <c r="C21" s="47"/>
      <c r="D21" s="47"/>
      <c r="E21" s="47"/>
      <c r="F21" s="47"/>
      <c r="G21" s="22"/>
    </row>
    <row r="22" spans="2:7" x14ac:dyDescent="0.2">
      <c r="B22" s="359" t="s">
        <v>260</v>
      </c>
      <c r="C22" s="360"/>
      <c r="D22" s="360"/>
      <c r="E22" s="360"/>
      <c r="F22" s="360"/>
      <c r="G22" s="361"/>
    </row>
    <row r="23" spans="2:7" x14ac:dyDescent="0.2">
      <c r="B23" s="29" t="s">
        <v>2</v>
      </c>
      <c r="C23" s="30" t="s">
        <v>3</v>
      </c>
      <c r="D23" s="31" t="s">
        <v>4</v>
      </c>
      <c r="E23" s="32" t="s">
        <v>245</v>
      </c>
      <c r="F23" s="48"/>
      <c r="G23" s="33" t="s">
        <v>247</v>
      </c>
    </row>
    <row r="24" spans="2:7" ht="24" x14ac:dyDescent="0.2">
      <c r="B24" s="34" t="s">
        <v>331</v>
      </c>
      <c r="C24" s="11" t="s">
        <v>60</v>
      </c>
      <c r="D24" s="35">
        <v>0.05</v>
      </c>
      <c r="E24" s="36">
        <v>1.1200000000000001</v>
      </c>
      <c r="F24" s="65"/>
      <c r="G24" s="37">
        <v>0.06</v>
      </c>
    </row>
    <row r="25" spans="2:7" x14ac:dyDescent="0.2">
      <c r="B25" s="46" t="s">
        <v>332</v>
      </c>
      <c r="C25" s="39" t="s">
        <v>291</v>
      </c>
      <c r="D25" s="40">
        <v>1.03</v>
      </c>
      <c r="E25" s="41">
        <v>1.08</v>
      </c>
      <c r="F25" s="49"/>
      <c r="G25" s="50">
        <v>1.1100000000000001</v>
      </c>
    </row>
    <row r="26" spans="2:7" x14ac:dyDescent="0.2">
      <c r="B26" s="362" t="s">
        <v>239</v>
      </c>
      <c r="C26" s="363"/>
      <c r="D26" s="363"/>
      <c r="E26" s="363"/>
      <c r="F26" s="363"/>
      <c r="G26" s="43">
        <v>1.1700000000000002</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ROUND(G31+G26+G20+G13,2)</f>
        <v>1.76</v>
      </c>
    </row>
    <row r="34" spans="2:7" ht="12.4" customHeight="1" x14ac:dyDescent="0.2">
      <c r="B34" s="47"/>
      <c r="C34" s="47"/>
      <c r="D34" s="47"/>
      <c r="E34" s="47"/>
      <c r="F34" s="47"/>
      <c r="G34" s="47"/>
    </row>
    <row r="35" spans="2:7" x14ac:dyDescent="0.2">
      <c r="B35" s="366" t="s">
        <v>265</v>
      </c>
      <c r="C35" s="367"/>
      <c r="D35" s="367"/>
      <c r="E35" s="367"/>
      <c r="F35" s="367"/>
      <c r="G35" s="54">
        <f>ROUND(B36*G33,2)</f>
        <v>0.3</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2.06</v>
      </c>
    </row>
    <row r="39" spans="2:7" x14ac:dyDescent="0.2">
      <c r="B39" s="60"/>
      <c r="C39" s="61"/>
      <c r="D39" s="62"/>
      <c r="E39" s="63"/>
      <c r="F39" s="62"/>
      <c r="G39" s="62"/>
    </row>
    <row r="40" spans="2:7" x14ac:dyDescent="0.2">
      <c r="B40" s="64" t="s">
        <v>240</v>
      </c>
      <c r="C40" s="358" t="s">
        <v>333</v>
      </c>
      <c r="D40" s="358"/>
      <c r="E40" s="358"/>
      <c r="F40" s="358"/>
      <c r="G40" s="358"/>
    </row>
  </sheetData>
  <sheetProtection formatCells="0" formatColumns="0" formatRows="0" insertColumns="0" insertRows="0" insertHyperlinks="0" deleteColumns="0" deleteRows="0" sort="0" autoFilter="0" pivotTables="0"/>
  <mergeCells count="18">
    <mergeCell ref="B1:G1"/>
    <mergeCell ref="B7:G7"/>
    <mergeCell ref="B15:G15"/>
    <mergeCell ref="B22:G22"/>
    <mergeCell ref="B33:F33"/>
    <mergeCell ref="B16:C16"/>
    <mergeCell ref="B9:G9"/>
    <mergeCell ref="B13:F13"/>
    <mergeCell ref="B26:F26"/>
    <mergeCell ref="B18:C18"/>
    <mergeCell ref="B19:C19"/>
    <mergeCell ref="B4:D4"/>
    <mergeCell ref="C40:G40"/>
    <mergeCell ref="B28:G28"/>
    <mergeCell ref="B31:F31"/>
    <mergeCell ref="B20:F20"/>
    <mergeCell ref="B17:C17"/>
    <mergeCell ref="B35:F35"/>
  </mergeCells>
  <pageMargins left="0.25" right="0.25" top="0.75" bottom="0.75" header="0.3" footer="0.3"/>
  <pageSetup paperSize="9" orientation="portrait"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32</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1.3.3.5</v>
      </c>
      <c r="G4" s="25"/>
    </row>
    <row r="5" spans="1:7" x14ac:dyDescent="0.2">
      <c r="B5" s="25" t="s">
        <v>82</v>
      </c>
      <c r="C5" s="25"/>
      <c r="D5" s="25"/>
      <c r="E5" s="25"/>
      <c r="F5" s="24" t="s">
        <v>242</v>
      </c>
      <c r="G5" s="25" t="s">
        <v>29</v>
      </c>
    </row>
    <row r="6" spans="1:7" x14ac:dyDescent="0.2">
      <c r="B6" s="25"/>
      <c r="C6" s="25"/>
      <c r="D6" s="25"/>
      <c r="E6" s="25"/>
      <c r="F6" s="247" t="str">
        <f>IF($A$1&lt;&gt;"",VLOOKUP($A$1,INFO,10,0),"")</f>
        <v>HOJA 32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ROUND(IF(ISNUMBER(D11),D11*E11*F11,$G$23*0.05),4)</f>
        <v>4.7000000000000002E-3</v>
      </c>
    </row>
    <row r="12" spans="1:7" ht="24" x14ac:dyDescent="0.2">
      <c r="B12" s="38" t="s">
        <v>294</v>
      </c>
      <c r="C12" s="39" t="s">
        <v>249</v>
      </c>
      <c r="D12" s="40">
        <v>1</v>
      </c>
      <c r="E12" s="41">
        <v>48</v>
      </c>
      <c r="F12" s="40">
        <v>1.8E-3</v>
      </c>
      <c r="G12" s="42">
        <f>ROUND(IF(ISNUMBER(D12),D12*E12*F12,$G$23*0.05),4)</f>
        <v>8.6400000000000005E-2</v>
      </c>
    </row>
    <row r="13" spans="1:7" x14ac:dyDescent="0.2">
      <c r="B13" s="38" t="s">
        <v>295</v>
      </c>
      <c r="C13" s="39" t="s">
        <v>249</v>
      </c>
      <c r="D13" s="40">
        <v>1</v>
      </c>
      <c r="E13" s="41">
        <v>55</v>
      </c>
      <c r="F13" s="40">
        <v>1.8E-3</v>
      </c>
      <c r="G13" s="42">
        <f>ROUND(IF(ISNUMBER(D13),D13*E13*F13,$G$23*0.05),4)</f>
        <v>9.9000000000000005E-2</v>
      </c>
    </row>
    <row r="14" spans="1:7" ht="24" x14ac:dyDescent="0.2">
      <c r="B14" s="38" t="s">
        <v>296</v>
      </c>
      <c r="C14" s="39" t="s">
        <v>249</v>
      </c>
      <c r="D14" s="40">
        <v>1</v>
      </c>
      <c r="E14" s="41">
        <v>45</v>
      </c>
      <c r="F14" s="40">
        <v>1.8E-3</v>
      </c>
      <c r="G14" s="42">
        <f>ROUND(IF(ISNUMBER(D14),D14*E14*F14,$G$23*0.05),4)</f>
        <v>8.1000000000000003E-2</v>
      </c>
    </row>
    <row r="15" spans="1:7" x14ac:dyDescent="0.2">
      <c r="B15" s="362" t="s">
        <v>239</v>
      </c>
      <c r="C15" s="363"/>
      <c r="D15" s="363"/>
      <c r="E15" s="363"/>
      <c r="F15" s="363"/>
      <c r="G15" s="43">
        <f>SUM(G11:G14)</f>
        <v>0.27110000000000001</v>
      </c>
    </row>
    <row r="16" spans="1:7" x14ac:dyDescent="0.2">
      <c r="B16" s="44"/>
      <c r="C16" s="44"/>
      <c r="D16" s="44"/>
      <c r="E16" s="44"/>
      <c r="F16" s="44"/>
      <c r="G16" s="22"/>
    </row>
    <row r="17" spans="2:7" x14ac:dyDescent="0.2">
      <c r="B17" s="359" t="s">
        <v>254</v>
      </c>
      <c r="C17" s="360"/>
      <c r="D17" s="360"/>
      <c r="E17" s="360"/>
      <c r="F17" s="360"/>
      <c r="G17" s="361"/>
    </row>
    <row r="18" spans="2:7" x14ac:dyDescent="0.2">
      <c r="B18" s="373" t="s">
        <v>2</v>
      </c>
      <c r="C18" s="374"/>
      <c r="D18" s="30" t="s">
        <v>255</v>
      </c>
      <c r="E18" s="30" t="s">
        <v>256</v>
      </c>
      <c r="F18" s="30" t="s">
        <v>246</v>
      </c>
      <c r="G18" s="45" t="s">
        <v>247</v>
      </c>
    </row>
    <row r="19" spans="2:7" x14ac:dyDescent="0.2">
      <c r="B19" s="364" t="s">
        <v>258</v>
      </c>
      <c r="C19" s="365"/>
      <c r="D19" s="36">
        <v>1</v>
      </c>
      <c r="E19" s="36">
        <v>4.28</v>
      </c>
      <c r="F19" s="35">
        <v>1.8E-3</v>
      </c>
      <c r="G19" s="37">
        <f>ROUND(D19*E19*F19,4)</f>
        <v>7.7000000000000002E-3</v>
      </c>
    </row>
    <row r="20" spans="2:7" x14ac:dyDescent="0.2">
      <c r="B20" s="378" t="s">
        <v>259</v>
      </c>
      <c r="C20" s="379"/>
      <c r="D20" s="41">
        <v>8</v>
      </c>
      <c r="E20" s="41">
        <v>4.2300000000000004</v>
      </c>
      <c r="F20" s="40">
        <v>1.8E-3</v>
      </c>
      <c r="G20" s="42">
        <f>ROUND(D20*E20*F20,4)</f>
        <v>6.0900000000000003E-2</v>
      </c>
    </row>
    <row r="21" spans="2:7" x14ac:dyDescent="0.2">
      <c r="B21" s="378" t="s">
        <v>273</v>
      </c>
      <c r="C21" s="379"/>
      <c r="D21" s="41">
        <v>2</v>
      </c>
      <c r="E21" s="41">
        <v>4.5199999999999996</v>
      </c>
      <c r="F21" s="40">
        <v>1.8E-3</v>
      </c>
      <c r="G21" s="42">
        <f>ROUND(D21*E21*F21,4)</f>
        <v>1.6299999999999999E-2</v>
      </c>
    </row>
    <row r="22" spans="2:7" x14ac:dyDescent="0.2">
      <c r="B22" s="378" t="s">
        <v>297</v>
      </c>
      <c r="C22" s="379"/>
      <c r="D22" s="41">
        <v>1</v>
      </c>
      <c r="E22" s="41">
        <v>4.5199999999999996</v>
      </c>
      <c r="F22" s="40">
        <v>1.8E-3</v>
      </c>
      <c r="G22" s="42">
        <f>ROUND(D22*E22*F22,4)</f>
        <v>8.0999999999999996E-3</v>
      </c>
    </row>
    <row r="23" spans="2:7" x14ac:dyDescent="0.2">
      <c r="B23" s="362" t="s">
        <v>239</v>
      </c>
      <c r="C23" s="363"/>
      <c r="D23" s="363"/>
      <c r="E23" s="363"/>
      <c r="F23" s="363"/>
      <c r="G23" s="43">
        <f>SUM(G19:G22)</f>
        <v>9.2999999999999999E-2</v>
      </c>
    </row>
    <row r="24" spans="2:7" x14ac:dyDescent="0.2">
      <c r="B24" s="47"/>
      <c r="C24" s="47"/>
      <c r="D24" s="47"/>
      <c r="E24" s="47"/>
      <c r="F24" s="47"/>
      <c r="G24" s="22"/>
    </row>
    <row r="25" spans="2:7" x14ac:dyDescent="0.2">
      <c r="B25" s="359" t="s">
        <v>260</v>
      </c>
      <c r="C25" s="360"/>
      <c r="D25" s="360"/>
      <c r="E25" s="360"/>
      <c r="F25" s="360"/>
      <c r="G25" s="361"/>
    </row>
    <row r="26" spans="2:7" x14ac:dyDescent="0.2">
      <c r="B26" s="29" t="s">
        <v>2</v>
      </c>
      <c r="C26" s="30" t="s">
        <v>3</v>
      </c>
      <c r="D26" s="31" t="s">
        <v>4</v>
      </c>
      <c r="E26" s="32" t="s">
        <v>245</v>
      </c>
      <c r="F26" s="48"/>
      <c r="G26" s="33" t="s">
        <v>247</v>
      </c>
    </row>
    <row r="27" spans="2:7" x14ac:dyDescent="0.2">
      <c r="B27" s="34" t="s">
        <v>298</v>
      </c>
      <c r="C27" s="11" t="s">
        <v>17</v>
      </c>
      <c r="D27" s="35">
        <v>0.06</v>
      </c>
      <c r="E27" s="36">
        <v>98</v>
      </c>
      <c r="F27" s="65"/>
      <c r="G27" s="37">
        <v>5.88</v>
      </c>
    </row>
    <row r="28" spans="2:7" x14ac:dyDescent="0.2">
      <c r="B28" s="362" t="s">
        <v>239</v>
      </c>
      <c r="C28" s="363"/>
      <c r="D28" s="363"/>
      <c r="E28" s="363"/>
      <c r="F28" s="363"/>
      <c r="G28" s="43">
        <v>5.88</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ROUND(G33+G28+G23+G15,2)</f>
        <v>6.24</v>
      </c>
    </row>
    <row r="36" spans="2:7" ht="12.4" customHeight="1" x14ac:dyDescent="0.2">
      <c r="B36" s="47"/>
      <c r="C36" s="47"/>
      <c r="D36" s="47"/>
      <c r="E36" s="47"/>
      <c r="F36" s="47"/>
      <c r="G36" s="47"/>
    </row>
    <row r="37" spans="2:7" x14ac:dyDescent="0.2">
      <c r="B37" s="366" t="s">
        <v>265</v>
      </c>
      <c r="C37" s="367"/>
      <c r="D37" s="367"/>
      <c r="E37" s="367"/>
      <c r="F37" s="367"/>
      <c r="G37" s="54">
        <f>ROUND(B38*G35,2)</f>
        <v>1.06</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7.3</v>
      </c>
    </row>
    <row r="41" spans="2:7" x14ac:dyDescent="0.2">
      <c r="B41" s="60"/>
      <c r="C41" s="61"/>
      <c r="D41" s="62"/>
      <c r="E41" s="63"/>
      <c r="F41" s="62"/>
      <c r="G41" s="62"/>
    </row>
    <row r="42" spans="2:7" x14ac:dyDescent="0.2">
      <c r="B42" s="64" t="s">
        <v>240</v>
      </c>
      <c r="C42" s="358" t="s">
        <v>363</v>
      </c>
      <c r="D42" s="358"/>
      <c r="E42" s="358"/>
      <c r="F42" s="358"/>
      <c r="G42" s="358"/>
    </row>
  </sheetData>
  <sheetProtection formatCells="0" formatColumns="0" formatRows="0" insertColumns="0" insertRows="0" insertHyperlinks="0" deleteColumns="0" deleteRows="0" sort="0" autoFilter="0" pivotTables="0"/>
  <mergeCells count="19">
    <mergeCell ref="B1:G1"/>
    <mergeCell ref="B7:G7"/>
    <mergeCell ref="B17:G17"/>
    <mergeCell ref="B25:G25"/>
    <mergeCell ref="B35:F35"/>
    <mergeCell ref="B18:C18"/>
    <mergeCell ref="B9:G9"/>
    <mergeCell ref="B15:F15"/>
    <mergeCell ref="B28:F28"/>
    <mergeCell ref="B20:C20"/>
    <mergeCell ref="B21:C21"/>
    <mergeCell ref="B22:C22"/>
    <mergeCell ref="B4:D4"/>
    <mergeCell ref="C42:G42"/>
    <mergeCell ref="B30:G30"/>
    <mergeCell ref="B33:F33"/>
    <mergeCell ref="B23:F23"/>
    <mergeCell ref="B19:C19"/>
    <mergeCell ref="B37:F37"/>
  </mergeCells>
  <pageMargins left="0.25" right="0.25" top="0.75" bottom="0.75" header="0.3" footer="0.3"/>
  <pageSetup paperSize="9" orientation="portrait"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33</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1.3.3.6</v>
      </c>
      <c r="G4" s="25"/>
    </row>
    <row r="5" spans="1:7" x14ac:dyDescent="0.2">
      <c r="B5" s="25" t="s">
        <v>39</v>
      </c>
      <c r="C5" s="25"/>
      <c r="D5" s="25"/>
      <c r="E5" s="25"/>
      <c r="F5" s="24" t="s">
        <v>242</v>
      </c>
      <c r="G5" s="25" t="s">
        <v>26</v>
      </c>
    </row>
    <row r="6" spans="1:7" x14ac:dyDescent="0.2">
      <c r="B6" s="25"/>
      <c r="C6" s="25"/>
      <c r="D6" s="25"/>
      <c r="E6" s="25"/>
      <c r="F6" s="247" t="str">
        <f>IF($A$1&lt;&gt;"",VLOOKUP($A$1,INFO,10,0),"")</f>
        <v>HOJA 33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279</v>
      </c>
      <c r="C11" s="11" t="s">
        <v>249</v>
      </c>
      <c r="D11" s="35">
        <v>1</v>
      </c>
      <c r="E11" s="36">
        <v>28.73</v>
      </c>
      <c r="F11" s="35">
        <v>7.6E-3</v>
      </c>
      <c r="G11" s="37">
        <f>ROUND(IF(ISNUMBER(D11),D11*E11*F11,$G$17*0.05),4)</f>
        <v>0.21829999999999999</v>
      </c>
    </row>
    <row r="12" spans="1:7" x14ac:dyDescent="0.2">
      <c r="B12" s="362" t="s">
        <v>239</v>
      </c>
      <c r="C12" s="363"/>
      <c r="D12" s="363"/>
      <c r="E12" s="363"/>
      <c r="F12" s="363"/>
      <c r="G12" s="43">
        <f>SUM(G11)</f>
        <v>0.21829999999999999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282</v>
      </c>
      <c r="C16" s="365"/>
      <c r="D16" s="36">
        <v>1</v>
      </c>
      <c r="E16" s="36">
        <v>6.22</v>
      </c>
      <c r="F16" s="35">
        <v>7.6E-3</v>
      </c>
      <c r="G16" s="37">
        <f>ROUND(D16*E16*F16,4)</f>
        <v>4.7300000000000002E-2</v>
      </c>
    </row>
    <row r="17" spans="2:7" x14ac:dyDescent="0.2">
      <c r="B17" s="362" t="s">
        <v>239</v>
      </c>
      <c r="C17" s="363"/>
      <c r="D17" s="363"/>
      <c r="E17" s="363"/>
      <c r="F17" s="363"/>
      <c r="G17" s="43">
        <f>SUM(G16)</f>
        <v>4.7300000000000002E-2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46"/>
      <c r="C21" s="39"/>
      <c r="D21" s="40"/>
      <c r="E21" s="41"/>
      <c r="F21" s="49"/>
      <c r="G21" s="50"/>
    </row>
    <row r="22" spans="2:7" x14ac:dyDescent="0.2">
      <c r="B22" s="362" t="s">
        <v>239</v>
      </c>
      <c r="C22" s="363"/>
      <c r="D22" s="363"/>
      <c r="E22" s="363"/>
      <c r="F22" s="363"/>
      <c r="G22" s="43">
        <v>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0.27</v>
      </c>
    </row>
    <row r="30" spans="2:7" ht="12.4" customHeight="1" x14ac:dyDescent="0.2">
      <c r="B30" s="47"/>
      <c r="C30" s="47"/>
      <c r="D30" s="47"/>
      <c r="E30" s="47"/>
      <c r="F30" s="47"/>
      <c r="G30" s="47"/>
    </row>
    <row r="31" spans="2:7" x14ac:dyDescent="0.2">
      <c r="B31" s="366" t="s">
        <v>265</v>
      </c>
      <c r="C31" s="367"/>
      <c r="D31" s="367"/>
      <c r="E31" s="367"/>
      <c r="F31" s="367"/>
      <c r="G31" s="54">
        <f>ROUND(B32*G29,2)</f>
        <v>0.05</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0.32</v>
      </c>
    </row>
    <row r="35" spans="2:7" x14ac:dyDescent="0.2">
      <c r="B35" s="60"/>
      <c r="C35" s="61"/>
      <c r="D35" s="62"/>
      <c r="E35" s="63"/>
      <c r="F35" s="62"/>
      <c r="G35" s="62"/>
    </row>
    <row r="36" spans="2:7" x14ac:dyDescent="0.2">
      <c r="B36" s="64" t="s">
        <v>240</v>
      </c>
      <c r="C36" s="358" t="s">
        <v>288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K19"/>
  <sheetViews>
    <sheetView topLeftCell="A7" workbookViewId="0">
      <selection activeCell="C6" sqref="C6:K6"/>
    </sheetView>
  </sheetViews>
  <sheetFormatPr baseColWidth="10" defaultColWidth="11.5703125" defaultRowHeight="15" x14ac:dyDescent="0.25"/>
  <cols>
    <col min="1" max="1" width="11.5703125" style="119"/>
    <col min="2" max="2" width="42.7109375" style="119" customWidth="1"/>
    <col min="3" max="11" width="14.28515625" style="119" customWidth="1"/>
    <col min="12" max="16384" width="11.5703125" style="119"/>
  </cols>
  <sheetData>
    <row r="3" spans="2:11" ht="27" customHeight="1" x14ac:dyDescent="0.45">
      <c r="B3" s="340" t="s">
        <v>600</v>
      </c>
      <c r="C3" s="340"/>
      <c r="D3" s="340"/>
      <c r="E3" s="340"/>
      <c r="F3" s="340"/>
      <c r="G3" s="340"/>
      <c r="H3" s="340"/>
      <c r="I3" s="340"/>
      <c r="J3" s="340"/>
      <c r="K3" s="340"/>
    </row>
    <row r="4" spans="2:11" ht="18.75" customHeight="1" x14ac:dyDescent="0.4">
      <c r="B4" s="149" t="s">
        <v>513</v>
      </c>
      <c r="C4" s="148" t="s">
        <v>514</v>
      </c>
      <c r="D4" s="147"/>
      <c r="E4" s="145"/>
      <c r="F4" s="145"/>
      <c r="G4" s="145"/>
      <c r="H4" s="145"/>
      <c r="I4" s="145"/>
      <c r="J4" s="145"/>
      <c r="K4" s="145"/>
    </row>
    <row r="5" spans="2:11" ht="18.75" customHeight="1" x14ac:dyDescent="0.4">
      <c r="B5" s="149" t="s">
        <v>515</v>
      </c>
      <c r="C5" s="148" t="s">
        <v>516</v>
      </c>
      <c r="D5" s="147"/>
      <c r="E5" s="145"/>
      <c r="F5" s="145"/>
      <c r="G5" s="145"/>
      <c r="H5" s="145"/>
      <c r="I5" s="145"/>
      <c r="J5" s="145"/>
      <c r="K5" s="145"/>
    </row>
    <row r="6" spans="2:11" ht="35.25" customHeight="1" x14ac:dyDescent="0.3">
      <c r="B6" s="146" t="s">
        <v>599</v>
      </c>
      <c r="C6" s="341" t="s">
        <v>598</v>
      </c>
      <c r="D6" s="342"/>
      <c r="E6" s="342"/>
      <c r="F6" s="342"/>
      <c r="G6" s="342"/>
      <c r="H6" s="342"/>
      <c r="I6" s="342"/>
      <c r="J6" s="342"/>
      <c r="K6" s="342"/>
    </row>
    <row r="7" spans="2:11" ht="6.75" customHeight="1" thickBot="1" x14ac:dyDescent="0.4">
      <c r="B7" s="145"/>
      <c r="C7" s="145"/>
      <c r="D7" s="145"/>
      <c r="E7" s="145"/>
      <c r="F7" s="145"/>
      <c r="G7" s="145"/>
      <c r="H7" s="145"/>
      <c r="I7" s="145"/>
      <c r="J7" s="145"/>
      <c r="K7" s="145"/>
    </row>
    <row r="8" spans="2:11" ht="30.75" thickTop="1" x14ac:dyDescent="0.4">
      <c r="B8" s="144" t="s">
        <v>597</v>
      </c>
      <c r="C8" s="334" t="s">
        <v>596</v>
      </c>
      <c r="D8" s="335"/>
      <c r="E8" s="335"/>
      <c r="F8" s="335"/>
      <c r="G8" s="335"/>
      <c r="H8" s="335"/>
      <c r="I8" s="335"/>
      <c r="J8" s="335"/>
      <c r="K8" s="336"/>
    </row>
    <row r="9" spans="2:11" ht="22.5" x14ac:dyDescent="0.3">
      <c r="B9" s="143"/>
      <c r="C9" s="140" t="s">
        <v>595</v>
      </c>
      <c r="D9" s="140" t="s">
        <v>594</v>
      </c>
      <c r="E9" s="140" t="s">
        <v>593</v>
      </c>
      <c r="F9" s="140" t="s">
        <v>592</v>
      </c>
      <c r="G9" s="140" t="s">
        <v>591</v>
      </c>
      <c r="H9" s="140" t="s">
        <v>590</v>
      </c>
      <c r="I9" s="140" t="s">
        <v>589</v>
      </c>
      <c r="J9" s="140" t="s">
        <v>588</v>
      </c>
      <c r="K9" s="142" t="s">
        <v>587</v>
      </c>
    </row>
    <row r="10" spans="2:11" ht="23.25" thickBot="1" x14ac:dyDescent="0.35">
      <c r="B10" s="141"/>
      <c r="C10" s="140" t="s">
        <v>586</v>
      </c>
      <c r="D10" s="140" t="s">
        <v>586</v>
      </c>
      <c r="E10" s="140" t="s">
        <v>586</v>
      </c>
      <c r="F10" s="140" t="s">
        <v>586</v>
      </c>
      <c r="G10" s="140" t="s">
        <v>586</v>
      </c>
      <c r="H10" s="140" t="s">
        <v>586</v>
      </c>
      <c r="I10" s="140" t="s">
        <v>586</v>
      </c>
      <c r="J10" s="140" t="s">
        <v>586</v>
      </c>
      <c r="K10" s="139" t="s">
        <v>586</v>
      </c>
    </row>
    <row r="11" spans="2:11" ht="8.25" customHeight="1" thickTop="1" x14ac:dyDescent="0.3">
      <c r="B11" s="138"/>
      <c r="C11" s="137"/>
      <c r="D11" s="137"/>
      <c r="E11" s="137"/>
      <c r="F11" s="137"/>
      <c r="G11" s="137"/>
      <c r="H11" s="137"/>
      <c r="I11" s="137"/>
      <c r="J11" s="137"/>
      <c r="K11" s="136"/>
    </row>
    <row r="12" spans="2:11" ht="22.5" customHeight="1" x14ac:dyDescent="0.35">
      <c r="B12" s="125" t="s">
        <v>585</v>
      </c>
      <c r="C12" s="135"/>
      <c r="D12" s="135"/>
      <c r="E12" s="135"/>
      <c r="F12" s="135"/>
      <c r="G12" s="135"/>
      <c r="H12" s="135"/>
      <c r="I12" s="135"/>
      <c r="J12" s="135"/>
      <c r="K12" s="134"/>
    </row>
    <row r="13" spans="2:11" ht="22.5" customHeight="1" x14ac:dyDescent="0.35">
      <c r="B13" s="125" t="s">
        <v>584</v>
      </c>
      <c r="C13" s="133"/>
      <c r="D13" s="133"/>
      <c r="E13" s="130"/>
      <c r="F13" s="130"/>
      <c r="G13" s="130"/>
      <c r="H13" s="130"/>
      <c r="I13" s="132"/>
      <c r="J13" s="131"/>
      <c r="K13" s="130"/>
    </row>
    <row r="14" spans="2:11" ht="22.5" customHeight="1" x14ac:dyDescent="0.35">
      <c r="B14" s="125" t="s">
        <v>583</v>
      </c>
      <c r="C14" s="129"/>
      <c r="D14" s="129"/>
      <c r="E14" s="129"/>
      <c r="F14" s="129"/>
      <c r="G14" s="129"/>
      <c r="H14" s="129"/>
      <c r="I14" s="129"/>
      <c r="J14" s="129"/>
      <c r="K14" s="128"/>
    </row>
    <row r="15" spans="2:11" ht="22.5" customHeight="1" x14ac:dyDescent="0.35">
      <c r="B15" s="125" t="s">
        <v>582</v>
      </c>
      <c r="C15" s="127"/>
      <c r="D15" s="127"/>
      <c r="E15" s="127"/>
      <c r="F15" s="127"/>
      <c r="G15" s="127"/>
      <c r="H15" s="127"/>
      <c r="I15" s="127"/>
      <c r="J15" s="127"/>
      <c r="K15" s="126"/>
    </row>
    <row r="16" spans="2:11" ht="22.5" customHeight="1" x14ac:dyDescent="0.35">
      <c r="B16" s="125" t="s">
        <v>581</v>
      </c>
      <c r="C16" s="124"/>
      <c r="D16" s="124"/>
      <c r="E16" s="124"/>
      <c r="F16" s="124"/>
      <c r="G16" s="124"/>
      <c r="H16" s="124"/>
      <c r="I16" s="124"/>
      <c r="J16" s="124"/>
      <c r="K16" s="123"/>
    </row>
    <row r="17" spans="2:11" ht="6.75" customHeight="1" thickBot="1" x14ac:dyDescent="0.45">
      <c r="B17" s="122"/>
      <c r="C17" s="337"/>
      <c r="D17" s="338"/>
      <c r="E17" s="338"/>
      <c r="F17" s="338"/>
      <c r="G17" s="338"/>
      <c r="H17" s="338"/>
      <c r="I17" s="338"/>
      <c r="J17" s="338"/>
      <c r="K17" s="339"/>
    </row>
    <row r="18" spans="2:11" ht="24" thickTop="1" x14ac:dyDescent="0.35">
      <c r="B18" s="121"/>
      <c r="C18" s="120"/>
      <c r="D18" s="120"/>
      <c r="E18" s="120"/>
      <c r="F18" s="120"/>
      <c r="G18" s="120"/>
      <c r="H18" s="120"/>
      <c r="I18" s="120"/>
      <c r="J18" s="120"/>
      <c r="K18" s="120"/>
    </row>
    <row r="19" spans="2:11" ht="23.25" x14ac:dyDescent="0.35">
      <c r="B19" s="121"/>
      <c r="C19" s="120"/>
      <c r="D19" s="120"/>
      <c r="E19" s="120"/>
      <c r="F19" s="120"/>
      <c r="G19" s="120"/>
      <c r="H19" s="120"/>
      <c r="I19" s="120"/>
      <c r="J19" s="120"/>
      <c r="K19" s="120"/>
    </row>
  </sheetData>
  <mergeCells count="4">
    <mergeCell ref="C8:K8"/>
    <mergeCell ref="C17:K17"/>
    <mergeCell ref="B3:K3"/>
    <mergeCell ref="C6:K6"/>
  </mergeCells>
  <pageMargins left="0.7" right="0.7" top="0.75" bottom="0.75" header="0.3" footer="0.3"/>
  <pageSetup paperSize="9" scale="76"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34</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1.3.3.7</v>
      </c>
      <c r="G4" s="25"/>
    </row>
    <row r="5" spans="1:7" x14ac:dyDescent="0.2">
      <c r="B5" s="25" t="s">
        <v>41</v>
      </c>
      <c r="C5" s="25"/>
      <c r="D5" s="25"/>
      <c r="E5" s="25"/>
      <c r="F5" s="24" t="s">
        <v>242</v>
      </c>
      <c r="G5" s="25" t="s">
        <v>29</v>
      </c>
    </row>
    <row r="6" spans="1:7" x14ac:dyDescent="0.2">
      <c r="B6" s="25"/>
      <c r="C6" s="25"/>
      <c r="D6" s="25"/>
      <c r="E6" s="25"/>
      <c r="F6" s="247" t="str">
        <f>IF($A$1&lt;&gt;"",VLOOKUP($A$1,INFO,10,0),"")</f>
        <v>HOJA 34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8.0000000000000004E-4</v>
      </c>
    </row>
    <row r="12" spans="1:7" ht="24" x14ac:dyDescent="0.2">
      <c r="B12" s="38" t="s">
        <v>304</v>
      </c>
      <c r="C12" s="39" t="s">
        <v>249</v>
      </c>
      <c r="D12" s="40">
        <v>1</v>
      </c>
      <c r="E12" s="41">
        <v>25</v>
      </c>
      <c r="F12" s="40">
        <v>4.0000000000000002E-4</v>
      </c>
      <c r="G12" s="42">
        <f>ROUND(IF(ISNUMBER(D12),D12*E12*F12,$G$22*0.05),4)</f>
        <v>0.01</v>
      </c>
    </row>
    <row r="13" spans="1:7" ht="24" x14ac:dyDescent="0.2">
      <c r="B13" s="38" t="s">
        <v>305</v>
      </c>
      <c r="C13" s="39" t="s">
        <v>249</v>
      </c>
      <c r="D13" s="40">
        <v>1</v>
      </c>
      <c r="E13" s="41">
        <v>70</v>
      </c>
      <c r="F13" s="40">
        <v>4.0000000000000002E-4</v>
      </c>
      <c r="G13" s="42">
        <f>ROUND(IF(ISNUMBER(D13),D13*E13*F13,$G$22*0.05),4)</f>
        <v>2.8000000000000001E-2</v>
      </c>
    </row>
    <row r="14" spans="1:7" x14ac:dyDescent="0.2">
      <c r="B14" s="362" t="s">
        <v>239</v>
      </c>
      <c r="C14" s="363"/>
      <c r="D14" s="363"/>
      <c r="E14" s="363"/>
      <c r="F14" s="363"/>
      <c r="G14" s="43">
        <f>SUM(G11:G13)</f>
        <v>3.8800000000000001E-2</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258</v>
      </c>
      <c r="C18" s="365"/>
      <c r="D18" s="36">
        <v>1</v>
      </c>
      <c r="E18" s="36">
        <v>4.28</v>
      </c>
      <c r="F18" s="35">
        <v>4.0000000000000002E-4</v>
      </c>
      <c r="G18" s="37">
        <f>ROUND(D18*E18*F18,4)</f>
        <v>1.6999999999999999E-3</v>
      </c>
    </row>
    <row r="19" spans="2:7" x14ac:dyDescent="0.2">
      <c r="B19" s="378" t="s">
        <v>259</v>
      </c>
      <c r="C19" s="379"/>
      <c r="D19" s="41">
        <v>6</v>
      </c>
      <c r="E19" s="41">
        <v>4.2300000000000004</v>
      </c>
      <c r="F19" s="40">
        <v>4.0000000000000002E-4</v>
      </c>
      <c r="G19" s="42">
        <f>ROUND(D19*E19*F19,4)</f>
        <v>1.0200000000000001E-2</v>
      </c>
    </row>
    <row r="20" spans="2:7" x14ac:dyDescent="0.2">
      <c r="B20" s="378" t="s">
        <v>306</v>
      </c>
      <c r="C20" s="379"/>
      <c r="D20" s="41">
        <v>1</v>
      </c>
      <c r="E20" s="41">
        <v>4.5199999999999996</v>
      </c>
      <c r="F20" s="40">
        <v>4.0000000000000002E-4</v>
      </c>
      <c r="G20" s="42">
        <f>ROUND(D20*E20*F20,4)</f>
        <v>1.8E-3</v>
      </c>
    </row>
    <row r="21" spans="2:7" x14ac:dyDescent="0.2">
      <c r="B21" s="378" t="s">
        <v>307</v>
      </c>
      <c r="C21" s="379"/>
      <c r="D21" s="41">
        <v>1</v>
      </c>
      <c r="E21" s="41">
        <v>4.5199999999999996</v>
      </c>
      <c r="F21" s="40">
        <v>4.0000000000000002E-4</v>
      </c>
      <c r="G21" s="42">
        <f>ROUND(D21*E21*F21,4)</f>
        <v>1.8E-3</v>
      </c>
    </row>
    <row r="22" spans="2:7" x14ac:dyDescent="0.2">
      <c r="B22" s="362" t="s">
        <v>239</v>
      </c>
      <c r="C22" s="363"/>
      <c r="D22" s="363"/>
      <c r="E22" s="363"/>
      <c r="F22" s="363"/>
      <c r="G22" s="43">
        <f>SUM(G18:G21)</f>
        <v>1.55E-2</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x14ac:dyDescent="0.2">
      <c r="B26" s="34" t="s">
        <v>308</v>
      </c>
      <c r="C26" s="11" t="s">
        <v>309</v>
      </c>
      <c r="D26" s="35">
        <v>0.03</v>
      </c>
      <c r="E26" s="36">
        <v>0.46</v>
      </c>
      <c r="F26" s="65"/>
      <c r="G26" s="37">
        <v>0.01</v>
      </c>
    </row>
    <row r="27" spans="2:7" ht="120" x14ac:dyDescent="0.2">
      <c r="B27" s="46" t="s">
        <v>310</v>
      </c>
      <c r="C27" s="39" t="s">
        <v>311</v>
      </c>
      <c r="D27" s="40">
        <v>1.25</v>
      </c>
      <c r="E27" s="41">
        <v>0.47</v>
      </c>
      <c r="F27" s="49"/>
      <c r="G27" s="50">
        <v>0.59</v>
      </c>
    </row>
    <row r="28" spans="2:7" x14ac:dyDescent="0.2">
      <c r="B28" s="362" t="s">
        <v>239</v>
      </c>
      <c r="C28" s="363"/>
      <c r="D28" s="363"/>
      <c r="E28" s="363"/>
      <c r="F28" s="363"/>
      <c r="G28" s="43">
        <v>0.6</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ROUND(G33+G28+G22+G14,2)</f>
        <v>0.65</v>
      </c>
    </row>
    <row r="36" spans="2:7" ht="12.4" customHeight="1" x14ac:dyDescent="0.2">
      <c r="B36" s="47"/>
      <c r="C36" s="47"/>
      <c r="D36" s="47"/>
      <c r="E36" s="47"/>
      <c r="F36" s="47"/>
      <c r="G36" s="47"/>
    </row>
    <row r="37" spans="2:7" x14ac:dyDescent="0.2">
      <c r="B37" s="366" t="s">
        <v>265</v>
      </c>
      <c r="C37" s="367"/>
      <c r="D37" s="367"/>
      <c r="E37" s="367"/>
      <c r="F37" s="367"/>
      <c r="G37" s="54">
        <f>ROUND(B38*G35,2)</f>
        <v>0.11</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0.76</v>
      </c>
    </row>
    <row r="41" spans="2:7" x14ac:dyDescent="0.2">
      <c r="B41" s="60"/>
      <c r="C41" s="61"/>
      <c r="D41" s="62"/>
      <c r="E41" s="63"/>
      <c r="F41" s="62"/>
      <c r="G41" s="62"/>
    </row>
    <row r="42" spans="2:7" x14ac:dyDescent="0.2">
      <c r="B42" s="64" t="s">
        <v>240</v>
      </c>
      <c r="C42" s="358" t="s">
        <v>312</v>
      </c>
      <c r="D42" s="358"/>
      <c r="E42" s="358"/>
      <c r="F42" s="358"/>
      <c r="G42" s="358"/>
    </row>
  </sheetData>
  <sheetProtection formatCells="0" formatColumns="0" formatRows="0" insertColumns="0" insertRows="0" insertHyperlinks="0" deleteColumns="0" deleteRows="0" sort="0" autoFilter="0" pivotTables="0"/>
  <mergeCells count="19">
    <mergeCell ref="B1:G1"/>
    <mergeCell ref="B7:G7"/>
    <mergeCell ref="B16:G16"/>
    <mergeCell ref="B24:G24"/>
    <mergeCell ref="B35:F35"/>
    <mergeCell ref="B17:C17"/>
    <mergeCell ref="B9:G9"/>
    <mergeCell ref="B14:F14"/>
    <mergeCell ref="B28:F28"/>
    <mergeCell ref="B19:C19"/>
    <mergeCell ref="B20:C20"/>
    <mergeCell ref="B21:C21"/>
    <mergeCell ref="B4:D4"/>
    <mergeCell ref="C42:G42"/>
    <mergeCell ref="B30:G30"/>
    <mergeCell ref="B33:F33"/>
    <mergeCell ref="B22:F22"/>
    <mergeCell ref="B18:C18"/>
    <mergeCell ref="B37:F37"/>
  </mergeCells>
  <pageMargins left="0.25" right="0.25" top="0.75" bottom="0.75" header="0.3" footer="0.3"/>
  <pageSetup paperSize="9" orientation="portrait" verticalDpi="1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35</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1.3.4.1</v>
      </c>
      <c r="G4" s="25"/>
    </row>
    <row r="5" spans="1:7" x14ac:dyDescent="0.2">
      <c r="B5" s="25" t="s">
        <v>88</v>
      </c>
      <c r="C5" s="25"/>
      <c r="D5" s="25"/>
      <c r="E5" s="25"/>
      <c r="F5" s="24" t="s">
        <v>242</v>
      </c>
      <c r="G5" s="25" t="s">
        <v>89</v>
      </c>
    </row>
    <row r="6" spans="1:7" x14ac:dyDescent="0.2">
      <c r="B6" s="25"/>
      <c r="C6" s="25"/>
      <c r="D6" s="25"/>
      <c r="E6" s="25"/>
      <c r="F6" s="247" t="str">
        <f>IF($A$1&lt;&gt;"",VLOOKUP($A$1,INFO,10,0),"")</f>
        <v>HOJA 35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ROUND(IF(ISNUMBER(D11),D11*E11*F11,$G$18*0.05),4)</f>
        <v>0.436</v>
      </c>
    </row>
    <row r="12" spans="1:7" x14ac:dyDescent="0.2">
      <c r="B12" s="362" t="s">
        <v>239</v>
      </c>
      <c r="C12" s="363"/>
      <c r="D12" s="363"/>
      <c r="E12" s="363"/>
      <c r="F12" s="363"/>
      <c r="G12" s="43">
        <f>SUM(G11)</f>
        <v>0.436</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3</v>
      </c>
      <c r="E16" s="36">
        <v>4.2300000000000004</v>
      </c>
      <c r="F16" s="35">
        <v>0.5</v>
      </c>
      <c r="G16" s="37">
        <f>ROUND(D16*E16*F16,4)</f>
        <v>6.3449999999999998</v>
      </c>
    </row>
    <row r="17" spans="2:7" x14ac:dyDescent="0.2">
      <c r="B17" s="378" t="s">
        <v>319</v>
      </c>
      <c r="C17" s="379"/>
      <c r="D17" s="41">
        <v>1</v>
      </c>
      <c r="E17" s="41">
        <v>4.75</v>
      </c>
      <c r="F17" s="40">
        <v>0.5</v>
      </c>
      <c r="G17" s="42">
        <f>ROUND(D17*E17*F17,4)</f>
        <v>2.375</v>
      </c>
    </row>
    <row r="18" spans="2:7" x14ac:dyDescent="0.2">
      <c r="B18" s="362" t="s">
        <v>239</v>
      </c>
      <c r="C18" s="363"/>
      <c r="D18" s="363"/>
      <c r="E18" s="363"/>
      <c r="F18" s="363"/>
      <c r="G18" s="43">
        <f>SUM(G16:G17)</f>
        <v>8.7199999999999989</v>
      </c>
    </row>
    <row r="19" spans="2:7" x14ac:dyDescent="0.2">
      <c r="B19" s="47"/>
      <c r="C19" s="47"/>
      <c r="D19" s="47"/>
      <c r="E19" s="47"/>
      <c r="F19" s="47"/>
      <c r="G19" s="22"/>
    </row>
    <row r="20" spans="2:7" x14ac:dyDescent="0.2">
      <c r="B20" s="359" t="s">
        <v>260</v>
      </c>
      <c r="C20" s="360"/>
      <c r="D20" s="360"/>
      <c r="E20" s="360"/>
      <c r="F20" s="360"/>
      <c r="G20" s="361"/>
    </row>
    <row r="21" spans="2:7" x14ac:dyDescent="0.2">
      <c r="B21" s="29" t="s">
        <v>2</v>
      </c>
      <c r="C21" s="30" t="s">
        <v>3</v>
      </c>
      <c r="D21" s="31" t="s">
        <v>4</v>
      </c>
      <c r="E21" s="32" t="s">
        <v>245</v>
      </c>
      <c r="F21" s="48"/>
      <c r="G21" s="33" t="s">
        <v>247</v>
      </c>
    </row>
    <row r="22" spans="2:7" ht="36" x14ac:dyDescent="0.2">
      <c r="B22" s="34" t="s">
        <v>364</v>
      </c>
      <c r="C22" s="11" t="s">
        <v>89</v>
      </c>
      <c r="D22" s="35">
        <v>1</v>
      </c>
      <c r="E22" s="36">
        <v>168.08</v>
      </c>
      <c r="F22" s="65"/>
      <c r="G22" s="37">
        <v>168.08</v>
      </c>
    </row>
    <row r="23" spans="2:7" x14ac:dyDescent="0.2">
      <c r="B23" s="362" t="s">
        <v>239</v>
      </c>
      <c r="C23" s="363"/>
      <c r="D23" s="363"/>
      <c r="E23" s="363"/>
      <c r="F23" s="363"/>
      <c r="G23" s="43">
        <v>168.08</v>
      </c>
    </row>
    <row r="24" spans="2:7" x14ac:dyDescent="0.2">
      <c r="B24" s="24"/>
      <c r="C24" s="26"/>
      <c r="D24" s="27"/>
      <c r="E24" s="28"/>
      <c r="F24" s="27"/>
      <c r="G24" s="27"/>
    </row>
    <row r="25" spans="2:7" x14ac:dyDescent="0.2">
      <c r="B25" s="359" t="s">
        <v>261</v>
      </c>
      <c r="C25" s="360"/>
      <c r="D25" s="360"/>
      <c r="E25" s="360"/>
      <c r="F25" s="360"/>
      <c r="G25" s="361"/>
    </row>
    <row r="26" spans="2:7" x14ac:dyDescent="0.2">
      <c r="B26" s="29" t="s">
        <v>2</v>
      </c>
      <c r="C26" s="30" t="s">
        <v>3</v>
      </c>
      <c r="D26" s="30" t="s">
        <v>4</v>
      </c>
      <c r="E26" s="30" t="s">
        <v>262</v>
      </c>
      <c r="F26" s="30" t="s">
        <v>263</v>
      </c>
      <c r="G26" s="45" t="s">
        <v>247</v>
      </c>
    </row>
    <row r="27" spans="2:7" x14ac:dyDescent="0.2">
      <c r="B27" s="46"/>
      <c r="C27" s="39"/>
      <c r="D27" s="40"/>
      <c r="E27" s="51"/>
      <c r="F27" s="52"/>
      <c r="G27" s="53"/>
    </row>
    <row r="28" spans="2:7" x14ac:dyDescent="0.2">
      <c r="B28" s="362" t="s">
        <v>239</v>
      </c>
      <c r="C28" s="363"/>
      <c r="D28" s="363"/>
      <c r="E28" s="363"/>
      <c r="F28" s="363"/>
      <c r="G28" s="43">
        <v>0</v>
      </c>
    </row>
    <row r="29" spans="2:7" x14ac:dyDescent="0.2">
      <c r="B29" s="47"/>
      <c r="C29" s="47"/>
      <c r="D29" s="47"/>
      <c r="E29" s="47"/>
      <c r="F29" s="47"/>
      <c r="G29" s="47"/>
    </row>
    <row r="30" spans="2:7" x14ac:dyDescent="0.2">
      <c r="B30" s="366" t="s">
        <v>264</v>
      </c>
      <c r="C30" s="367"/>
      <c r="D30" s="367"/>
      <c r="E30" s="367"/>
      <c r="F30" s="367"/>
      <c r="G30" s="54">
        <f>ROUND(G28+G23+G18+G12,2)</f>
        <v>177.24</v>
      </c>
    </row>
    <row r="31" spans="2:7" ht="12.4" customHeight="1" x14ac:dyDescent="0.2">
      <c r="B31" s="47"/>
      <c r="C31" s="47"/>
      <c r="D31" s="47"/>
      <c r="E31" s="47"/>
      <c r="F31" s="47"/>
      <c r="G31" s="47"/>
    </row>
    <row r="32" spans="2:7" x14ac:dyDescent="0.2">
      <c r="B32" s="366" t="s">
        <v>265</v>
      </c>
      <c r="C32" s="367"/>
      <c r="D32" s="367"/>
      <c r="E32" s="367"/>
      <c r="F32" s="367"/>
      <c r="G32" s="54">
        <f>ROUND(B33*G30,2)</f>
        <v>30.13</v>
      </c>
    </row>
    <row r="33" spans="2:7" x14ac:dyDescent="0.2">
      <c r="B33" s="55" t="s">
        <v>266</v>
      </c>
      <c r="C33" s="56"/>
      <c r="D33" s="56"/>
      <c r="E33" s="56"/>
      <c r="F33" s="56"/>
    </row>
    <row r="34" spans="2:7" x14ac:dyDescent="0.2">
      <c r="B34" s="24"/>
      <c r="C34" s="26"/>
      <c r="D34" s="27"/>
      <c r="E34" s="28"/>
      <c r="F34" s="27"/>
      <c r="G34" s="27"/>
    </row>
    <row r="35" spans="2:7" x14ac:dyDescent="0.2">
      <c r="B35" s="57" t="s">
        <v>267</v>
      </c>
      <c r="C35" s="58"/>
      <c r="D35" s="58"/>
      <c r="E35" s="58"/>
      <c r="F35" s="58"/>
      <c r="G35" s="59">
        <f>ROUND(G32+G30,3)</f>
        <v>207.37</v>
      </c>
    </row>
    <row r="36" spans="2:7" x14ac:dyDescent="0.2">
      <c r="B36" s="60"/>
      <c r="C36" s="61"/>
      <c r="D36" s="62"/>
      <c r="E36" s="63"/>
      <c r="F36" s="62"/>
      <c r="G36" s="62"/>
    </row>
    <row r="37" spans="2:7" x14ac:dyDescent="0.2">
      <c r="B37" s="64" t="s">
        <v>240</v>
      </c>
      <c r="C37" s="358" t="s">
        <v>365</v>
      </c>
      <c r="D37" s="358"/>
      <c r="E37" s="358"/>
      <c r="F37" s="358"/>
      <c r="G37" s="358"/>
    </row>
  </sheetData>
  <sheetProtection formatCells="0" formatColumns="0" formatRows="0" insertColumns="0" insertRows="0" insertHyperlinks="0" deleteColumns="0" deleteRows="0" sort="0" autoFilter="0" pivotTables="0"/>
  <mergeCells count="17">
    <mergeCell ref="B1:G1"/>
    <mergeCell ref="B7:G7"/>
    <mergeCell ref="B14:G14"/>
    <mergeCell ref="B20:G20"/>
    <mergeCell ref="B30:F30"/>
    <mergeCell ref="B15:C15"/>
    <mergeCell ref="B9:G9"/>
    <mergeCell ref="B12:F12"/>
    <mergeCell ref="B23:F23"/>
    <mergeCell ref="B17:C17"/>
    <mergeCell ref="B4:D4"/>
    <mergeCell ref="C37:G37"/>
    <mergeCell ref="B25:G25"/>
    <mergeCell ref="B28:F28"/>
    <mergeCell ref="B18:F18"/>
    <mergeCell ref="B16:C16"/>
    <mergeCell ref="B32:F32"/>
  </mergeCells>
  <pageMargins left="0.25" right="0.25" top="0.75" bottom="0.75" header="0.3" footer="0.3"/>
  <pageSetup paperSize="9" orientation="portrait"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36</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1.3.4.2</v>
      </c>
      <c r="G4" s="25"/>
    </row>
    <row r="5" spans="1:7" x14ac:dyDescent="0.2">
      <c r="B5" s="25" t="s">
        <v>91</v>
      </c>
      <c r="C5" s="25"/>
      <c r="D5" s="25"/>
      <c r="E5" s="25"/>
      <c r="F5" s="24" t="s">
        <v>242</v>
      </c>
      <c r="G5" s="25" t="s">
        <v>89</v>
      </c>
    </row>
    <row r="6" spans="1:7" x14ac:dyDescent="0.2">
      <c r="B6" s="25"/>
      <c r="C6" s="25"/>
      <c r="D6" s="25"/>
      <c r="E6" s="25"/>
      <c r="F6" s="247" t="str">
        <f>IF($A$1&lt;&gt;"",VLOOKUP($A$1,INFO,10,0),"")</f>
        <v>HOJA 36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ROUND(IF(ISNUMBER(D11),D11*E11*F11,$G$18*0.05),4)</f>
        <v>0.436</v>
      </c>
    </row>
    <row r="12" spans="1:7" x14ac:dyDescent="0.2">
      <c r="B12" s="362" t="s">
        <v>239</v>
      </c>
      <c r="C12" s="363"/>
      <c r="D12" s="363"/>
      <c r="E12" s="363"/>
      <c r="F12" s="363"/>
      <c r="G12" s="43">
        <f>SUM(G11)</f>
        <v>0.436</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3</v>
      </c>
      <c r="E16" s="36">
        <v>4.2300000000000004</v>
      </c>
      <c r="F16" s="35">
        <v>0.5</v>
      </c>
      <c r="G16" s="37">
        <f>ROUND(D16*E16*F16,4)</f>
        <v>6.3449999999999998</v>
      </c>
    </row>
    <row r="17" spans="2:7" x14ac:dyDescent="0.2">
      <c r="B17" s="378" t="s">
        <v>319</v>
      </c>
      <c r="C17" s="379"/>
      <c r="D17" s="41">
        <v>1</v>
      </c>
      <c r="E17" s="41">
        <v>4.75</v>
      </c>
      <c r="F17" s="40">
        <v>0.5</v>
      </c>
      <c r="G17" s="42">
        <f>ROUND(D17*E17*F17,4)</f>
        <v>2.375</v>
      </c>
    </row>
    <row r="18" spans="2:7" x14ac:dyDescent="0.2">
      <c r="B18" s="362" t="s">
        <v>239</v>
      </c>
      <c r="C18" s="363"/>
      <c r="D18" s="363"/>
      <c r="E18" s="363"/>
      <c r="F18" s="363"/>
      <c r="G18" s="43">
        <f>SUM(G16:G17)</f>
        <v>8.7199999999999989</v>
      </c>
    </row>
    <row r="19" spans="2:7" x14ac:dyDescent="0.2">
      <c r="B19" s="47"/>
      <c r="C19" s="47"/>
      <c r="D19" s="47"/>
      <c r="E19" s="47"/>
      <c r="F19" s="47"/>
      <c r="G19" s="22"/>
    </row>
    <row r="20" spans="2:7" x14ac:dyDescent="0.2">
      <c r="B20" s="359" t="s">
        <v>260</v>
      </c>
      <c r="C20" s="360"/>
      <c r="D20" s="360"/>
      <c r="E20" s="360"/>
      <c r="F20" s="360"/>
      <c r="G20" s="361"/>
    </row>
    <row r="21" spans="2:7" x14ac:dyDescent="0.2">
      <c r="B21" s="29" t="s">
        <v>2</v>
      </c>
      <c r="C21" s="30" t="s">
        <v>3</v>
      </c>
      <c r="D21" s="31" t="s">
        <v>4</v>
      </c>
      <c r="E21" s="32" t="s">
        <v>245</v>
      </c>
      <c r="F21" s="48"/>
      <c r="G21" s="33" t="s">
        <v>247</v>
      </c>
    </row>
    <row r="22" spans="2:7" ht="36" x14ac:dyDescent="0.2">
      <c r="B22" s="34" t="s">
        <v>366</v>
      </c>
      <c r="C22" s="11" t="s">
        <v>89</v>
      </c>
      <c r="D22" s="35">
        <v>1</v>
      </c>
      <c r="E22" s="36">
        <v>84.08</v>
      </c>
      <c r="F22" s="65"/>
      <c r="G22" s="37">
        <v>84.08</v>
      </c>
    </row>
    <row r="23" spans="2:7" x14ac:dyDescent="0.2">
      <c r="B23" s="362" t="s">
        <v>239</v>
      </c>
      <c r="C23" s="363"/>
      <c r="D23" s="363"/>
      <c r="E23" s="363"/>
      <c r="F23" s="363"/>
      <c r="G23" s="43">
        <v>84.08</v>
      </c>
    </row>
    <row r="24" spans="2:7" x14ac:dyDescent="0.2">
      <c r="B24" s="24"/>
      <c r="C24" s="26"/>
      <c r="D24" s="27"/>
      <c r="E24" s="28"/>
      <c r="F24" s="27"/>
      <c r="G24" s="27"/>
    </row>
    <row r="25" spans="2:7" x14ac:dyDescent="0.2">
      <c r="B25" s="359" t="s">
        <v>261</v>
      </c>
      <c r="C25" s="360"/>
      <c r="D25" s="360"/>
      <c r="E25" s="360"/>
      <c r="F25" s="360"/>
      <c r="G25" s="361"/>
    </row>
    <row r="26" spans="2:7" x14ac:dyDescent="0.2">
      <c r="B26" s="29" t="s">
        <v>2</v>
      </c>
      <c r="C26" s="30" t="s">
        <v>3</v>
      </c>
      <c r="D26" s="30" t="s">
        <v>4</v>
      </c>
      <c r="E26" s="30" t="s">
        <v>262</v>
      </c>
      <c r="F26" s="30" t="s">
        <v>263</v>
      </c>
      <c r="G26" s="45" t="s">
        <v>247</v>
      </c>
    </row>
    <row r="27" spans="2:7" x14ac:dyDescent="0.2">
      <c r="B27" s="46"/>
      <c r="C27" s="39"/>
      <c r="D27" s="40"/>
      <c r="E27" s="51"/>
      <c r="F27" s="52"/>
      <c r="G27" s="53"/>
    </row>
    <row r="28" spans="2:7" x14ac:dyDescent="0.2">
      <c r="B28" s="362" t="s">
        <v>239</v>
      </c>
      <c r="C28" s="363"/>
      <c r="D28" s="363"/>
      <c r="E28" s="363"/>
      <c r="F28" s="363"/>
      <c r="G28" s="43">
        <v>0</v>
      </c>
    </row>
    <row r="29" spans="2:7" x14ac:dyDescent="0.2">
      <c r="B29" s="47"/>
      <c r="C29" s="47"/>
      <c r="D29" s="47"/>
      <c r="E29" s="47"/>
      <c r="F29" s="47"/>
      <c r="G29" s="47"/>
    </row>
    <row r="30" spans="2:7" x14ac:dyDescent="0.2">
      <c r="B30" s="366" t="s">
        <v>264</v>
      </c>
      <c r="C30" s="367"/>
      <c r="D30" s="367"/>
      <c r="E30" s="367"/>
      <c r="F30" s="367"/>
      <c r="G30" s="54">
        <f>ROUND(G28+G23+G18+G12,2)</f>
        <v>93.24</v>
      </c>
    </row>
    <row r="31" spans="2:7" ht="12.4" customHeight="1" x14ac:dyDescent="0.2">
      <c r="B31" s="47"/>
      <c r="C31" s="47"/>
      <c r="D31" s="47"/>
      <c r="E31" s="47"/>
      <c r="F31" s="47"/>
      <c r="G31" s="47"/>
    </row>
    <row r="32" spans="2:7" x14ac:dyDescent="0.2">
      <c r="B32" s="366" t="s">
        <v>265</v>
      </c>
      <c r="C32" s="367"/>
      <c r="D32" s="367"/>
      <c r="E32" s="367"/>
      <c r="F32" s="367"/>
      <c r="G32" s="54">
        <f>ROUND(B33*G30,2)</f>
        <v>15.85</v>
      </c>
    </row>
    <row r="33" spans="2:7" x14ac:dyDescent="0.2">
      <c r="B33" s="55" t="s">
        <v>266</v>
      </c>
      <c r="C33" s="56"/>
      <c r="D33" s="56"/>
      <c r="E33" s="56"/>
      <c r="F33" s="56"/>
    </row>
    <row r="34" spans="2:7" x14ac:dyDescent="0.2">
      <c r="B34" s="24"/>
      <c r="C34" s="26"/>
      <c r="D34" s="27"/>
      <c r="E34" s="28"/>
      <c r="F34" s="27"/>
      <c r="G34" s="27"/>
    </row>
    <row r="35" spans="2:7" x14ac:dyDescent="0.2">
      <c r="B35" s="57" t="s">
        <v>267</v>
      </c>
      <c r="C35" s="58"/>
      <c r="D35" s="58"/>
      <c r="E35" s="58"/>
      <c r="F35" s="58"/>
      <c r="G35" s="59">
        <f>ROUND(G32+G30,3)</f>
        <v>109.09</v>
      </c>
    </row>
    <row r="36" spans="2:7" x14ac:dyDescent="0.2">
      <c r="B36" s="60"/>
      <c r="C36" s="61"/>
      <c r="D36" s="62"/>
      <c r="E36" s="63"/>
      <c r="F36" s="62"/>
      <c r="G36" s="62"/>
    </row>
    <row r="37" spans="2:7" x14ac:dyDescent="0.2">
      <c r="B37" s="64" t="s">
        <v>240</v>
      </c>
      <c r="C37" s="358" t="s">
        <v>367</v>
      </c>
      <c r="D37" s="358"/>
      <c r="E37" s="358"/>
      <c r="F37" s="358"/>
      <c r="G37" s="358"/>
    </row>
  </sheetData>
  <sheetProtection formatCells="0" formatColumns="0" formatRows="0" insertColumns="0" insertRows="0" insertHyperlinks="0" deleteColumns="0" deleteRows="0" sort="0" autoFilter="0" pivotTables="0"/>
  <mergeCells count="17">
    <mergeCell ref="B1:G1"/>
    <mergeCell ref="B7:G7"/>
    <mergeCell ref="B14:G14"/>
    <mergeCell ref="B20:G20"/>
    <mergeCell ref="B30:F30"/>
    <mergeCell ref="B15:C15"/>
    <mergeCell ref="B9:G9"/>
    <mergeCell ref="B12:F12"/>
    <mergeCell ref="B23:F23"/>
    <mergeCell ref="B17:C17"/>
    <mergeCell ref="B4:D4"/>
    <mergeCell ref="C37:G37"/>
    <mergeCell ref="B25:G25"/>
    <mergeCell ref="B28:F28"/>
    <mergeCell ref="B18:F18"/>
    <mergeCell ref="B16:C16"/>
    <mergeCell ref="B32:F32"/>
  </mergeCells>
  <pageMargins left="0.25" right="0.25" top="0.75" bottom="0.75" header="0.3" footer="0.3"/>
  <pageSetup paperSize="9" orientation="portrait"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37</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1.3.4.3</v>
      </c>
      <c r="G4" s="25"/>
    </row>
    <row r="5" spans="1:7" x14ac:dyDescent="0.2">
      <c r="B5" s="25" t="s">
        <v>93</v>
      </c>
      <c r="C5" s="25"/>
      <c r="D5" s="25"/>
      <c r="E5" s="25"/>
      <c r="F5" s="24" t="s">
        <v>242</v>
      </c>
      <c r="G5" s="25" t="s">
        <v>89</v>
      </c>
    </row>
    <row r="6" spans="1:7" x14ac:dyDescent="0.2">
      <c r="B6" s="25"/>
      <c r="C6" s="25"/>
      <c r="D6" s="25"/>
      <c r="E6" s="25"/>
      <c r="F6" s="247" t="str">
        <f>IF($A$1&lt;&gt;"",VLOOKUP($A$1,INFO,10,0),"")</f>
        <v>HOJA 37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ROUND(IF(ISNUMBER(D11),D11*E11*F11,$G$18*0.05),4)</f>
        <v>4.0172999999999996</v>
      </c>
    </row>
    <row r="12" spans="1:7" x14ac:dyDescent="0.2">
      <c r="B12" s="362" t="s">
        <v>239</v>
      </c>
      <c r="C12" s="363"/>
      <c r="D12" s="363"/>
      <c r="E12" s="363"/>
      <c r="F12" s="363"/>
      <c r="G12" s="43">
        <f>SUM(G11)</f>
        <v>4.0172999999999996</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319</v>
      </c>
      <c r="C16" s="365"/>
      <c r="D16" s="36">
        <v>1</v>
      </c>
      <c r="E16" s="36">
        <v>4.75</v>
      </c>
      <c r="F16" s="35">
        <v>2.6666699999999999</v>
      </c>
      <c r="G16" s="37">
        <f>ROUND(D16*E16*F16,4)</f>
        <v>12.666700000000001</v>
      </c>
    </row>
    <row r="17" spans="2:7" x14ac:dyDescent="0.2">
      <c r="B17" s="378" t="s">
        <v>259</v>
      </c>
      <c r="C17" s="379"/>
      <c r="D17" s="41">
        <v>6.0000099999999996</v>
      </c>
      <c r="E17" s="41">
        <v>4.2300000000000004</v>
      </c>
      <c r="F17" s="40">
        <v>2.6666699999999999</v>
      </c>
      <c r="G17" s="42">
        <f>ROUND(D17*E17*F17,4)</f>
        <v>67.680199999999999</v>
      </c>
    </row>
    <row r="18" spans="2:7" x14ac:dyDescent="0.2">
      <c r="B18" s="362" t="s">
        <v>239</v>
      </c>
      <c r="C18" s="363"/>
      <c r="D18" s="363"/>
      <c r="E18" s="363"/>
      <c r="F18" s="363"/>
      <c r="G18" s="43">
        <f>SUM(G16:G17)</f>
        <v>80.346900000000005</v>
      </c>
    </row>
    <row r="19" spans="2:7" x14ac:dyDescent="0.2">
      <c r="B19" s="47"/>
      <c r="C19" s="47"/>
      <c r="D19" s="47"/>
      <c r="E19" s="47"/>
      <c r="F19" s="47"/>
      <c r="G19" s="22"/>
    </row>
    <row r="20" spans="2:7" x14ac:dyDescent="0.2">
      <c r="B20" s="359" t="s">
        <v>260</v>
      </c>
      <c r="C20" s="360"/>
      <c r="D20" s="360"/>
      <c r="E20" s="360"/>
      <c r="F20" s="360"/>
      <c r="G20" s="361"/>
    </row>
    <row r="21" spans="2:7" x14ac:dyDescent="0.2">
      <c r="B21" s="29" t="s">
        <v>2</v>
      </c>
      <c r="C21" s="30" t="s">
        <v>3</v>
      </c>
      <c r="D21" s="31" t="s">
        <v>4</v>
      </c>
      <c r="E21" s="32" t="s">
        <v>245</v>
      </c>
      <c r="F21" s="48"/>
      <c r="G21" s="33" t="s">
        <v>247</v>
      </c>
    </row>
    <row r="22" spans="2:7" ht="36" x14ac:dyDescent="0.2">
      <c r="B22" s="34" t="s">
        <v>368</v>
      </c>
      <c r="C22" s="11" t="s">
        <v>89</v>
      </c>
      <c r="D22" s="35">
        <v>1</v>
      </c>
      <c r="E22" s="36">
        <v>6525</v>
      </c>
      <c r="F22" s="65"/>
      <c r="G22" s="37">
        <v>6525</v>
      </c>
    </row>
    <row r="23" spans="2:7" x14ac:dyDescent="0.2">
      <c r="B23" s="362" t="s">
        <v>239</v>
      </c>
      <c r="C23" s="363"/>
      <c r="D23" s="363"/>
      <c r="E23" s="363"/>
      <c r="F23" s="363"/>
      <c r="G23" s="43">
        <v>6525</v>
      </c>
    </row>
    <row r="24" spans="2:7" x14ac:dyDescent="0.2">
      <c r="B24" s="24"/>
      <c r="C24" s="26"/>
      <c r="D24" s="27"/>
      <c r="E24" s="28"/>
      <c r="F24" s="27"/>
      <c r="G24" s="27"/>
    </row>
    <row r="25" spans="2:7" x14ac:dyDescent="0.2">
      <c r="B25" s="359" t="s">
        <v>261</v>
      </c>
      <c r="C25" s="360"/>
      <c r="D25" s="360"/>
      <c r="E25" s="360"/>
      <c r="F25" s="360"/>
      <c r="G25" s="361"/>
    </row>
    <row r="26" spans="2:7" x14ac:dyDescent="0.2">
      <c r="B26" s="29" t="s">
        <v>2</v>
      </c>
      <c r="C26" s="30" t="s">
        <v>3</v>
      </c>
      <c r="D26" s="30" t="s">
        <v>4</v>
      </c>
      <c r="E26" s="30" t="s">
        <v>262</v>
      </c>
      <c r="F26" s="30" t="s">
        <v>263</v>
      </c>
      <c r="G26" s="45" t="s">
        <v>247</v>
      </c>
    </row>
    <row r="27" spans="2:7" x14ac:dyDescent="0.2">
      <c r="B27" s="46"/>
      <c r="C27" s="39"/>
      <c r="D27" s="40"/>
      <c r="E27" s="51"/>
      <c r="F27" s="52"/>
      <c r="G27" s="53"/>
    </row>
    <row r="28" spans="2:7" x14ac:dyDescent="0.2">
      <c r="B28" s="362" t="s">
        <v>239</v>
      </c>
      <c r="C28" s="363"/>
      <c r="D28" s="363"/>
      <c r="E28" s="363"/>
      <c r="F28" s="363"/>
      <c r="G28" s="43">
        <v>0</v>
      </c>
    </row>
    <row r="29" spans="2:7" x14ac:dyDescent="0.2">
      <c r="B29" s="47"/>
      <c r="C29" s="47"/>
      <c r="D29" s="47"/>
      <c r="E29" s="47"/>
      <c r="F29" s="47"/>
      <c r="G29" s="47"/>
    </row>
    <row r="30" spans="2:7" x14ac:dyDescent="0.2">
      <c r="B30" s="366" t="s">
        <v>264</v>
      </c>
      <c r="C30" s="367"/>
      <c r="D30" s="367"/>
      <c r="E30" s="367"/>
      <c r="F30" s="367"/>
      <c r="G30" s="54">
        <f>ROUND(G28+G23+G18+G12,2)</f>
        <v>6609.36</v>
      </c>
    </row>
    <row r="31" spans="2:7" ht="12.4" customHeight="1" x14ac:dyDescent="0.2">
      <c r="B31" s="47"/>
      <c r="C31" s="47"/>
      <c r="D31" s="47"/>
      <c r="E31" s="47"/>
      <c r="F31" s="47"/>
      <c r="G31" s="47"/>
    </row>
    <row r="32" spans="2:7" x14ac:dyDescent="0.2">
      <c r="B32" s="366" t="s">
        <v>265</v>
      </c>
      <c r="C32" s="367"/>
      <c r="D32" s="367"/>
      <c r="E32" s="367"/>
      <c r="F32" s="367"/>
      <c r="G32" s="54">
        <f>ROUND(B33*G30,2)</f>
        <v>1123.5899999999999</v>
      </c>
    </row>
    <row r="33" spans="2:7" x14ac:dyDescent="0.2">
      <c r="B33" s="55" t="s">
        <v>266</v>
      </c>
      <c r="C33" s="56"/>
      <c r="D33" s="56"/>
      <c r="E33" s="56"/>
      <c r="F33" s="56"/>
    </row>
    <row r="34" spans="2:7" x14ac:dyDescent="0.2">
      <c r="B34" s="24"/>
      <c r="C34" s="26"/>
      <c r="D34" s="27"/>
      <c r="E34" s="28"/>
      <c r="F34" s="27"/>
      <c r="G34" s="27"/>
    </row>
    <row r="35" spans="2:7" x14ac:dyDescent="0.2">
      <c r="B35" s="57" t="s">
        <v>267</v>
      </c>
      <c r="C35" s="58"/>
      <c r="D35" s="58"/>
      <c r="E35" s="58"/>
      <c r="F35" s="58"/>
      <c r="G35" s="59">
        <f>ROUND(G32+G30,3)</f>
        <v>7732.95</v>
      </c>
    </row>
    <row r="36" spans="2:7" x14ac:dyDescent="0.2">
      <c r="B36" s="60"/>
      <c r="C36" s="61"/>
      <c r="D36" s="62"/>
      <c r="E36" s="63"/>
      <c r="F36" s="62"/>
      <c r="G36" s="62"/>
    </row>
    <row r="37" spans="2:7" x14ac:dyDescent="0.2">
      <c r="B37" s="64" t="s">
        <v>240</v>
      </c>
      <c r="C37" s="358" t="s">
        <v>369</v>
      </c>
      <c r="D37" s="358"/>
      <c r="E37" s="358"/>
      <c r="F37" s="358"/>
      <c r="G37" s="358"/>
    </row>
  </sheetData>
  <sheetProtection formatCells="0" formatColumns="0" formatRows="0" insertColumns="0" insertRows="0" insertHyperlinks="0" deleteColumns="0" deleteRows="0" sort="0" autoFilter="0" pivotTables="0"/>
  <mergeCells count="17">
    <mergeCell ref="B1:G1"/>
    <mergeCell ref="B7:G7"/>
    <mergeCell ref="B14:G14"/>
    <mergeCell ref="B20:G20"/>
    <mergeCell ref="B30:F30"/>
    <mergeCell ref="B15:C15"/>
    <mergeCell ref="B9:G9"/>
    <mergeCell ref="B12:F12"/>
    <mergeCell ref="B23:F23"/>
    <mergeCell ref="B17:C17"/>
    <mergeCell ref="B4:D4"/>
    <mergeCell ref="C37:G37"/>
    <mergeCell ref="B25:G25"/>
    <mergeCell ref="B28:F28"/>
    <mergeCell ref="B18:F18"/>
    <mergeCell ref="B16:C16"/>
    <mergeCell ref="B32:F32"/>
  </mergeCells>
  <pageMargins left="0.25" right="0.25" top="0.75" bottom="0.75" header="0.3" footer="0.3"/>
  <pageSetup paperSize="9" orientation="portrait"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38</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1.3.4.4</v>
      </c>
      <c r="G4" s="25"/>
    </row>
    <row r="5" spans="1:7" x14ac:dyDescent="0.2">
      <c r="B5" s="25" t="s">
        <v>59</v>
      </c>
      <c r="C5" s="25"/>
      <c r="D5" s="25"/>
      <c r="E5" s="25"/>
      <c r="F5" s="24" t="s">
        <v>242</v>
      </c>
      <c r="G5" s="25" t="s">
        <v>60</v>
      </c>
    </row>
    <row r="6" spans="1:7" x14ac:dyDescent="0.2">
      <c r="B6" s="25"/>
      <c r="C6" s="25"/>
      <c r="D6" s="25"/>
      <c r="E6" s="25"/>
      <c r="F6" s="247" t="str">
        <f>IF($A$1&lt;&gt;"",VLOOKUP($A$1,INFO,10,0),"")</f>
        <v>HOJA 38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ROUND(IF(ISNUMBER(D11),D11*E11*F11,$G$20*0.05),4)</f>
        <v>2.6499999999999999E-2</v>
      </c>
    </row>
    <row r="12" spans="1:7" ht="24" x14ac:dyDescent="0.2">
      <c r="B12" s="38" t="s">
        <v>329</v>
      </c>
      <c r="C12" s="39" t="s">
        <v>249</v>
      </c>
      <c r="D12" s="40">
        <v>1</v>
      </c>
      <c r="E12" s="41">
        <v>1.25</v>
      </c>
      <c r="F12" s="40">
        <v>3.0300000000000001E-2</v>
      </c>
      <c r="G12" s="42">
        <f>ROUND(IF(ISNUMBER(D12),D12*E12*F12,$G$20*0.05),4)</f>
        <v>3.7900000000000003E-2</v>
      </c>
    </row>
    <row r="13" spans="1:7" x14ac:dyDescent="0.2">
      <c r="B13" s="362" t="s">
        <v>239</v>
      </c>
      <c r="C13" s="363"/>
      <c r="D13" s="363"/>
      <c r="E13" s="363"/>
      <c r="F13" s="363"/>
      <c r="G13" s="43">
        <f>SUM(G11:G12)</f>
        <v>6.4399999999999999E-2</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2</v>
      </c>
      <c r="E17" s="36">
        <v>4.2300000000000004</v>
      </c>
      <c r="F17" s="35">
        <v>3.0300000000000001E-2</v>
      </c>
      <c r="G17" s="37">
        <f>ROUND(D17*E17*F17,4)</f>
        <v>0.25629999999999997</v>
      </c>
    </row>
    <row r="18" spans="2:7" x14ac:dyDescent="0.2">
      <c r="B18" s="378" t="s">
        <v>319</v>
      </c>
      <c r="C18" s="379"/>
      <c r="D18" s="41">
        <v>1</v>
      </c>
      <c r="E18" s="41">
        <v>4.75</v>
      </c>
      <c r="F18" s="40">
        <v>3.0300000000000001E-2</v>
      </c>
      <c r="G18" s="42">
        <f>ROUND(D18*E18*F18,4)</f>
        <v>0.1439</v>
      </c>
    </row>
    <row r="19" spans="2:7" x14ac:dyDescent="0.2">
      <c r="B19" s="378" t="s">
        <v>330</v>
      </c>
      <c r="C19" s="379"/>
      <c r="D19" s="41">
        <v>1</v>
      </c>
      <c r="E19" s="41">
        <v>4.28</v>
      </c>
      <c r="F19" s="40">
        <v>3.0300000000000001E-2</v>
      </c>
      <c r="G19" s="42">
        <f>ROUND(D19*E19*F19,4)</f>
        <v>0.12970000000000001</v>
      </c>
    </row>
    <row r="20" spans="2:7" x14ac:dyDescent="0.2">
      <c r="B20" s="362" t="s">
        <v>239</v>
      </c>
      <c r="C20" s="363"/>
      <c r="D20" s="363"/>
      <c r="E20" s="363"/>
      <c r="F20" s="363"/>
      <c r="G20" s="43">
        <f>SUM(G17:G19)</f>
        <v>0.52990000000000004</v>
      </c>
    </row>
    <row r="21" spans="2:7" x14ac:dyDescent="0.2">
      <c r="B21" s="47"/>
      <c r="C21" s="47"/>
      <c r="D21" s="47"/>
      <c r="E21" s="47"/>
      <c r="F21" s="47"/>
      <c r="G21" s="22"/>
    </row>
    <row r="22" spans="2:7" x14ac:dyDescent="0.2">
      <c r="B22" s="359" t="s">
        <v>260</v>
      </c>
      <c r="C22" s="360"/>
      <c r="D22" s="360"/>
      <c r="E22" s="360"/>
      <c r="F22" s="360"/>
      <c r="G22" s="361"/>
    </row>
    <row r="23" spans="2:7" x14ac:dyDescent="0.2">
      <c r="B23" s="29" t="s">
        <v>2</v>
      </c>
      <c r="C23" s="30" t="s">
        <v>3</v>
      </c>
      <c r="D23" s="31" t="s">
        <v>4</v>
      </c>
      <c r="E23" s="32" t="s">
        <v>245</v>
      </c>
      <c r="F23" s="48"/>
      <c r="G23" s="33" t="s">
        <v>247</v>
      </c>
    </row>
    <row r="24" spans="2:7" ht="24" x14ac:dyDescent="0.2">
      <c r="B24" s="34" t="s">
        <v>331</v>
      </c>
      <c r="C24" s="11" t="s">
        <v>60</v>
      </c>
      <c r="D24" s="35">
        <v>0.05</v>
      </c>
      <c r="E24" s="36">
        <v>1.1200000000000001</v>
      </c>
      <c r="F24" s="65"/>
      <c r="G24" s="37">
        <v>0.06</v>
      </c>
    </row>
    <row r="25" spans="2:7" x14ac:dyDescent="0.2">
      <c r="B25" s="46" t="s">
        <v>332</v>
      </c>
      <c r="C25" s="39" t="s">
        <v>291</v>
      </c>
      <c r="D25" s="40">
        <v>1.03</v>
      </c>
      <c r="E25" s="41">
        <v>1.08</v>
      </c>
      <c r="F25" s="49"/>
      <c r="G25" s="50">
        <v>1.1100000000000001</v>
      </c>
    </row>
    <row r="26" spans="2:7" x14ac:dyDescent="0.2">
      <c r="B26" s="362" t="s">
        <v>239</v>
      </c>
      <c r="C26" s="363"/>
      <c r="D26" s="363"/>
      <c r="E26" s="363"/>
      <c r="F26" s="363"/>
      <c r="G26" s="43">
        <v>1.1700000000000002</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ROUND(G31+G26+G20+G13,2)</f>
        <v>1.76</v>
      </c>
    </row>
    <row r="34" spans="2:7" ht="12.4" customHeight="1" x14ac:dyDescent="0.2">
      <c r="B34" s="47"/>
      <c r="C34" s="47"/>
      <c r="D34" s="47"/>
      <c r="E34" s="47"/>
      <c r="F34" s="47"/>
      <c r="G34" s="47"/>
    </row>
    <row r="35" spans="2:7" x14ac:dyDescent="0.2">
      <c r="B35" s="366" t="s">
        <v>265</v>
      </c>
      <c r="C35" s="367"/>
      <c r="D35" s="367"/>
      <c r="E35" s="367"/>
      <c r="F35" s="367"/>
      <c r="G35" s="54">
        <f>ROUND(B36*G33,2)</f>
        <v>0.3</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2.06</v>
      </c>
    </row>
    <row r="39" spans="2:7" x14ac:dyDescent="0.2">
      <c r="B39" s="60"/>
      <c r="C39" s="61"/>
      <c r="D39" s="62"/>
      <c r="E39" s="63"/>
      <c r="F39" s="62"/>
      <c r="G39" s="62"/>
    </row>
    <row r="40" spans="2:7" x14ac:dyDescent="0.2">
      <c r="B40" s="64" t="s">
        <v>240</v>
      </c>
      <c r="C40" s="358" t="s">
        <v>333</v>
      </c>
      <c r="D40" s="358"/>
      <c r="E40" s="358"/>
      <c r="F40" s="358"/>
      <c r="G40" s="358"/>
    </row>
  </sheetData>
  <sheetProtection formatCells="0" formatColumns="0" formatRows="0" insertColumns="0" insertRows="0" insertHyperlinks="0" deleteColumns="0" deleteRows="0" sort="0" autoFilter="0" pivotTables="0"/>
  <mergeCells count="18">
    <mergeCell ref="B1:G1"/>
    <mergeCell ref="B7:G7"/>
    <mergeCell ref="B15:G15"/>
    <mergeCell ref="B22:G22"/>
    <mergeCell ref="B33:F33"/>
    <mergeCell ref="B16:C16"/>
    <mergeCell ref="B9:G9"/>
    <mergeCell ref="B13:F13"/>
    <mergeCell ref="B26:F26"/>
    <mergeCell ref="B18:C18"/>
    <mergeCell ref="B19:C19"/>
    <mergeCell ref="B4:D4"/>
    <mergeCell ref="C40:G40"/>
    <mergeCell ref="B28:G28"/>
    <mergeCell ref="B31:F31"/>
    <mergeCell ref="B20:F20"/>
    <mergeCell ref="B17:C17"/>
    <mergeCell ref="B35:F35"/>
  </mergeCells>
  <pageMargins left="0.25" right="0.25" top="0.75" bottom="0.75" header="0.3" footer="0.3"/>
  <pageSetup paperSize="9" orientation="portrait"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39</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1.3.4.5</v>
      </c>
      <c r="G4" s="25"/>
    </row>
    <row r="5" spans="1:7" x14ac:dyDescent="0.2">
      <c r="B5" s="25" t="s">
        <v>79</v>
      </c>
      <c r="C5" s="25"/>
      <c r="D5" s="25"/>
      <c r="E5" s="25"/>
      <c r="F5" s="24" t="s">
        <v>242</v>
      </c>
      <c r="G5" s="25" t="s">
        <v>17</v>
      </c>
    </row>
    <row r="6" spans="1:7" x14ac:dyDescent="0.2">
      <c r="B6" s="25"/>
      <c r="C6" s="25"/>
      <c r="D6" s="25"/>
      <c r="E6" s="25"/>
      <c r="F6" s="247" t="str">
        <f>IF($A$1&lt;&gt;"",VLOOKUP($A$1,INFO,10,0),"")</f>
        <v>HOJA 39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3.9592000000000001</v>
      </c>
    </row>
    <row r="12" spans="1:7" ht="24" x14ac:dyDescent="0.2">
      <c r="B12" s="38" t="s">
        <v>334</v>
      </c>
      <c r="C12" s="39" t="s">
        <v>249</v>
      </c>
      <c r="D12" s="40">
        <v>1</v>
      </c>
      <c r="E12" s="41">
        <v>4.38</v>
      </c>
      <c r="F12" s="40">
        <v>1.0308999999999999</v>
      </c>
      <c r="G12" s="42">
        <f>ROUND(IF(ISNUMBER(D12),D12*E12*F12,$G$22*0.05),4)</f>
        <v>4.5152999999999999</v>
      </c>
    </row>
    <row r="13" spans="1:7" ht="24" x14ac:dyDescent="0.2">
      <c r="B13" s="38" t="s">
        <v>317</v>
      </c>
      <c r="C13" s="39" t="s">
        <v>249</v>
      </c>
      <c r="D13" s="40">
        <v>2.0000100000000001</v>
      </c>
      <c r="E13" s="41">
        <v>3.84</v>
      </c>
      <c r="F13" s="40">
        <v>1.0308999999999999</v>
      </c>
      <c r="G13" s="42">
        <f>ROUND(IF(ISNUMBER(D13),D13*E13*F13,$G$22*0.05),4)</f>
        <v>7.9173999999999998</v>
      </c>
    </row>
    <row r="14" spans="1:7" x14ac:dyDescent="0.2">
      <c r="B14" s="362" t="s">
        <v>239</v>
      </c>
      <c r="C14" s="363"/>
      <c r="D14" s="363"/>
      <c r="E14" s="363"/>
      <c r="F14" s="363"/>
      <c r="G14" s="43">
        <f>SUM(G11:G13)</f>
        <v>16.3919</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259</v>
      </c>
      <c r="C18" s="365"/>
      <c r="D18" s="36">
        <v>14.00005</v>
      </c>
      <c r="E18" s="36">
        <v>4.2300000000000004</v>
      </c>
      <c r="F18" s="35">
        <v>1.0308999999999999</v>
      </c>
      <c r="G18" s="37">
        <f>ROUND(D18*E18*F18,4)</f>
        <v>61.0501</v>
      </c>
    </row>
    <row r="19" spans="2:7" x14ac:dyDescent="0.2">
      <c r="B19" s="378" t="s">
        <v>319</v>
      </c>
      <c r="C19" s="379"/>
      <c r="D19" s="41">
        <v>1</v>
      </c>
      <c r="E19" s="41">
        <v>4.75</v>
      </c>
      <c r="F19" s="40">
        <v>1.0308999999999999</v>
      </c>
      <c r="G19" s="42">
        <f>ROUND(D19*E19*F19,4)</f>
        <v>4.8967999999999998</v>
      </c>
    </row>
    <row r="20" spans="2:7" x14ac:dyDescent="0.2">
      <c r="B20" s="378" t="s">
        <v>359</v>
      </c>
      <c r="C20" s="379"/>
      <c r="D20" s="41">
        <v>1</v>
      </c>
      <c r="E20" s="41">
        <v>4.28</v>
      </c>
      <c r="F20" s="40">
        <v>1.0308999999999999</v>
      </c>
      <c r="G20" s="42">
        <f>ROUND(D20*E20*F20,4)</f>
        <v>4.4123000000000001</v>
      </c>
    </row>
    <row r="21" spans="2:7" x14ac:dyDescent="0.2">
      <c r="B21" s="378" t="s">
        <v>320</v>
      </c>
      <c r="C21" s="379"/>
      <c r="D21" s="41">
        <v>2.0000100000000001</v>
      </c>
      <c r="E21" s="41">
        <v>4.28</v>
      </c>
      <c r="F21" s="40">
        <v>1.0308999999999999</v>
      </c>
      <c r="G21" s="42">
        <f>ROUND(D21*E21*F21,4)</f>
        <v>8.8245000000000005</v>
      </c>
    </row>
    <row r="22" spans="2:7" x14ac:dyDescent="0.2">
      <c r="B22" s="362" t="s">
        <v>239</v>
      </c>
      <c r="C22" s="363"/>
      <c r="D22" s="363"/>
      <c r="E22" s="363"/>
      <c r="F22" s="363"/>
      <c r="G22" s="43">
        <f>SUM(G18:G21)</f>
        <v>79.183700000000002</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x14ac:dyDescent="0.2">
      <c r="B26" s="34" t="s">
        <v>326</v>
      </c>
      <c r="C26" s="11" t="s">
        <v>327</v>
      </c>
      <c r="D26" s="35">
        <v>0.33</v>
      </c>
      <c r="E26" s="36">
        <v>46.02</v>
      </c>
      <c r="F26" s="65"/>
      <c r="G26" s="37">
        <v>15.19</v>
      </c>
    </row>
    <row r="27" spans="2:7" x14ac:dyDescent="0.2">
      <c r="B27" s="46" t="s">
        <v>289</v>
      </c>
      <c r="C27" s="39" t="s">
        <v>17</v>
      </c>
      <c r="D27" s="40">
        <v>0.28000000000000003</v>
      </c>
      <c r="E27" s="41">
        <v>1.24</v>
      </c>
      <c r="F27" s="49"/>
      <c r="G27" s="50">
        <v>0.35</v>
      </c>
    </row>
    <row r="28" spans="2:7" ht="24" x14ac:dyDescent="0.2">
      <c r="B28" s="46" t="s">
        <v>360</v>
      </c>
      <c r="C28" s="39" t="s">
        <v>291</v>
      </c>
      <c r="D28" s="40">
        <v>2.63</v>
      </c>
      <c r="E28" s="41">
        <v>2.4300000000000002</v>
      </c>
      <c r="F28" s="49"/>
      <c r="G28" s="50">
        <v>6.39</v>
      </c>
    </row>
    <row r="29" spans="2:7" ht="48" x14ac:dyDescent="0.2">
      <c r="B29" s="46" t="s">
        <v>361</v>
      </c>
      <c r="C29" s="39" t="s">
        <v>323</v>
      </c>
      <c r="D29" s="40">
        <v>0.6</v>
      </c>
      <c r="E29" s="41">
        <v>25.5</v>
      </c>
      <c r="F29" s="49"/>
      <c r="G29" s="50">
        <v>15.3</v>
      </c>
    </row>
    <row r="30" spans="2:7" x14ac:dyDescent="0.2">
      <c r="B30" s="46" t="s">
        <v>335</v>
      </c>
      <c r="C30" s="39" t="s">
        <v>17</v>
      </c>
      <c r="D30" s="40">
        <v>0.9</v>
      </c>
      <c r="E30" s="41">
        <v>11.5</v>
      </c>
      <c r="F30" s="49"/>
      <c r="G30" s="50">
        <v>10.35</v>
      </c>
    </row>
    <row r="31" spans="2:7" x14ac:dyDescent="0.2">
      <c r="B31" s="46" t="s">
        <v>336</v>
      </c>
      <c r="C31" s="39" t="s">
        <v>17</v>
      </c>
      <c r="D31" s="40">
        <v>0.6</v>
      </c>
      <c r="E31" s="41">
        <v>13.25</v>
      </c>
      <c r="F31" s="49"/>
      <c r="G31" s="50">
        <v>7.95</v>
      </c>
    </row>
    <row r="32" spans="2:7" x14ac:dyDescent="0.2">
      <c r="B32" s="46" t="s">
        <v>337</v>
      </c>
      <c r="C32" s="39" t="s">
        <v>60</v>
      </c>
      <c r="D32" s="40">
        <v>526</v>
      </c>
      <c r="E32" s="41">
        <v>0.18</v>
      </c>
      <c r="F32" s="49"/>
      <c r="G32" s="50">
        <v>94.68</v>
      </c>
    </row>
    <row r="33" spans="2:7" x14ac:dyDescent="0.2">
      <c r="B33" s="362" t="s">
        <v>239</v>
      </c>
      <c r="C33" s="363"/>
      <c r="D33" s="363"/>
      <c r="E33" s="363"/>
      <c r="F33" s="363"/>
      <c r="G33" s="43">
        <v>150.21</v>
      </c>
    </row>
    <row r="34" spans="2:7" x14ac:dyDescent="0.2">
      <c r="B34" s="24"/>
      <c r="C34" s="26"/>
      <c r="D34" s="27"/>
      <c r="E34" s="28"/>
      <c r="F34" s="27"/>
      <c r="G34" s="27"/>
    </row>
    <row r="35" spans="2:7" x14ac:dyDescent="0.2">
      <c r="B35" s="359" t="s">
        <v>261</v>
      </c>
      <c r="C35" s="360"/>
      <c r="D35" s="360"/>
      <c r="E35" s="360"/>
      <c r="F35" s="360"/>
      <c r="G35" s="361"/>
    </row>
    <row r="36" spans="2:7" x14ac:dyDescent="0.2">
      <c r="B36" s="29" t="s">
        <v>2</v>
      </c>
      <c r="C36" s="30" t="s">
        <v>3</v>
      </c>
      <c r="D36" s="30" t="s">
        <v>4</v>
      </c>
      <c r="E36" s="30" t="s">
        <v>262</v>
      </c>
      <c r="F36" s="30" t="s">
        <v>263</v>
      </c>
      <c r="G36" s="45" t="s">
        <v>247</v>
      </c>
    </row>
    <row r="37" spans="2:7" x14ac:dyDescent="0.2">
      <c r="B37" s="46"/>
      <c r="C37" s="39"/>
      <c r="D37" s="40"/>
      <c r="E37" s="51"/>
      <c r="F37" s="52"/>
      <c r="G37" s="53"/>
    </row>
    <row r="38" spans="2:7" x14ac:dyDescent="0.2">
      <c r="B38" s="362" t="s">
        <v>239</v>
      </c>
      <c r="C38" s="363"/>
      <c r="D38" s="363"/>
      <c r="E38" s="363"/>
      <c r="F38" s="363"/>
      <c r="G38" s="43">
        <v>0</v>
      </c>
    </row>
    <row r="39" spans="2:7" x14ac:dyDescent="0.2">
      <c r="B39" s="47"/>
      <c r="C39" s="47"/>
      <c r="D39" s="47"/>
      <c r="E39" s="47"/>
      <c r="F39" s="47"/>
      <c r="G39" s="47"/>
    </row>
    <row r="40" spans="2:7" x14ac:dyDescent="0.2">
      <c r="B40" s="366" t="s">
        <v>264</v>
      </c>
      <c r="C40" s="367"/>
      <c r="D40" s="367"/>
      <c r="E40" s="367"/>
      <c r="F40" s="367"/>
      <c r="G40" s="54">
        <f>ROUND(G38+G33+G22+G14,2)</f>
        <v>245.79</v>
      </c>
    </row>
    <row r="41" spans="2:7" ht="12.4" customHeight="1" x14ac:dyDescent="0.2">
      <c r="B41" s="47"/>
      <c r="C41" s="47"/>
      <c r="D41" s="47"/>
      <c r="E41" s="47"/>
      <c r="F41" s="47"/>
      <c r="G41" s="47"/>
    </row>
    <row r="42" spans="2:7" x14ac:dyDescent="0.2">
      <c r="B42" s="366" t="s">
        <v>265</v>
      </c>
      <c r="C42" s="367"/>
      <c r="D42" s="367"/>
      <c r="E42" s="367"/>
      <c r="F42" s="367"/>
      <c r="G42" s="54">
        <f>ROUND(B43*G40,2)</f>
        <v>41.78</v>
      </c>
    </row>
    <row r="43" spans="2:7" x14ac:dyDescent="0.2">
      <c r="B43" s="55" t="s">
        <v>266</v>
      </c>
      <c r="C43" s="56"/>
      <c r="D43" s="56"/>
      <c r="E43" s="56"/>
      <c r="F43" s="56"/>
    </row>
    <row r="44" spans="2:7" x14ac:dyDescent="0.2">
      <c r="B44" s="24"/>
      <c r="C44" s="26"/>
      <c r="D44" s="27"/>
      <c r="E44" s="28"/>
      <c r="F44" s="27"/>
      <c r="G44" s="27"/>
    </row>
    <row r="45" spans="2:7" x14ac:dyDescent="0.2">
      <c r="B45" s="57" t="s">
        <v>267</v>
      </c>
      <c r="C45" s="58"/>
      <c r="D45" s="58"/>
      <c r="E45" s="58"/>
      <c r="F45" s="58"/>
      <c r="G45" s="59">
        <f>ROUND(G42+G40,3)</f>
        <v>287.57</v>
      </c>
    </row>
    <row r="46" spans="2:7" x14ac:dyDescent="0.2">
      <c r="B46" s="60"/>
      <c r="C46" s="61"/>
      <c r="D46" s="62"/>
      <c r="E46" s="63"/>
      <c r="F46" s="62"/>
      <c r="G46" s="62"/>
    </row>
    <row r="47" spans="2:7" x14ac:dyDescent="0.2">
      <c r="B47" s="64" t="s">
        <v>240</v>
      </c>
      <c r="C47" s="358" t="s">
        <v>362</v>
      </c>
      <c r="D47" s="358"/>
      <c r="E47" s="358"/>
      <c r="F47" s="358"/>
      <c r="G47" s="358"/>
    </row>
  </sheetData>
  <sheetProtection formatCells="0" formatColumns="0" formatRows="0" insertColumns="0" insertRows="0" insertHyperlinks="0" deleteColumns="0" deleteRows="0" sort="0" autoFilter="0" pivotTables="0"/>
  <mergeCells count="19">
    <mergeCell ref="B1:G1"/>
    <mergeCell ref="B7:G7"/>
    <mergeCell ref="B16:G16"/>
    <mergeCell ref="B24:G24"/>
    <mergeCell ref="B40:F40"/>
    <mergeCell ref="B17:C17"/>
    <mergeCell ref="B9:G9"/>
    <mergeCell ref="B14:F14"/>
    <mergeCell ref="B33:F33"/>
    <mergeCell ref="B19:C19"/>
    <mergeCell ref="B20:C20"/>
    <mergeCell ref="B21:C21"/>
    <mergeCell ref="B4:D4"/>
    <mergeCell ref="C47:G47"/>
    <mergeCell ref="B35:G35"/>
    <mergeCell ref="B38:F38"/>
    <mergeCell ref="B22:F22"/>
    <mergeCell ref="B18:C18"/>
    <mergeCell ref="B42:F42"/>
  </mergeCells>
  <pageMargins left="0.25" right="0.25" top="0.75" bottom="0.75" header="0.3" footer="0.3"/>
  <pageSetup paperSize="9" orientation="portrait"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40</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1.3.4.6</v>
      </c>
      <c r="G4" s="25"/>
    </row>
    <row r="5" spans="1:7" x14ac:dyDescent="0.2">
      <c r="B5" s="25" t="s">
        <v>97</v>
      </c>
      <c r="C5" s="25"/>
      <c r="D5" s="25"/>
      <c r="E5" s="25"/>
      <c r="F5" s="24" t="s">
        <v>242</v>
      </c>
      <c r="G5" s="25" t="s">
        <v>65</v>
      </c>
    </row>
    <row r="6" spans="1:7" x14ac:dyDescent="0.2">
      <c r="B6" s="25"/>
      <c r="C6" s="25"/>
      <c r="D6" s="25"/>
      <c r="E6" s="25"/>
      <c r="F6" s="247" t="str">
        <f>IF($A$1&lt;&gt;"",VLOOKUP($A$1,INFO,10,0),"")</f>
        <v>HOJA 40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ROUND(IF(ISNUMBER(D11),D11*E11*F11,$G$18*0.05),4)</f>
        <v>0.872</v>
      </c>
    </row>
    <row r="12" spans="1:7" x14ac:dyDescent="0.2">
      <c r="B12" s="362" t="s">
        <v>239</v>
      </c>
      <c r="C12" s="363"/>
      <c r="D12" s="363"/>
      <c r="E12" s="363"/>
      <c r="F12" s="363"/>
      <c r="G12" s="43">
        <f>SUM(G11)</f>
        <v>0.872</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3</v>
      </c>
      <c r="E16" s="36">
        <v>4.2300000000000004</v>
      </c>
      <c r="F16" s="35">
        <v>1</v>
      </c>
      <c r="G16" s="37">
        <f>ROUND(D16*E16*F16,4)</f>
        <v>12.69</v>
      </c>
    </row>
    <row r="17" spans="2:7" x14ac:dyDescent="0.2">
      <c r="B17" s="378" t="s">
        <v>319</v>
      </c>
      <c r="C17" s="379"/>
      <c r="D17" s="41">
        <v>1</v>
      </c>
      <c r="E17" s="41">
        <v>4.75</v>
      </c>
      <c r="F17" s="40">
        <v>1</v>
      </c>
      <c r="G17" s="42">
        <f>ROUND(D17*E17*F17,4)</f>
        <v>4.75</v>
      </c>
    </row>
    <row r="18" spans="2:7" x14ac:dyDescent="0.2">
      <c r="B18" s="362" t="s">
        <v>239</v>
      </c>
      <c r="C18" s="363"/>
      <c r="D18" s="363"/>
      <c r="E18" s="363"/>
      <c r="F18" s="363"/>
      <c r="G18" s="43">
        <f>SUM(G16:G17)</f>
        <v>17.439999999999998</v>
      </c>
    </row>
    <row r="19" spans="2:7" x14ac:dyDescent="0.2">
      <c r="B19" s="47"/>
      <c r="C19" s="47"/>
      <c r="D19" s="47"/>
      <c r="E19" s="47"/>
      <c r="F19" s="47"/>
      <c r="G19" s="22"/>
    </row>
    <row r="20" spans="2:7" x14ac:dyDescent="0.2">
      <c r="B20" s="359" t="s">
        <v>260</v>
      </c>
      <c r="C20" s="360"/>
      <c r="D20" s="360"/>
      <c r="E20" s="360"/>
      <c r="F20" s="360"/>
      <c r="G20" s="361"/>
    </row>
    <row r="21" spans="2:7" x14ac:dyDescent="0.2">
      <c r="B21" s="29" t="s">
        <v>2</v>
      </c>
      <c r="C21" s="30" t="s">
        <v>3</v>
      </c>
      <c r="D21" s="31" t="s">
        <v>4</v>
      </c>
      <c r="E21" s="32" t="s">
        <v>245</v>
      </c>
      <c r="F21" s="48"/>
      <c r="G21" s="33" t="s">
        <v>247</v>
      </c>
    </row>
    <row r="22" spans="2:7" ht="36" x14ac:dyDescent="0.2">
      <c r="B22" s="34" t="s">
        <v>370</v>
      </c>
      <c r="C22" s="11" t="s">
        <v>65</v>
      </c>
      <c r="D22" s="35">
        <v>1</v>
      </c>
      <c r="E22" s="36">
        <v>231.08</v>
      </c>
      <c r="F22" s="65"/>
      <c r="G22" s="37">
        <v>231.08</v>
      </c>
    </row>
    <row r="23" spans="2:7" x14ac:dyDescent="0.2">
      <c r="B23" s="362" t="s">
        <v>239</v>
      </c>
      <c r="C23" s="363"/>
      <c r="D23" s="363"/>
      <c r="E23" s="363"/>
      <c r="F23" s="363"/>
      <c r="G23" s="43">
        <v>231.08</v>
      </c>
    </row>
    <row r="24" spans="2:7" x14ac:dyDescent="0.2">
      <c r="B24" s="24"/>
      <c r="C24" s="26"/>
      <c r="D24" s="27"/>
      <c r="E24" s="28"/>
      <c r="F24" s="27"/>
      <c r="G24" s="27"/>
    </row>
    <row r="25" spans="2:7" x14ac:dyDescent="0.2">
      <c r="B25" s="359" t="s">
        <v>261</v>
      </c>
      <c r="C25" s="360"/>
      <c r="D25" s="360"/>
      <c r="E25" s="360"/>
      <c r="F25" s="360"/>
      <c r="G25" s="361"/>
    </row>
    <row r="26" spans="2:7" x14ac:dyDescent="0.2">
      <c r="B26" s="29" t="s">
        <v>2</v>
      </c>
      <c r="C26" s="30" t="s">
        <v>3</v>
      </c>
      <c r="D26" s="30" t="s">
        <v>4</v>
      </c>
      <c r="E26" s="30" t="s">
        <v>262</v>
      </c>
      <c r="F26" s="30" t="s">
        <v>263</v>
      </c>
      <c r="G26" s="45" t="s">
        <v>247</v>
      </c>
    </row>
    <row r="27" spans="2:7" x14ac:dyDescent="0.2">
      <c r="B27" s="46"/>
      <c r="C27" s="39"/>
      <c r="D27" s="40"/>
      <c r="E27" s="51"/>
      <c r="F27" s="52"/>
      <c r="G27" s="53"/>
    </row>
    <row r="28" spans="2:7" x14ac:dyDescent="0.2">
      <c r="B28" s="362" t="s">
        <v>239</v>
      </c>
      <c r="C28" s="363"/>
      <c r="D28" s="363"/>
      <c r="E28" s="363"/>
      <c r="F28" s="363"/>
      <c r="G28" s="43">
        <v>0</v>
      </c>
    </row>
    <row r="29" spans="2:7" x14ac:dyDescent="0.2">
      <c r="B29" s="47"/>
      <c r="C29" s="47"/>
      <c r="D29" s="47"/>
      <c r="E29" s="47"/>
      <c r="F29" s="47"/>
      <c r="G29" s="47"/>
    </row>
    <row r="30" spans="2:7" x14ac:dyDescent="0.2">
      <c r="B30" s="366" t="s">
        <v>264</v>
      </c>
      <c r="C30" s="367"/>
      <c r="D30" s="367"/>
      <c r="E30" s="367"/>
      <c r="F30" s="367"/>
      <c r="G30" s="54">
        <f>ROUND(G28+G23+G18+G12,2)</f>
        <v>249.39</v>
      </c>
    </row>
    <row r="31" spans="2:7" ht="12.4" customHeight="1" x14ac:dyDescent="0.2">
      <c r="B31" s="47"/>
      <c r="C31" s="47"/>
      <c r="D31" s="47"/>
      <c r="E31" s="47"/>
      <c r="F31" s="47"/>
      <c r="G31" s="47"/>
    </row>
    <row r="32" spans="2:7" x14ac:dyDescent="0.2">
      <c r="B32" s="366" t="s">
        <v>265</v>
      </c>
      <c r="C32" s="367"/>
      <c r="D32" s="367"/>
      <c r="E32" s="367"/>
      <c r="F32" s="367"/>
      <c r="G32" s="54">
        <f>ROUND(B33*G30,2)</f>
        <v>42.4</v>
      </c>
    </row>
    <row r="33" spans="2:7" x14ac:dyDescent="0.2">
      <c r="B33" s="55" t="s">
        <v>266</v>
      </c>
      <c r="C33" s="56"/>
      <c r="D33" s="56"/>
      <c r="E33" s="56"/>
      <c r="F33" s="56"/>
    </row>
    <row r="34" spans="2:7" x14ac:dyDescent="0.2">
      <c r="B34" s="24"/>
      <c r="C34" s="26"/>
      <c r="D34" s="27"/>
      <c r="E34" s="28"/>
      <c r="F34" s="27"/>
      <c r="G34" s="27"/>
    </row>
    <row r="35" spans="2:7" x14ac:dyDescent="0.2">
      <c r="B35" s="57" t="s">
        <v>267</v>
      </c>
      <c r="C35" s="58"/>
      <c r="D35" s="58"/>
      <c r="E35" s="58"/>
      <c r="F35" s="58"/>
      <c r="G35" s="59">
        <f>ROUND(G32+G30,3)</f>
        <v>291.79000000000002</v>
      </c>
    </row>
    <row r="36" spans="2:7" x14ac:dyDescent="0.2">
      <c r="B36" s="60"/>
      <c r="C36" s="61"/>
      <c r="D36" s="62"/>
      <c r="E36" s="63"/>
      <c r="F36" s="62"/>
      <c r="G36" s="62"/>
    </row>
    <row r="37" spans="2:7" x14ac:dyDescent="0.2">
      <c r="B37" s="64" t="s">
        <v>240</v>
      </c>
      <c r="C37" s="358" t="s">
        <v>371</v>
      </c>
      <c r="D37" s="358"/>
      <c r="E37" s="358"/>
      <c r="F37" s="358"/>
      <c r="G37" s="358"/>
    </row>
  </sheetData>
  <sheetProtection formatCells="0" formatColumns="0" formatRows="0" insertColumns="0" insertRows="0" insertHyperlinks="0" deleteColumns="0" deleteRows="0" sort="0" autoFilter="0" pivotTables="0"/>
  <mergeCells count="17">
    <mergeCell ref="B1:G1"/>
    <mergeCell ref="B7:G7"/>
    <mergeCell ref="B14:G14"/>
    <mergeCell ref="B20:G20"/>
    <mergeCell ref="B30:F30"/>
    <mergeCell ref="B15:C15"/>
    <mergeCell ref="B9:G9"/>
    <mergeCell ref="B12:F12"/>
    <mergeCell ref="B23:F23"/>
    <mergeCell ref="B17:C17"/>
    <mergeCell ref="B4:D4"/>
    <mergeCell ref="C37:G37"/>
    <mergeCell ref="B25:G25"/>
    <mergeCell ref="B28:F28"/>
    <mergeCell ref="B18:F18"/>
    <mergeCell ref="B16:C16"/>
    <mergeCell ref="B32:F32"/>
  </mergeCells>
  <pageMargins left="0.25" right="0.25" top="0.75" bottom="0.75" header="0.3" footer="0.3"/>
  <pageSetup paperSize="9" orientation="portrait" verticalDpi="1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41</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1.3.4.7</v>
      </c>
      <c r="G4" s="25"/>
    </row>
    <row r="5" spans="1:7" x14ac:dyDescent="0.2">
      <c r="B5" s="25" t="s">
        <v>99</v>
      </c>
      <c r="C5" s="25"/>
      <c r="D5" s="25"/>
      <c r="E5" s="25"/>
      <c r="F5" s="24" t="s">
        <v>242</v>
      </c>
      <c r="G5" s="25" t="s">
        <v>89</v>
      </c>
    </row>
    <row r="6" spans="1:7" x14ac:dyDescent="0.2">
      <c r="B6" s="25"/>
      <c r="C6" s="25"/>
      <c r="D6" s="25"/>
      <c r="E6" s="25"/>
      <c r="F6" s="247" t="str">
        <f>IF($A$1&lt;&gt;"",VLOOKUP($A$1,INFO,10,0),"")</f>
        <v>HOJA 41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ROUND(IF(ISNUMBER(D11),D11*E11*F11,$G$18*0.05),4)</f>
        <v>0.29070000000000001</v>
      </c>
    </row>
    <row r="12" spans="1:7" x14ac:dyDescent="0.2">
      <c r="B12" s="362" t="s">
        <v>239</v>
      </c>
      <c r="C12" s="363"/>
      <c r="D12" s="363"/>
      <c r="E12" s="363"/>
      <c r="F12" s="363"/>
      <c r="G12" s="43">
        <f>SUM(G11)</f>
        <v>0.29070000000000001</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3</v>
      </c>
      <c r="E16" s="36">
        <v>4.2300000000000004</v>
      </c>
      <c r="F16" s="35">
        <v>0.33333000000000002</v>
      </c>
      <c r="G16" s="37">
        <f>ROUND(D16*E16*F16,4)</f>
        <v>4.2300000000000004</v>
      </c>
    </row>
    <row r="17" spans="2:7" x14ac:dyDescent="0.2">
      <c r="B17" s="378" t="s">
        <v>319</v>
      </c>
      <c r="C17" s="379"/>
      <c r="D17" s="41">
        <v>1</v>
      </c>
      <c r="E17" s="41">
        <v>4.75</v>
      </c>
      <c r="F17" s="40">
        <v>0.33333000000000002</v>
      </c>
      <c r="G17" s="42">
        <f>ROUND(D17*E17*F17,4)</f>
        <v>1.5832999999999999</v>
      </c>
    </row>
    <row r="18" spans="2:7" x14ac:dyDescent="0.2">
      <c r="B18" s="362" t="s">
        <v>239</v>
      </c>
      <c r="C18" s="363"/>
      <c r="D18" s="363"/>
      <c r="E18" s="363"/>
      <c r="F18" s="363"/>
      <c r="G18" s="43">
        <f>SUM(G16:G17)</f>
        <v>5.8132999999999999</v>
      </c>
    </row>
    <row r="19" spans="2:7" x14ac:dyDescent="0.2">
      <c r="B19" s="47"/>
      <c r="C19" s="47"/>
      <c r="D19" s="47"/>
      <c r="E19" s="47"/>
      <c r="F19" s="47"/>
      <c r="G19" s="22"/>
    </row>
    <row r="20" spans="2:7" x14ac:dyDescent="0.2">
      <c r="B20" s="359" t="s">
        <v>260</v>
      </c>
      <c r="C20" s="360"/>
      <c r="D20" s="360"/>
      <c r="E20" s="360"/>
      <c r="F20" s="360"/>
      <c r="G20" s="361"/>
    </row>
    <row r="21" spans="2:7" x14ac:dyDescent="0.2">
      <c r="B21" s="29" t="s">
        <v>2</v>
      </c>
      <c r="C21" s="30" t="s">
        <v>3</v>
      </c>
      <c r="D21" s="31" t="s">
        <v>4</v>
      </c>
      <c r="E21" s="32" t="s">
        <v>245</v>
      </c>
      <c r="F21" s="48"/>
      <c r="G21" s="33" t="s">
        <v>247</v>
      </c>
    </row>
    <row r="22" spans="2:7" ht="36" x14ac:dyDescent="0.2">
      <c r="B22" s="34" t="s">
        <v>372</v>
      </c>
      <c r="C22" s="11" t="s">
        <v>89</v>
      </c>
      <c r="D22" s="35">
        <v>1</v>
      </c>
      <c r="E22" s="36">
        <v>217.35</v>
      </c>
      <c r="F22" s="65"/>
      <c r="G22" s="37">
        <v>217.35</v>
      </c>
    </row>
    <row r="23" spans="2:7" x14ac:dyDescent="0.2">
      <c r="B23" s="362" t="s">
        <v>239</v>
      </c>
      <c r="C23" s="363"/>
      <c r="D23" s="363"/>
      <c r="E23" s="363"/>
      <c r="F23" s="363"/>
      <c r="G23" s="43">
        <v>217.35</v>
      </c>
    </row>
    <row r="24" spans="2:7" x14ac:dyDescent="0.2">
      <c r="B24" s="24"/>
      <c r="C24" s="26"/>
      <c r="D24" s="27"/>
      <c r="E24" s="28"/>
      <c r="F24" s="27"/>
      <c r="G24" s="27"/>
    </row>
    <row r="25" spans="2:7" x14ac:dyDescent="0.2">
      <c r="B25" s="359" t="s">
        <v>261</v>
      </c>
      <c r="C25" s="360"/>
      <c r="D25" s="360"/>
      <c r="E25" s="360"/>
      <c r="F25" s="360"/>
      <c r="G25" s="361"/>
    </row>
    <row r="26" spans="2:7" x14ac:dyDescent="0.2">
      <c r="B26" s="29" t="s">
        <v>2</v>
      </c>
      <c r="C26" s="30" t="s">
        <v>3</v>
      </c>
      <c r="D26" s="30" t="s">
        <v>4</v>
      </c>
      <c r="E26" s="30" t="s">
        <v>262</v>
      </c>
      <c r="F26" s="30" t="s">
        <v>263</v>
      </c>
      <c r="G26" s="45" t="s">
        <v>247</v>
      </c>
    </row>
    <row r="27" spans="2:7" x14ac:dyDescent="0.2">
      <c r="B27" s="46"/>
      <c r="C27" s="39"/>
      <c r="D27" s="40"/>
      <c r="E27" s="51"/>
      <c r="F27" s="52"/>
      <c r="G27" s="53"/>
    </row>
    <row r="28" spans="2:7" x14ac:dyDescent="0.2">
      <c r="B28" s="362" t="s">
        <v>239</v>
      </c>
      <c r="C28" s="363"/>
      <c r="D28" s="363"/>
      <c r="E28" s="363"/>
      <c r="F28" s="363"/>
      <c r="G28" s="43">
        <v>0</v>
      </c>
    </row>
    <row r="29" spans="2:7" x14ac:dyDescent="0.2">
      <c r="B29" s="47"/>
      <c r="C29" s="47"/>
      <c r="D29" s="47"/>
      <c r="E29" s="47"/>
      <c r="F29" s="47"/>
      <c r="G29" s="47"/>
    </row>
    <row r="30" spans="2:7" x14ac:dyDescent="0.2">
      <c r="B30" s="366" t="s">
        <v>264</v>
      </c>
      <c r="C30" s="367"/>
      <c r="D30" s="367"/>
      <c r="E30" s="367"/>
      <c r="F30" s="367"/>
      <c r="G30" s="54">
        <f>ROUND(G28+G23+G18+G12,2)</f>
        <v>223.45</v>
      </c>
    </row>
    <row r="31" spans="2:7" ht="12.4" customHeight="1" x14ac:dyDescent="0.2">
      <c r="B31" s="47"/>
      <c r="C31" s="47"/>
      <c r="D31" s="47"/>
      <c r="E31" s="47"/>
      <c r="F31" s="47"/>
      <c r="G31" s="47"/>
    </row>
    <row r="32" spans="2:7" x14ac:dyDescent="0.2">
      <c r="B32" s="366" t="s">
        <v>265</v>
      </c>
      <c r="C32" s="367"/>
      <c r="D32" s="367"/>
      <c r="E32" s="367"/>
      <c r="F32" s="367"/>
      <c r="G32" s="54">
        <f>ROUND(B33*G30,2)</f>
        <v>37.99</v>
      </c>
    </row>
    <row r="33" spans="2:7" x14ac:dyDescent="0.2">
      <c r="B33" s="55" t="s">
        <v>266</v>
      </c>
      <c r="C33" s="56"/>
      <c r="D33" s="56"/>
      <c r="E33" s="56"/>
      <c r="F33" s="56"/>
    </row>
    <row r="34" spans="2:7" x14ac:dyDescent="0.2">
      <c r="B34" s="24"/>
      <c r="C34" s="26"/>
      <c r="D34" s="27"/>
      <c r="E34" s="28"/>
      <c r="F34" s="27"/>
      <c r="G34" s="27"/>
    </row>
    <row r="35" spans="2:7" x14ac:dyDescent="0.2">
      <c r="B35" s="57" t="s">
        <v>267</v>
      </c>
      <c r="C35" s="58"/>
      <c r="D35" s="58"/>
      <c r="E35" s="58"/>
      <c r="F35" s="58"/>
      <c r="G35" s="59">
        <f>ROUND(G32+G30,3)</f>
        <v>261.44</v>
      </c>
    </row>
    <row r="36" spans="2:7" x14ac:dyDescent="0.2">
      <c r="B36" s="60"/>
      <c r="C36" s="61"/>
      <c r="D36" s="62"/>
      <c r="E36" s="63"/>
      <c r="F36" s="62"/>
      <c r="G36" s="62"/>
    </row>
    <row r="37" spans="2:7" x14ac:dyDescent="0.2">
      <c r="B37" s="64" t="s">
        <v>240</v>
      </c>
      <c r="C37" s="358" t="s">
        <v>373</v>
      </c>
      <c r="D37" s="358"/>
      <c r="E37" s="358"/>
      <c r="F37" s="358"/>
      <c r="G37" s="358"/>
    </row>
  </sheetData>
  <sheetProtection formatCells="0" formatColumns="0" formatRows="0" insertColumns="0" insertRows="0" insertHyperlinks="0" deleteColumns="0" deleteRows="0" sort="0" autoFilter="0" pivotTables="0"/>
  <mergeCells count="17">
    <mergeCell ref="B1:G1"/>
    <mergeCell ref="B7:G7"/>
    <mergeCell ref="B14:G14"/>
    <mergeCell ref="B20:G20"/>
    <mergeCell ref="B30:F30"/>
    <mergeCell ref="B15:C15"/>
    <mergeCell ref="B9:G9"/>
    <mergeCell ref="B12:F12"/>
    <mergeCell ref="B23:F23"/>
    <mergeCell ref="B17:C17"/>
    <mergeCell ref="B4:D4"/>
    <mergeCell ref="C37:G37"/>
    <mergeCell ref="B25:G25"/>
    <mergeCell ref="B28:F28"/>
    <mergeCell ref="B18:F18"/>
    <mergeCell ref="B16:C16"/>
    <mergeCell ref="B32:F32"/>
  </mergeCells>
  <pageMargins left="0.25" right="0.25" top="0.75" bottom="0.75" header="0.3" footer="0.3"/>
  <pageSetup paperSize="9" orientation="portrait" verticalDpi="12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42</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1.3.4.8</v>
      </c>
      <c r="G4" s="25"/>
    </row>
    <row r="5" spans="1:7" x14ac:dyDescent="0.2">
      <c r="B5" s="25" t="s">
        <v>73</v>
      </c>
      <c r="C5" s="25"/>
      <c r="D5" s="25"/>
      <c r="E5" s="25"/>
      <c r="F5" s="24" t="s">
        <v>242</v>
      </c>
      <c r="G5" s="25" t="s">
        <v>65</v>
      </c>
    </row>
    <row r="6" spans="1:7" x14ac:dyDescent="0.2">
      <c r="B6" s="25"/>
      <c r="C6" s="25"/>
      <c r="D6" s="25"/>
      <c r="E6" s="25"/>
      <c r="F6" s="247" t="str">
        <f>IF($A$1&lt;&gt;"",VLOOKUP($A$1,INFO,10,0),"")</f>
        <v>HOJA 42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0.1134</v>
      </c>
    </row>
    <row r="12" spans="1:7" x14ac:dyDescent="0.2">
      <c r="B12" s="362" t="s">
        <v>239</v>
      </c>
      <c r="C12" s="363"/>
      <c r="D12" s="363"/>
      <c r="E12" s="363"/>
      <c r="F12" s="363"/>
      <c r="G12" s="43">
        <f>SUM(G11)</f>
        <v>0.1134</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2</v>
      </c>
      <c r="E16" s="36">
        <v>4.2300000000000004</v>
      </c>
      <c r="F16" s="35">
        <v>0.1333</v>
      </c>
      <c r="G16" s="37">
        <f>ROUND(D16*E16*F16,4)</f>
        <v>1.1276999999999999</v>
      </c>
    </row>
    <row r="17" spans="2:7" x14ac:dyDescent="0.2">
      <c r="B17" s="378" t="s">
        <v>320</v>
      </c>
      <c r="C17" s="379"/>
      <c r="D17" s="41">
        <v>1</v>
      </c>
      <c r="E17" s="41">
        <v>4.28</v>
      </c>
      <c r="F17" s="40">
        <v>0.1333</v>
      </c>
      <c r="G17" s="42">
        <f>ROUND(D17*E17*F17,4)</f>
        <v>0.57050000000000001</v>
      </c>
    </row>
    <row r="18" spans="2:7" x14ac:dyDescent="0.2">
      <c r="B18" s="378" t="s">
        <v>356</v>
      </c>
      <c r="C18" s="379"/>
      <c r="D18" s="41">
        <v>1</v>
      </c>
      <c r="E18" s="41">
        <v>4.28</v>
      </c>
      <c r="F18" s="40">
        <v>0.1333</v>
      </c>
      <c r="G18" s="42">
        <f>ROUND(D18*E18*F18,4)</f>
        <v>0.57050000000000001</v>
      </c>
    </row>
    <row r="19" spans="2:7" x14ac:dyDescent="0.2">
      <c r="B19" s="362" t="s">
        <v>239</v>
      </c>
      <c r="C19" s="363"/>
      <c r="D19" s="363"/>
      <c r="E19" s="363"/>
      <c r="F19" s="363"/>
      <c r="G19" s="43">
        <f>SUM(G16:G18)</f>
        <v>2.2686999999999999</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ht="24" x14ac:dyDescent="0.2">
      <c r="B23" s="34" t="s">
        <v>357</v>
      </c>
      <c r="C23" s="11" t="s">
        <v>65</v>
      </c>
      <c r="D23" s="35">
        <v>1</v>
      </c>
      <c r="E23" s="36">
        <v>3.31</v>
      </c>
      <c r="F23" s="65"/>
      <c r="G23" s="37">
        <v>3.31</v>
      </c>
    </row>
    <row r="24" spans="2:7" x14ac:dyDescent="0.2">
      <c r="B24" s="362" t="s">
        <v>239</v>
      </c>
      <c r="C24" s="363"/>
      <c r="D24" s="363"/>
      <c r="E24" s="363"/>
      <c r="F24" s="363"/>
      <c r="G24" s="43">
        <v>3.31</v>
      </c>
    </row>
    <row r="25" spans="2:7" x14ac:dyDescent="0.2">
      <c r="B25" s="24"/>
      <c r="C25" s="26"/>
      <c r="D25" s="27"/>
      <c r="E25" s="28"/>
      <c r="F25" s="27"/>
      <c r="G25" s="27"/>
    </row>
    <row r="26" spans="2:7" x14ac:dyDescent="0.2">
      <c r="B26" s="359" t="s">
        <v>261</v>
      </c>
      <c r="C26" s="360"/>
      <c r="D26" s="360"/>
      <c r="E26" s="360"/>
      <c r="F26" s="360"/>
      <c r="G26" s="361"/>
    </row>
    <row r="27" spans="2:7" x14ac:dyDescent="0.2">
      <c r="B27" s="29" t="s">
        <v>2</v>
      </c>
      <c r="C27" s="30" t="s">
        <v>3</v>
      </c>
      <c r="D27" s="30" t="s">
        <v>4</v>
      </c>
      <c r="E27" s="30" t="s">
        <v>262</v>
      </c>
      <c r="F27" s="30" t="s">
        <v>263</v>
      </c>
      <c r="G27" s="45" t="s">
        <v>247</v>
      </c>
    </row>
    <row r="28" spans="2:7" x14ac:dyDescent="0.2">
      <c r="B28" s="46"/>
      <c r="C28" s="39"/>
      <c r="D28" s="40"/>
      <c r="E28" s="51"/>
      <c r="F28" s="52"/>
      <c r="G28" s="53"/>
    </row>
    <row r="29" spans="2:7" x14ac:dyDescent="0.2">
      <c r="B29" s="362" t="s">
        <v>239</v>
      </c>
      <c r="C29" s="363"/>
      <c r="D29" s="363"/>
      <c r="E29" s="363"/>
      <c r="F29" s="363"/>
      <c r="G29" s="43">
        <v>0</v>
      </c>
    </row>
    <row r="30" spans="2:7" x14ac:dyDescent="0.2">
      <c r="B30" s="47"/>
      <c r="C30" s="47"/>
      <c r="D30" s="47"/>
      <c r="E30" s="47"/>
      <c r="F30" s="47"/>
      <c r="G30" s="47"/>
    </row>
    <row r="31" spans="2:7" x14ac:dyDescent="0.2">
      <c r="B31" s="366" t="s">
        <v>264</v>
      </c>
      <c r="C31" s="367"/>
      <c r="D31" s="367"/>
      <c r="E31" s="367"/>
      <c r="F31" s="367"/>
      <c r="G31" s="54">
        <f>ROUND(G29+G24+G19+G12,2)</f>
        <v>5.69</v>
      </c>
    </row>
    <row r="32" spans="2:7" ht="12.4" customHeight="1" x14ac:dyDescent="0.2">
      <c r="B32" s="47"/>
      <c r="C32" s="47"/>
      <c r="D32" s="47"/>
      <c r="E32" s="47"/>
      <c r="F32" s="47"/>
      <c r="G32" s="47"/>
    </row>
    <row r="33" spans="2:7" x14ac:dyDescent="0.2">
      <c r="B33" s="366" t="s">
        <v>265</v>
      </c>
      <c r="C33" s="367"/>
      <c r="D33" s="367"/>
      <c r="E33" s="367"/>
      <c r="F33" s="367"/>
      <c r="G33" s="54">
        <f>ROUND(B34*G31,2)</f>
        <v>0.97</v>
      </c>
    </row>
    <row r="34" spans="2:7" x14ac:dyDescent="0.2">
      <c r="B34" s="55" t="s">
        <v>266</v>
      </c>
      <c r="C34" s="56"/>
      <c r="D34" s="56"/>
      <c r="E34" s="56"/>
      <c r="F34" s="56"/>
    </row>
    <row r="35" spans="2:7" x14ac:dyDescent="0.2">
      <c r="B35" s="24"/>
      <c r="C35" s="26"/>
      <c r="D35" s="27"/>
      <c r="E35" s="28"/>
      <c r="F35" s="27"/>
      <c r="G35" s="27"/>
    </row>
    <row r="36" spans="2:7" x14ac:dyDescent="0.2">
      <c r="B36" s="57" t="s">
        <v>267</v>
      </c>
      <c r="C36" s="58"/>
      <c r="D36" s="58"/>
      <c r="E36" s="58"/>
      <c r="F36" s="58"/>
      <c r="G36" s="59">
        <f>ROUND(G33+G31,3)</f>
        <v>6.66</v>
      </c>
    </row>
    <row r="37" spans="2:7" x14ac:dyDescent="0.2">
      <c r="B37" s="60"/>
      <c r="C37" s="61"/>
      <c r="D37" s="62"/>
      <c r="E37" s="63"/>
      <c r="F37" s="62"/>
      <c r="G37" s="62"/>
    </row>
    <row r="38" spans="2:7" x14ac:dyDescent="0.2">
      <c r="B38" s="64" t="s">
        <v>240</v>
      </c>
      <c r="C38" s="358" t="s">
        <v>358</v>
      </c>
      <c r="D38" s="358"/>
      <c r="E38" s="358"/>
      <c r="F38" s="358"/>
      <c r="G38" s="358"/>
    </row>
  </sheetData>
  <sheetProtection formatCells="0" formatColumns="0" formatRows="0" insertColumns="0" insertRows="0" insertHyperlinks="0" deleteColumns="0" deleteRows="0" sort="0" autoFilter="0" pivotTables="0"/>
  <mergeCells count="18">
    <mergeCell ref="B1:G1"/>
    <mergeCell ref="B7:G7"/>
    <mergeCell ref="B14:G14"/>
    <mergeCell ref="B21:G21"/>
    <mergeCell ref="B31:F31"/>
    <mergeCell ref="B15:C15"/>
    <mergeCell ref="B9:G9"/>
    <mergeCell ref="B12:F12"/>
    <mergeCell ref="B24:F24"/>
    <mergeCell ref="B17:C17"/>
    <mergeCell ref="B18:C18"/>
    <mergeCell ref="B4:D4"/>
    <mergeCell ref="C38:G38"/>
    <mergeCell ref="B26:G26"/>
    <mergeCell ref="B29:F29"/>
    <mergeCell ref="B19:F19"/>
    <mergeCell ref="B16:C16"/>
    <mergeCell ref="B33:F33"/>
  </mergeCells>
  <pageMargins left="0.25" right="0.25" top="0.75" bottom="0.75" header="0.3" footer="0.3"/>
  <pageSetup paperSize="9" orientation="portrait" verticalDpi="1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43</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1.3.4.9</v>
      </c>
      <c r="G4" s="25"/>
    </row>
    <row r="5" spans="1:7" x14ac:dyDescent="0.2">
      <c r="B5" s="25" t="s">
        <v>82</v>
      </c>
      <c r="C5" s="25"/>
      <c r="D5" s="25"/>
      <c r="E5" s="25"/>
      <c r="F5" s="24" t="s">
        <v>242</v>
      </c>
      <c r="G5" s="25" t="s">
        <v>29</v>
      </c>
    </row>
    <row r="6" spans="1:7" x14ac:dyDescent="0.2">
      <c r="B6" s="25"/>
      <c r="C6" s="25"/>
      <c r="D6" s="25"/>
      <c r="E6" s="25"/>
      <c r="F6" s="247" t="str">
        <f>IF($A$1&lt;&gt;"",VLOOKUP($A$1,INFO,10,0),"")</f>
        <v>HOJA 43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ROUND(IF(ISNUMBER(D11),D11*E11*F11,$G$23*0.05),4)</f>
        <v>4.7000000000000002E-3</v>
      </c>
    </row>
    <row r="12" spans="1:7" ht="24" x14ac:dyDescent="0.2">
      <c r="B12" s="38" t="s">
        <v>294</v>
      </c>
      <c r="C12" s="39" t="s">
        <v>249</v>
      </c>
      <c r="D12" s="40">
        <v>1</v>
      </c>
      <c r="E12" s="41">
        <v>48</v>
      </c>
      <c r="F12" s="40">
        <v>1.8E-3</v>
      </c>
      <c r="G12" s="42">
        <f>ROUND(IF(ISNUMBER(D12),D12*E12*F12,$G$23*0.05),4)</f>
        <v>8.6400000000000005E-2</v>
      </c>
    </row>
    <row r="13" spans="1:7" x14ac:dyDescent="0.2">
      <c r="B13" s="38" t="s">
        <v>295</v>
      </c>
      <c r="C13" s="39" t="s">
        <v>249</v>
      </c>
      <c r="D13" s="40">
        <v>1</v>
      </c>
      <c r="E13" s="41">
        <v>55</v>
      </c>
      <c r="F13" s="40">
        <v>1.8E-3</v>
      </c>
      <c r="G13" s="42">
        <f>ROUND(IF(ISNUMBER(D13),D13*E13*F13,$G$23*0.05),4)</f>
        <v>9.9000000000000005E-2</v>
      </c>
    </row>
    <row r="14" spans="1:7" ht="24" x14ac:dyDescent="0.2">
      <c r="B14" s="38" t="s">
        <v>296</v>
      </c>
      <c r="C14" s="39" t="s">
        <v>249</v>
      </c>
      <c r="D14" s="40">
        <v>1</v>
      </c>
      <c r="E14" s="41">
        <v>45</v>
      </c>
      <c r="F14" s="40">
        <v>1.8E-3</v>
      </c>
      <c r="G14" s="42">
        <f>ROUND(IF(ISNUMBER(D14),D14*E14*F14,$G$23*0.05),4)</f>
        <v>8.1000000000000003E-2</v>
      </c>
    </row>
    <row r="15" spans="1:7" x14ac:dyDescent="0.2">
      <c r="B15" s="362" t="s">
        <v>239</v>
      </c>
      <c r="C15" s="363"/>
      <c r="D15" s="363"/>
      <c r="E15" s="363"/>
      <c r="F15" s="363"/>
      <c r="G15" s="43">
        <f>SUM(G11:G14)</f>
        <v>0.27110000000000001</v>
      </c>
    </row>
    <row r="16" spans="1:7" x14ac:dyDescent="0.2">
      <c r="B16" s="44"/>
      <c r="C16" s="44"/>
      <c r="D16" s="44"/>
      <c r="E16" s="44"/>
      <c r="F16" s="44"/>
      <c r="G16" s="22"/>
    </row>
    <row r="17" spans="2:7" x14ac:dyDescent="0.2">
      <c r="B17" s="359" t="s">
        <v>254</v>
      </c>
      <c r="C17" s="360"/>
      <c r="D17" s="360"/>
      <c r="E17" s="360"/>
      <c r="F17" s="360"/>
      <c r="G17" s="361"/>
    </row>
    <row r="18" spans="2:7" x14ac:dyDescent="0.2">
      <c r="B18" s="373" t="s">
        <v>2</v>
      </c>
      <c r="C18" s="374"/>
      <c r="D18" s="30" t="s">
        <v>255</v>
      </c>
      <c r="E18" s="30" t="s">
        <v>256</v>
      </c>
      <c r="F18" s="30" t="s">
        <v>246</v>
      </c>
      <c r="G18" s="45" t="s">
        <v>247</v>
      </c>
    </row>
    <row r="19" spans="2:7" x14ac:dyDescent="0.2">
      <c r="B19" s="364" t="s">
        <v>258</v>
      </c>
      <c r="C19" s="365"/>
      <c r="D19" s="36">
        <v>1</v>
      </c>
      <c r="E19" s="36">
        <v>4.28</v>
      </c>
      <c r="F19" s="35">
        <v>1.8E-3</v>
      </c>
      <c r="G19" s="37">
        <f>ROUND(D19*E19*F19,4)</f>
        <v>7.7000000000000002E-3</v>
      </c>
    </row>
    <row r="20" spans="2:7" x14ac:dyDescent="0.2">
      <c r="B20" s="378" t="s">
        <v>259</v>
      </c>
      <c r="C20" s="379"/>
      <c r="D20" s="41">
        <v>8</v>
      </c>
      <c r="E20" s="41">
        <v>4.2300000000000004</v>
      </c>
      <c r="F20" s="40">
        <v>1.8E-3</v>
      </c>
      <c r="G20" s="42">
        <f>ROUND(D20*E20*F20,4)</f>
        <v>6.0900000000000003E-2</v>
      </c>
    </row>
    <row r="21" spans="2:7" x14ac:dyDescent="0.2">
      <c r="B21" s="378" t="s">
        <v>273</v>
      </c>
      <c r="C21" s="379"/>
      <c r="D21" s="41">
        <v>2</v>
      </c>
      <c r="E21" s="41">
        <v>4.5199999999999996</v>
      </c>
      <c r="F21" s="40">
        <v>1.8E-3</v>
      </c>
      <c r="G21" s="42">
        <f>ROUND(D21*E21*F21,4)</f>
        <v>1.6299999999999999E-2</v>
      </c>
    </row>
    <row r="22" spans="2:7" x14ac:dyDescent="0.2">
      <c r="B22" s="378" t="s">
        <v>297</v>
      </c>
      <c r="C22" s="379"/>
      <c r="D22" s="41">
        <v>1</v>
      </c>
      <c r="E22" s="41">
        <v>4.5199999999999996</v>
      </c>
      <c r="F22" s="40">
        <v>1.8E-3</v>
      </c>
      <c r="G22" s="42">
        <f>ROUND(D22*E22*F22,4)</f>
        <v>8.0999999999999996E-3</v>
      </c>
    </row>
    <row r="23" spans="2:7" x14ac:dyDescent="0.2">
      <c r="B23" s="362" t="s">
        <v>239</v>
      </c>
      <c r="C23" s="363"/>
      <c r="D23" s="363"/>
      <c r="E23" s="363"/>
      <c r="F23" s="363"/>
      <c r="G23" s="43">
        <f>SUM(G19:G22)</f>
        <v>9.2999999999999999E-2</v>
      </c>
    </row>
    <row r="24" spans="2:7" x14ac:dyDescent="0.2">
      <c r="B24" s="47"/>
      <c r="C24" s="47"/>
      <c r="D24" s="47"/>
      <c r="E24" s="47"/>
      <c r="F24" s="47"/>
      <c r="G24" s="22"/>
    </row>
    <row r="25" spans="2:7" x14ac:dyDescent="0.2">
      <c r="B25" s="359" t="s">
        <v>260</v>
      </c>
      <c r="C25" s="360"/>
      <c r="D25" s="360"/>
      <c r="E25" s="360"/>
      <c r="F25" s="360"/>
      <c r="G25" s="361"/>
    </row>
    <row r="26" spans="2:7" x14ac:dyDescent="0.2">
      <c r="B26" s="29" t="s">
        <v>2</v>
      </c>
      <c r="C26" s="30" t="s">
        <v>3</v>
      </c>
      <c r="D26" s="31" t="s">
        <v>4</v>
      </c>
      <c r="E26" s="32" t="s">
        <v>245</v>
      </c>
      <c r="F26" s="48"/>
      <c r="G26" s="33" t="s">
        <v>247</v>
      </c>
    </row>
    <row r="27" spans="2:7" x14ac:dyDescent="0.2">
      <c r="B27" s="34" t="s">
        <v>298</v>
      </c>
      <c r="C27" s="11" t="s">
        <v>17</v>
      </c>
      <c r="D27" s="35">
        <v>0.06</v>
      </c>
      <c r="E27" s="36">
        <v>98</v>
      </c>
      <c r="F27" s="65"/>
      <c r="G27" s="37">
        <v>5.88</v>
      </c>
    </row>
    <row r="28" spans="2:7" x14ac:dyDescent="0.2">
      <c r="B28" s="362" t="s">
        <v>239</v>
      </c>
      <c r="C28" s="363"/>
      <c r="D28" s="363"/>
      <c r="E28" s="363"/>
      <c r="F28" s="363"/>
      <c r="G28" s="43">
        <v>5.88</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ROUND(G33+G28+G23+G15,2)</f>
        <v>6.24</v>
      </c>
    </row>
    <row r="36" spans="2:7" ht="12.4" customHeight="1" x14ac:dyDescent="0.2">
      <c r="B36" s="47"/>
      <c r="C36" s="47"/>
      <c r="D36" s="47"/>
      <c r="E36" s="47"/>
      <c r="F36" s="47"/>
      <c r="G36" s="47"/>
    </row>
    <row r="37" spans="2:7" x14ac:dyDescent="0.2">
      <c r="B37" s="366" t="s">
        <v>265</v>
      </c>
      <c r="C37" s="367"/>
      <c r="D37" s="367"/>
      <c r="E37" s="367"/>
      <c r="F37" s="367"/>
      <c r="G37" s="54">
        <f>ROUND(B38*G35,2)</f>
        <v>1.06</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7.3</v>
      </c>
    </row>
    <row r="41" spans="2:7" x14ac:dyDescent="0.2">
      <c r="B41" s="60"/>
      <c r="C41" s="61"/>
      <c r="D41" s="62"/>
      <c r="E41" s="63"/>
      <c r="F41" s="62"/>
      <c r="G41" s="62"/>
    </row>
    <row r="42" spans="2:7" x14ac:dyDescent="0.2">
      <c r="B42" s="64" t="s">
        <v>240</v>
      </c>
      <c r="C42" s="358" t="s">
        <v>363</v>
      </c>
      <c r="D42" s="358"/>
      <c r="E42" s="358"/>
      <c r="F42" s="358"/>
      <c r="G42" s="358"/>
    </row>
  </sheetData>
  <sheetProtection formatCells="0" formatColumns="0" formatRows="0" insertColumns="0" insertRows="0" insertHyperlinks="0" deleteColumns="0" deleteRows="0" sort="0" autoFilter="0" pivotTables="0"/>
  <mergeCells count="19">
    <mergeCell ref="B1:G1"/>
    <mergeCell ref="B7:G7"/>
    <mergeCell ref="B17:G17"/>
    <mergeCell ref="B25:G25"/>
    <mergeCell ref="B35:F35"/>
    <mergeCell ref="B18:C18"/>
    <mergeCell ref="B9:G9"/>
    <mergeCell ref="B15:F15"/>
    <mergeCell ref="B28:F28"/>
    <mergeCell ref="B20:C20"/>
    <mergeCell ref="B21:C21"/>
    <mergeCell ref="B22:C22"/>
    <mergeCell ref="B4:D4"/>
    <mergeCell ref="C42:G42"/>
    <mergeCell ref="B30:G30"/>
    <mergeCell ref="B33:F33"/>
    <mergeCell ref="B23:F23"/>
    <mergeCell ref="B19:C19"/>
    <mergeCell ref="B37:F37"/>
  </mergeCells>
  <pageMargins left="0.25" right="0.25" top="0.75" bottom="0.75" header="0.3" footer="0.3"/>
  <pageSetup paperSize="9" orientation="portrait"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K46"/>
  <sheetViews>
    <sheetView topLeftCell="A34" workbookViewId="0">
      <selection activeCell="B9" sqref="B9"/>
    </sheetView>
  </sheetViews>
  <sheetFormatPr baseColWidth="10" defaultColWidth="11.5703125" defaultRowHeight="15" x14ac:dyDescent="0.25"/>
  <cols>
    <col min="1" max="1" width="11.5703125" style="150"/>
    <col min="2" max="2" width="42.7109375" style="150" customWidth="1"/>
    <col min="3" max="11" width="14.28515625" style="150" customWidth="1"/>
    <col min="12" max="16384" width="11.5703125" style="150"/>
  </cols>
  <sheetData>
    <row r="3" spans="2:11" ht="34.5" x14ac:dyDescent="0.45">
      <c r="B3" s="340" t="s">
        <v>601</v>
      </c>
      <c r="C3" s="340"/>
      <c r="D3" s="340"/>
      <c r="E3" s="340"/>
      <c r="F3" s="340"/>
      <c r="G3" s="340"/>
      <c r="H3" s="340"/>
      <c r="I3" s="340"/>
      <c r="J3" s="340"/>
      <c r="K3" s="340"/>
    </row>
    <row r="4" spans="2:11" ht="21" customHeight="1" x14ac:dyDescent="0.4">
      <c r="B4" s="159" t="s">
        <v>513</v>
      </c>
      <c r="C4" s="158" t="s">
        <v>514</v>
      </c>
      <c r="D4" s="147"/>
      <c r="E4" s="145"/>
      <c r="F4" s="145"/>
      <c r="G4" s="145"/>
      <c r="H4" s="145"/>
      <c r="I4" s="145"/>
      <c r="J4" s="145"/>
      <c r="K4" s="145"/>
    </row>
    <row r="5" spans="2:11" ht="21" customHeight="1" x14ac:dyDescent="0.4">
      <c r="B5" s="159" t="s">
        <v>515</v>
      </c>
      <c r="C5" s="158" t="s">
        <v>516</v>
      </c>
      <c r="D5" s="147"/>
      <c r="E5" s="145"/>
      <c r="F5" s="145"/>
      <c r="G5" s="145"/>
      <c r="H5" s="145"/>
      <c r="I5" s="145"/>
      <c r="J5" s="145"/>
      <c r="K5" s="145"/>
    </row>
    <row r="6" spans="2:11" ht="40.5" customHeight="1" x14ac:dyDescent="0.3">
      <c r="B6" s="146" t="s">
        <v>599</v>
      </c>
      <c r="C6" s="341" t="s">
        <v>598</v>
      </c>
      <c r="D6" s="343"/>
      <c r="E6" s="343"/>
      <c r="F6" s="343"/>
      <c r="G6" s="343"/>
      <c r="H6" s="343"/>
      <c r="I6" s="343"/>
      <c r="J6" s="343"/>
      <c r="K6" s="343"/>
    </row>
    <row r="7" spans="2:11" ht="9.75" customHeight="1" thickBot="1" x14ac:dyDescent="0.4">
      <c r="B7" s="145"/>
      <c r="C7" s="145"/>
      <c r="D7" s="145"/>
      <c r="E7" s="145"/>
      <c r="F7" s="145"/>
      <c r="G7" s="145"/>
      <c r="H7" s="145"/>
      <c r="I7" s="145"/>
      <c r="J7" s="145"/>
      <c r="K7" s="145"/>
    </row>
    <row r="8" spans="2:11" ht="30.75" thickTop="1" x14ac:dyDescent="0.4">
      <c r="B8" s="144" t="s">
        <v>597</v>
      </c>
      <c r="C8" s="334" t="s">
        <v>596</v>
      </c>
      <c r="D8" s="335"/>
      <c r="E8" s="335"/>
      <c r="F8" s="335"/>
      <c r="G8" s="335"/>
      <c r="H8" s="335"/>
      <c r="I8" s="335"/>
      <c r="J8" s="335"/>
      <c r="K8" s="336"/>
    </row>
    <row r="9" spans="2:11" ht="22.5" x14ac:dyDescent="0.3">
      <c r="B9" s="143"/>
      <c r="C9" s="140" t="s">
        <v>595</v>
      </c>
      <c r="D9" s="140" t="s">
        <v>594</v>
      </c>
      <c r="E9" s="140" t="s">
        <v>593</v>
      </c>
      <c r="F9" s="140" t="s">
        <v>592</v>
      </c>
      <c r="G9" s="140" t="s">
        <v>591</v>
      </c>
      <c r="H9" s="140" t="s">
        <v>590</v>
      </c>
      <c r="I9" s="140" t="s">
        <v>589</v>
      </c>
      <c r="J9" s="140" t="s">
        <v>588</v>
      </c>
      <c r="K9" s="142" t="s">
        <v>587</v>
      </c>
    </row>
    <row r="10" spans="2:11" ht="23.25" thickBot="1" x14ac:dyDescent="0.35">
      <c r="B10" s="141"/>
      <c r="C10" s="140" t="s">
        <v>586</v>
      </c>
      <c r="D10" s="140" t="s">
        <v>586</v>
      </c>
      <c r="E10" s="140" t="s">
        <v>586</v>
      </c>
      <c r="F10" s="140" t="s">
        <v>586</v>
      </c>
      <c r="G10" s="140" t="s">
        <v>586</v>
      </c>
      <c r="H10" s="140" t="s">
        <v>586</v>
      </c>
      <c r="I10" s="140" t="s">
        <v>586</v>
      </c>
      <c r="J10" s="140" t="s">
        <v>586</v>
      </c>
      <c r="K10" s="139" t="s">
        <v>586</v>
      </c>
    </row>
    <row r="11" spans="2:11" ht="5.25" customHeight="1" thickTop="1" x14ac:dyDescent="0.3">
      <c r="B11" s="138"/>
      <c r="C11" s="137"/>
      <c r="D11" s="137"/>
      <c r="E11" s="137"/>
      <c r="F11" s="137"/>
      <c r="G11" s="137"/>
      <c r="H11" s="137"/>
      <c r="I11" s="137"/>
      <c r="J11" s="137"/>
      <c r="K11" s="136"/>
    </row>
    <row r="12" spans="2:11" ht="14.25" customHeight="1" x14ac:dyDescent="0.35">
      <c r="B12" s="153" t="s">
        <v>248</v>
      </c>
      <c r="C12" s="152"/>
      <c r="D12" s="135"/>
      <c r="E12" s="135"/>
      <c r="F12" s="135"/>
      <c r="G12" s="135"/>
      <c r="H12" s="135"/>
      <c r="I12" s="155"/>
      <c r="J12" s="155"/>
      <c r="K12" s="154"/>
    </row>
    <row r="13" spans="2:11" ht="14.25" customHeight="1" x14ac:dyDescent="0.35">
      <c r="B13" s="157" t="s">
        <v>250</v>
      </c>
      <c r="C13" s="152"/>
      <c r="D13" s="155"/>
      <c r="E13" s="135"/>
      <c r="F13" s="135"/>
      <c r="G13" s="155"/>
      <c r="H13" s="155"/>
      <c r="I13" s="155"/>
      <c r="J13" s="155"/>
      <c r="K13" s="154"/>
    </row>
    <row r="14" spans="2:11" ht="14.25" customHeight="1" x14ac:dyDescent="0.35">
      <c r="B14" s="157" t="s">
        <v>269</v>
      </c>
      <c r="C14" s="152"/>
      <c r="D14" s="135"/>
      <c r="E14" s="135"/>
      <c r="F14" s="135"/>
      <c r="G14" s="135"/>
      <c r="H14" s="135"/>
      <c r="I14" s="155"/>
      <c r="J14" s="135"/>
      <c r="K14" s="151"/>
    </row>
    <row r="15" spans="2:11" ht="14.25" customHeight="1" x14ac:dyDescent="0.35">
      <c r="B15" s="157" t="s">
        <v>270</v>
      </c>
      <c r="C15" s="152"/>
      <c r="D15" s="135"/>
      <c r="E15" s="135"/>
      <c r="F15" s="135"/>
      <c r="G15" s="135"/>
      <c r="H15" s="135"/>
      <c r="I15" s="155"/>
      <c r="J15" s="135"/>
      <c r="K15" s="151"/>
    </row>
    <row r="16" spans="2:11" ht="14.25" customHeight="1" x14ac:dyDescent="0.35">
      <c r="B16" s="157" t="s">
        <v>271</v>
      </c>
      <c r="C16" s="152"/>
      <c r="D16" s="135"/>
      <c r="E16" s="135"/>
      <c r="F16" s="135"/>
      <c r="G16" s="135"/>
      <c r="H16" s="135"/>
      <c r="I16" s="155"/>
      <c r="J16" s="135"/>
      <c r="K16" s="151"/>
    </row>
    <row r="17" spans="2:11" ht="14.25" customHeight="1" x14ac:dyDescent="0.35">
      <c r="B17" s="157" t="s">
        <v>276</v>
      </c>
      <c r="C17" s="152"/>
      <c r="D17" s="155"/>
      <c r="E17" s="135"/>
      <c r="F17" s="135"/>
      <c r="G17" s="135"/>
      <c r="H17" s="155"/>
      <c r="I17" s="155"/>
      <c r="J17" s="155"/>
      <c r="K17" s="154"/>
    </row>
    <row r="18" spans="2:11" ht="14.25" customHeight="1" x14ac:dyDescent="0.35">
      <c r="B18" s="157" t="s">
        <v>279</v>
      </c>
      <c r="C18" s="152"/>
      <c r="D18" s="135"/>
      <c r="E18" s="135"/>
      <c r="F18" s="135"/>
      <c r="G18" s="135"/>
      <c r="H18" s="135"/>
      <c r="I18" s="135"/>
      <c r="J18" s="135"/>
      <c r="K18" s="151"/>
    </row>
    <row r="19" spans="2:11" ht="14.25" customHeight="1" x14ac:dyDescent="0.35">
      <c r="B19" s="157" t="s">
        <v>280</v>
      </c>
      <c r="C19" s="152"/>
      <c r="D19" s="135"/>
      <c r="E19" s="135"/>
      <c r="F19" s="135"/>
      <c r="G19" s="135"/>
      <c r="H19" s="135"/>
      <c r="I19" s="155"/>
      <c r="J19" s="155"/>
      <c r="K19" s="154"/>
    </row>
    <row r="20" spans="2:11" ht="14.25" customHeight="1" x14ac:dyDescent="0.35">
      <c r="B20" s="157" t="s">
        <v>294</v>
      </c>
      <c r="C20" s="156"/>
      <c r="D20" s="155"/>
      <c r="E20" s="155"/>
      <c r="F20" s="135"/>
      <c r="G20" s="135"/>
      <c r="H20" s="135"/>
      <c r="I20" s="135"/>
      <c r="J20" s="155"/>
      <c r="K20" s="151"/>
    </row>
    <row r="21" spans="2:11" ht="14.25" customHeight="1" x14ac:dyDescent="0.35">
      <c r="B21" s="157" t="s">
        <v>295</v>
      </c>
      <c r="C21" s="156"/>
      <c r="D21" s="155"/>
      <c r="E21" s="155"/>
      <c r="F21" s="155"/>
      <c r="G21" s="135"/>
      <c r="H21" s="135"/>
      <c r="I21" s="135"/>
      <c r="J21" s="155"/>
      <c r="K21" s="151"/>
    </row>
    <row r="22" spans="2:11" ht="14.25" customHeight="1" x14ac:dyDescent="0.35">
      <c r="B22" s="157" t="s">
        <v>296</v>
      </c>
      <c r="C22" s="156"/>
      <c r="D22" s="155"/>
      <c r="E22" s="155"/>
      <c r="F22" s="155"/>
      <c r="G22" s="135"/>
      <c r="H22" s="135"/>
      <c r="I22" s="135"/>
      <c r="J22" s="155"/>
      <c r="K22" s="151"/>
    </row>
    <row r="23" spans="2:11" ht="14.25" customHeight="1" x14ac:dyDescent="0.35">
      <c r="B23" s="157" t="s">
        <v>301</v>
      </c>
      <c r="C23" s="156"/>
      <c r="D23" s="155"/>
      <c r="E23" s="135"/>
      <c r="F23" s="135"/>
      <c r="G23" s="155"/>
      <c r="H23" s="155"/>
      <c r="I23" s="155"/>
      <c r="J23" s="155"/>
      <c r="K23" s="154"/>
    </row>
    <row r="24" spans="2:11" ht="14.25" customHeight="1" x14ac:dyDescent="0.35">
      <c r="B24" s="157" t="s">
        <v>304</v>
      </c>
      <c r="C24" s="156"/>
      <c r="D24" s="155"/>
      <c r="E24" s="155"/>
      <c r="F24" s="155"/>
      <c r="G24" s="135"/>
      <c r="H24" s="135"/>
      <c r="I24" s="135"/>
      <c r="J24" s="155"/>
      <c r="K24" s="151"/>
    </row>
    <row r="25" spans="2:11" ht="14.25" customHeight="1" x14ac:dyDescent="0.35">
      <c r="B25" s="157" t="s">
        <v>305</v>
      </c>
      <c r="C25" s="156"/>
      <c r="D25" s="155"/>
      <c r="E25" s="155"/>
      <c r="F25" s="135"/>
      <c r="G25" s="135"/>
      <c r="H25" s="135"/>
      <c r="I25" s="135"/>
      <c r="J25" s="155"/>
      <c r="K25" s="151"/>
    </row>
    <row r="26" spans="2:11" ht="14.25" customHeight="1" x14ac:dyDescent="0.35">
      <c r="B26" s="157" t="s">
        <v>317</v>
      </c>
      <c r="C26" s="156"/>
      <c r="D26" s="135"/>
      <c r="E26" s="135"/>
      <c r="F26" s="135"/>
      <c r="G26" s="135"/>
      <c r="H26" s="135"/>
      <c r="I26" s="135"/>
      <c r="J26" s="135"/>
      <c r="K26" s="151"/>
    </row>
    <row r="27" spans="2:11" ht="14.25" customHeight="1" x14ac:dyDescent="0.35">
      <c r="B27" s="157" t="s">
        <v>318</v>
      </c>
      <c r="C27" s="156"/>
      <c r="D27" s="155"/>
      <c r="E27" s="155"/>
      <c r="F27" s="135"/>
      <c r="G27" s="135"/>
      <c r="H27" s="135"/>
      <c r="I27" s="135"/>
      <c r="J27" s="155"/>
      <c r="K27" s="154"/>
    </row>
    <row r="28" spans="2:11" ht="14.25" customHeight="1" x14ac:dyDescent="0.35">
      <c r="B28" s="157" t="s">
        <v>329</v>
      </c>
      <c r="C28" s="152"/>
      <c r="D28" s="135"/>
      <c r="E28" s="135"/>
      <c r="F28" s="135"/>
      <c r="G28" s="135"/>
      <c r="H28" s="135"/>
      <c r="I28" s="135"/>
      <c r="J28" s="135"/>
      <c r="K28" s="151"/>
    </row>
    <row r="29" spans="2:11" ht="14.25" customHeight="1" x14ac:dyDescent="0.35">
      <c r="B29" s="157" t="s">
        <v>334</v>
      </c>
      <c r="C29" s="156"/>
      <c r="D29" s="135"/>
      <c r="E29" s="135"/>
      <c r="F29" s="135"/>
      <c r="G29" s="135"/>
      <c r="H29" s="135"/>
      <c r="I29" s="155"/>
      <c r="J29" s="135"/>
      <c r="K29" s="151"/>
    </row>
    <row r="30" spans="2:11" ht="14.25" customHeight="1" x14ac:dyDescent="0.35">
      <c r="B30" s="157" t="s">
        <v>339</v>
      </c>
      <c r="C30" s="156"/>
      <c r="D30" s="155"/>
      <c r="E30" s="155"/>
      <c r="F30" s="135"/>
      <c r="G30" s="135"/>
      <c r="H30" s="135"/>
      <c r="I30" s="155"/>
      <c r="J30" s="155"/>
      <c r="K30" s="154"/>
    </row>
    <row r="31" spans="2:11" ht="14.25" customHeight="1" x14ac:dyDescent="0.35">
      <c r="B31" s="157" t="s">
        <v>340</v>
      </c>
      <c r="C31" s="156"/>
      <c r="D31" s="155"/>
      <c r="E31" s="155"/>
      <c r="F31" s="135"/>
      <c r="G31" s="135"/>
      <c r="H31" s="135"/>
      <c r="I31" s="155"/>
      <c r="J31" s="155"/>
      <c r="K31" s="154"/>
    </row>
    <row r="32" spans="2:11" ht="14.25" customHeight="1" x14ac:dyDescent="0.35">
      <c r="B32" s="157" t="s">
        <v>341</v>
      </c>
      <c r="C32" s="156"/>
      <c r="D32" s="155"/>
      <c r="E32" s="155"/>
      <c r="F32" s="135"/>
      <c r="G32" s="135"/>
      <c r="H32" s="135"/>
      <c r="I32" s="155"/>
      <c r="J32" s="155"/>
      <c r="K32" s="154"/>
    </row>
    <row r="33" spans="2:11" ht="14.25" customHeight="1" x14ac:dyDescent="0.35">
      <c r="B33" s="157" t="s">
        <v>342</v>
      </c>
      <c r="C33" s="156"/>
      <c r="D33" s="155"/>
      <c r="E33" s="155"/>
      <c r="F33" s="135"/>
      <c r="G33" s="135"/>
      <c r="H33" s="135"/>
      <c r="I33" s="135"/>
      <c r="J33" s="135"/>
      <c r="K33" s="154"/>
    </row>
    <row r="34" spans="2:11" ht="14.25" customHeight="1" x14ac:dyDescent="0.35">
      <c r="B34" s="157" t="s">
        <v>350</v>
      </c>
      <c r="C34" s="156"/>
      <c r="D34" s="155"/>
      <c r="E34" s="155"/>
      <c r="F34" s="155"/>
      <c r="G34" s="135"/>
      <c r="H34" s="135"/>
      <c r="I34" s="155"/>
      <c r="J34" s="155"/>
      <c r="K34" s="154"/>
    </row>
    <row r="35" spans="2:11" ht="14.25" customHeight="1" x14ac:dyDescent="0.35">
      <c r="B35" s="157" t="s">
        <v>375</v>
      </c>
      <c r="C35" s="156"/>
      <c r="D35" s="155"/>
      <c r="E35" s="155"/>
      <c r="F35" s="155"/>
      <c r="G35" s="155"/>
      <c r="H35" s="155"/>
      <c r="I35" s="155"/>
      <c r="J35" s="155"/>
      <c r="K35" s="151"/>
    </row>
    <row r="36" spans="2:11" ht="14.25" customHeight="1" x14ac:dyDescent="0.35">
      <c r="B36" s="157" t="s">
        <v>379</v>
      </c>
      <c r="C36" s="156"/>
      <c r="D36" s="135"/>
      <c r="E36" s="135"/>
      <c r="F36" s="135"/>
      <c r="G36" s="135"/>
      <c r="H36" s="155"/>
      <c r="I36" s="155"/>
      <c r="J36" s="155"/>
      <c r="K36" s="154"/>
    </row>
    <row r="37" spans="2:11" ht="14.25" customHeight="1" x14ac:dyDescent="0.35">
      <c r="B37" s="157" t="s">
        <v>383</v>
      </c>
      <c r="C37" s="152"/>
      <c r="D37" s="155"/>
      <c r="E37" s="155"/>
      <c r="F37" s="155"/>
      <c r="G37" s="155"/>
      <c r="H37" s="155"/>
      <c r="I37" s="135"/>
      <c r="J37" s="135"/>
      <c r="K37" s="151"/>
    </row>
    <row r="38" spans="2:11" ht="14.25" customHeight="1" x14ac:dyDescent="0.35">
      <c r="B38" s="157" t="s">
        <v>407</v>
      </c>
      <c r="C38" s="156"/>
      <c r="D38" s="155"/>
      <c r="E38" s="155"/>
      <c r="F38" s="155"/>
      <c r="G38" s="155"/>
      <c r="H38" s="155"/>
      <c r="I38" s="155"/>
      <c r="J38" s="135"/>
      <c r="K38" s="151"/>
    </row>
    <row r="39" spans="2:11" ht="14.25" customHeight="1" x14ac:dyDescent="0.35">
      <c r="B39" s="157" t="s">
        <v>414</v>
      </c>
      <c r="C39" s="156"/>
      <c r="D39" s="155"/>
      <c r="E39" s="155"/>
      <c r="F39" s="155"/>
      <c r="G39" s="155"/>
      <c r="H39" s="155"/>
      <c r="I39" s="155"/>
      <c r="J39" s="155"/>
      <c r="K39" s="151"/>
    </row>
    <row r="40" spans="2:11" ht="14.25" customHeight="1" x14ac:dyDescent="0.35">
      <c r="B40" s="157" t="s">
        <v>463</v>
      </c>
      <c r="C40" s="156"/>
      <c r="D40" s="135"/>
      <c r="E40" s="155"/>
      <c r="F40" s="155"/>
      <c r="G40" s="155"/>
      <c r="H40" s="155"/>
      <c r="I40" s="155"/>
      <c r="J40" s="155"/>
      <c r="K40" s="154"/>
    </row>
    <row r="41" spans="2:11" ht="14.25" customHeight="1" x14ac:dyDescent="0.35">
      <c r="B41" s="157" t="s">
        <v>465</v>
      </c>
      <c r="C41" s="156"/>
      <c r="D41" s="135"/>
      <c r="E41" s="135"/>
      <c r="F41" s="135"/>
      <c r="G41" s="135"/>
      <c r="H41" s="155"/>
      <c r="I41" s="155"/>
      <c r="J41" s="155"/>
      <c r="K41" s="154"/>
    </row>
    <row r="42" spans="2:11" ht="14.25" customHeight="1" x14ac:dyDescent="0.35">
      <c r="B42" s="157" t="s">
        <v>469</v>
      </c>
      <c r="C42" s="156"/>
      <c r="D42" s="135"/>
      <c r="E42" s="135"/>
      <c r="F42" s="135"/>
      <c r="G42" s="135"/>
      <c r="H42" s="155"/>
      <c r="I42" s="155"/>
      <c r="J42" s="155"/>
      <c r="K42" s="154"/>
    </row>
    <row r="43" spans="2:11" ht="14.25" customHeight="1" x14ac:dyDescent="0.35">
      <c r="B43" s="157" t="s">
        <v>472</v>
      </c>
      <c r="C43" s="156"/>
      <c r="D43" s="135"/>
      <c r="E43" s="135"/>
      <c r="F43" s="135"/>
      <c r="G43" s="135"/>
      <c r="H43" s="155"/>
      <c r="I43" s="155"/>
      <c r="J43" s="155"/>
      <c r="K43" s="154"/>
    </row>
    <row r="44" spans="2:11" ht="14.25" customHeight="1" x14ac:dyDescent="0.35">
      <c r="B44" s="153" t="s">
        <v>499</v>
      </c>
      <c r="C44" s="152"/>
      <c r="D44" s="135"/>
      <c r="E44" s="135"/>
      <c r="F44" s="135"/>
      <c r="G44" s="135"/>
      <c r="H44" s="135"/>
      <c r="I44" s="135"/>
      <c r="J44" s="135"/>
      <c r="K44" s="151"/>
    </row>
    <row r="45" spans="2:11" ht="6.75" customHeight="1" thickBot="1" x14ac:dyDescent="0.45">
      <c r="B45" s="122"/>
      <c r="C45" s="337"/>
      <c r="D45" s="338"/>
      <c r="E45" s="338"/>
      <c r="F45" s="338"/>
      <c r="G45" s="338"/>
      <c r="H45" s="338"/>
      <c r="I45" s="338"/>
      <c r="J45" s="338"/>
      <c r="K45" s="339"/>
    </row>
    <row r="46" spans="2:11" ht="24" thickTop="1" x14ac:dyDescent="0.35">
      <c r="B46" s="121"/>
      <c r="C46" s="120"/>
      <c r="D46" s="120"/>
      <c r="E46" s="120"/>
      <c r="F46" s="120"/>
      <c r="G46" s="120"/>
      <c r="H46" s="120"/>
      <c r="I46" s="120"/>
      <c r="J46" s="120"/>
      <c r="K46" s="120"/>
    </row>
  </sheetData>
  <mergeCells count="4">
    <mergeCell ref="B3:K3"/>
    <mergeCell ref="C6:K6"/>
    <mergeCell ref="C8:K8"/>
    <mergeCell ref="C45:K45"/>
  </mergeCells>
  <pageMargins left="0.7" right="0.7" top="0.75" bottom="0.75" header="0.3" footer="0.3"/>
  <pageSetup paperSize="9" scale="7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44</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1.3.4.10</v>
      </c>
      <c r="G4" s="25"/>
    </row>
    <row r="5" spans="1:7" x14ac:dyDescent="0.2">
      <c r="B5" s="25" t="s">
        <v>39</v>
      </c>
      <c r="C5" s="25"/>
      <c r="D5" s="25"/>
      <c r="E5" s="25"/>
      <c r="F5" s="24" t="s">
        <v>242</v>
      </c>
      <c r="G5" s="25" t="s">
        <v>26</v>
      </c>
    </row>
    <row r="6" spans="1:7" x14ac:dyDescent="0.2">
      <c r="B6" s="25"/>
      <c r="C6" s="25"/>
      <c r="D6" s="25"/>
      <c r="E6" s="25"/>
      <c r="F6" s="247" t="str">
        <f>IF($A$1&lt;&gt;"",VLOOKUP($A$1,INFO,10,0),"")</f>
        <v>HOJA 44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279</v>
      </c>
      <c r="C11" s="11" t="s">
        <v>249</v>
      </c>
      <c r="D11" s="35">
        <v>1</v>
      </c>
      <c r="E11" s="36">
        <v>28.73</v>
      </c>
      <c r="F11" s="35">
        <v>7.6E-3</v>
      </c>
      <c r="G11" s="37">
        <f>ROUND(IF(ISNUMBER(D11),D11*E11*F11,$G$17*0.05),4)</f>
        <v>0.21829999999999999</v>
      </c>
    </row>
    <row r="12" spans="1:7" x14ac:dyDescent="0.2">
      <c r="B12" s="362" t="s">
        <v>239</v>
      </c>
      <c r="C12" s="363"/>
      <c r="D12" s="363"/>
      <c r="E12" s="363"/>
      <c r="F12" s="363"/>
      <c r="G12" s="43">
        <f>SUM(G11)</f>
        <v>0.21829999999999999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282</v>
      </c>
      <c r="C16" s="365"/>
      <c r="D16" s="36">
        <v>1</v>
      </c>
      <c r="E16" s="36">
        <v>6.22</v>
      </c>
      <c r="F16" s="35">
        <v>7.6E-3</v>
      </c>
      <c r="G16" s="37">
        <f>ROUND(D16*E16*F16,4)</f>
        <v>4.7300000000000002E-2</v>
      </c>
    </row>
    <row r="17" spans="2:7" x14ac:dyDescent="0.2">
      <c r="B17" s="362" t="s">
        <v>239</v>
      </c>
      <c r="C17" s="363"/>
      <c r="D17" s="363"/>
      <c r="E17" s="363"/>
      <c r="F17" s="363"/>
      <c r="G17" s="43">
        <f>SUM(G16)</f>
        <v>4.7300000000000002E-2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46"/>
      <c r="C21" s="39"/>
      <c r="D21" s="40"/>
      <c r="E21" s="41"/>
      <c r="F21" s="49"/>
      <c r="G21" s="50"/>
    </row>
    <row r="22" spans="2:7" x14ac:dyDescent="0.2">
      <c r="B22" s="362" t="s">
        <v>239</v>
      </c>
      <c r="C22" s="363"/>
      <c r="D22" s="363"/>
      <c r="E22" s="363"/>
      <c r="F22" s="363"/>
      <c r="G22" s="43">
        <v>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0.27</v>
      </c>
    </row>
    <row r="30" spans="2:7" ht="12.4" customHeight="1" x14ac:dyDescent="0.2">
      <c r="B30" s="47"/>
      <c r="C30" s="47"/>
      <c r="D30" s="47"/>
      <c r="E30" s="47"/>
      <c r="F30" s="47"/>
      <c r="G30" s="47"/>
    </row>
    <row r="31" spans="2:7" x14ac:dyDescent="0.2">
      <c r="B31" s="366" t="s">
        <v>265</v>
      </c>
      <c r="C31" s="367"/>
      <c r="D31" s="367"/>
      <c r="E31" s="367"/>
      <c r="F31" s="367"/>
      <c r="G31" s="54">
        <f>ROUND(B32*G29,2)</f>
        <v>0.05</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0.32</v>
      </c>
    </row>
    <row r="35" spans="2:7" x14ac:dyDescent="0.2">
      <c r="B35" s="60"/>
      <c r="C35" s="61"/>
      <c r="D35" s="62"/>
      <c r="E35" s="63"/>
      <c r="F35" s="62"/>
      <c r="G35" s="62"/>
    </row>
    <row r="36" spans="2:7" x14ac:dyDescent="0.2">
      <c r="B36" s="64" t="s">
        <v>240</v>
      </c>
      <c r="C36" s="358" t="s">
        <v>288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45</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1.3.4.11</v>
      </c>
      <c r="G4" s="25"/>
    </row>
    <row r="5" spans="1:7" x14ac:dyDescent="0.2">
      <c r="B5" s="25" t="s">
        <v>41</v>
      </c>
      <c r="C5" s="25"/>
      <c r="D5" s="25"/>
      <c r="E5" s="25"/>
      <c r="F5" s="24" t="s">
        <v>242</v>
      </c>
      <c r="G5" s="25" t="s">
        <v>29</v>
      </c>
    </row>
    <row r="6" spans="1:7" x14ac:dyDescent="0.2">
      <c r="B6" s="25"/>
      <c r="C6" s="25"/>
      <c r="D6" s="25"/>
      <c r="E6" s="25"/>
      <c r="F6" s="247" t="str">
        <f>IF($A$1&lt;&gt;"",VLOOKUP($A$1,INFO,10,0),"")</f>
        <v>HOJA 45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8.0000000000000004E-4</v>
      </c>
    </row>
    <row r="12" spans="1:7" ht="24" x14ac:dyDescent="0.2">
      <c r="B12" s="38" t="s">
        <v>304</v>
      </c>
      <c r="C12" s="39" t="s">
        <v>249</v>
      </c>
      <c r="D12" s="40">
        <v>1</v>
      </c>
      <c r="E12" s="41">
        <v>25</v>
      </c>
      <c r="F12" s="40">
        <v>4.0000000000000002E-4</v>
      </c>
      <c r="G12" s="42">
        <f>ROUND(IF(ISNUMBER(D12),D12*E12*F12,$G$22*0.05),4)</f>
        <v>0.01</v>
      </c>
    </row>
    <row r="13" spans="1:7" ht="24" x14ac:dyDescent="0.2">
      <c r="B13" s="38" t="s">
        <v>305</v>
      </c>
      <c r="C13" s="39" t="s">
        <v>249</v>
      </c>
      <c r="D13" s="40">
        <v>1</v>
      </c>
      <c r="E13" s="41">
        <v>70</v>
      </c>
      <c r="F13" s="40">
        <v>4.0000000000000002E-4</v>
      </c>
      <c r="G13" s="42">
        <f>ROUND(IF(ISNUMBER(D13),D13*E13*F13,$G$22*0.05),4)</f>
        <v>2.8000000000000001E-2</v>
      </c>
    </row>
    <row r="14" spans="1:7" x14ac:dyDescent="0.2">
      <c r="B14" s="362" t="s">
        <v>239</v>
      </c>
      <c r="C14" s="363"/>
      <c r="D14" s="363"/>
      <c r="E14" s="363"/>
      <c r="F14" s="363"/>
      <c r="G14" s="43">
        <f>SUM(G11:G13)</f>
        <v>3.8800000000000001E-2</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258</v>
      </c>
      <c r="C18" s="365"/>
      <c r="D18" s="36">
        <v>1</v>
      </c>
      <c r="E18" s="36">
        <v>4.28</v>
      </c>
      <c r="F18" s="35">
        <v>4.0000000000000002E-4</v>
      </c>
      <c r="G18" s="37">
        <f>ROUND(D18*E18*F18,4)</f>
        <v>1.6999999999999999E-3</v>
      </c>
    </row>
    <row r="19" spans="2:7" x14ac:dyDescent="0.2">
      <c r="B19" s="378" t="s">
        <v>259</v>
      </c>
      <c r="C19" s="379"/>
      <c r="D19" s="41">
        <v>6</v>
      </c>
      <c r="E19" s="41">
        <v>4.2300000000000004</v>
      </c>
      <c r="F19" s="40">
        <v>4.0000000000000002E-4</v>
      </c>
      <c r="G19" s="42">
        <f>ROUND(D19*E19*F19,4)</f>
        <v>1.0200000000000001E-2</v>
      </c>
    </row>
    <row r="20" spans="2:7" x14ac:dyDescent="0.2">
      <c r="B20" s="378" t="s">
        <v>306</v>
      </c>
      <c r="C20" s="379"/>
      <c r="D20" s="41">
        <v>1</v>
      </c>
      <c r="E20" s="41">
        <v>4.5199999999999996</v>
      </c>
      <c r="F20" s="40">
        <v>4.0000000000000002E-4</v>
      </c>
      <c r="G20" s="42">
        <f>ROUND(D20*E20*F20,4)</f>
        <v>1.8E-3</v>
      </c>
    </row>
    <row r="21" spans="2:7" x14ac:dyDescent="0.2">
      <c r="B21" s="378" t="s">
        <v>307</v>
      </c>
      <c r="C21" s="379"/>
      <c r="D21" s="41">
        <v>1</v>
      </c>
      <c r="E21" s="41">
        <v>4.5199999999999996</v>
      </c>
      <c r="F21" s="40">
        <v>4.0000000000000002E-4</v>
      </c>
      <c r="G21" s="42">
        <f>ROUND(D21*E21*F21,4)</f>
        <v>1.8E-3</v>
      </c>
    </row>
    <row r="22" spans="2:7" x14ac:dyDescent="0.2">
      <c r="B22" s="362" t="s">
        <v>239</v>
      </c>
      <c r="C22" s="363"/>
      <c r="D22" s="363"/>
      <c r="E22" s="363"/>
      <c r="F22" s="363"/>
      <c r="G22" s="43">
        <f>SUM(G18:G21)</f>
        <v>1.55E-2</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x14ac:dyDescent="0.2">
      <c r="B26" s="34" t="s">
        <v>308</v>
      </c>
      <c r="C26" s="11" t="s">
        <v>309</v>
      </c>
      <c r="D26" s="35">
        <v>0.03</v>
      </c>
      <c r="E26" s="36">
        <v>0.46</v>
      </c>
      <c r="F26" s="65"/>
      <c r="G26" s="37">
        <v>0.01</v>
      </c>
    </row>
    <row r="27" spans="2:7" ht="120" x14ac:dyDescent="0.2">
      <c r="B27" s="46" t="s">
        <v>310</v>
      </c>
      <c r="C27" s="39" t="s">
        <v>311</v>
      </c>
      <c r="D27" s="40">
        <v>1.25</v>
      </c>
      <c r="E27" s="41">
        <v>0.47</v>
      </c>
      <c r="F27" s="49"/>
      <c r="G27" s="50">
        <v>0.59</v>
      </c>
    </row>
    <row r="28" spans="2:7" x14ac:dyDescent="0.2">
      <c r="B28" s="362" t="s">
        <v>239</v>
      </c>
      <c r="C28" s="363"/>
      <c r="D28" s="363"/>
      <c r="E28" s="363"/>
      <c r="F28" s="363"/>
      <c r="G28" s="43">
        <v>0.6</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ROUND(G33+G28+G22+G14,2)</f>
        <v>0.65</v>
      </c>
    </row>
    <row r="36" spans="2:7" ht="12.4" customHeight="1" x14ac:dyDescent="0.2">
      <c r="B36" s="47"/>
      <c r="C36" s="47"/>
      <c r="D36" s="47"/>
      <c r="E36" s="47"/>
      <c r="F36" s="47"/>
      <c r="G36" s="47"/>
    </row>
    <row r="37" spans="2:7" x14ac:dyDescent="0.2">
      <c r="B37" s="366" t="s">
        <v>265</v>
      </c>
      <c r="C37" s="367"/>
      <c r="D37" s="367"/>
      <c r="E37" s="367"/>
      <c r="F37" s="367"/>
      <c r="G37" s="54">
        <f>ROUND(B38*G35,2)</f>
        <v>0.11</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0.76</v>
      </c>
    </row>
    <row r="41" spans="2:7" x14ac:dyDescent="0.2">
      <c r="B41" s="60"/>
      <c r="C41" s="61"/>
      <c r="D41" s="62"/>
      <c r="E41" s="63"/>
      <c r="F41" s="62"/>
      <c r="G41" s="62"/>
    </row>
    <row r="42" spans="2:7" x14ac:dyDescent="0.2">
      <c r="B42" s="64" t="s">
        <v>240</v>
      </c>
      <c r="C42" s="358" t="s">
        <v>312</v>
      </c>
      <c r="D42" s="358"/>
      <c r="E42" s="358"/>
      <c r="F42" s="358"/>
      <c r="G42" s="358"/>
    </row>
  </sheetData>
  <sheetProtection formatCells="0" formatColumns="0" formatRows="0" insertColumns="0" insertRows="0" insertHyperlinks="0" deleteColumns="0" deleteRows="0" sort="0" autoFilter="0" pivotTables="0"/>
  <mergeCells count="19">
    <mergeCell ref="B1:G1"/>
    <mergeCell ref="B7:G7"/>
    <mergeCell ref="B16:G16"/>
    <mergeCell ref="B24:G24"/>
    <mergeCell ref="B35:F35"/>
    <mergeCell ref="B17:C17"/>
    <mergeCell ref="B9:G9"/>
    <mergeCell ref="B14:F14"/>
    <mergeCell ref="B28:F28"/>
    <mergeCell ref="B19:C19"/>
    <mergeCell ref="B20:C20"/>
    <mergeCell ref="B21:C21"/>
    <mergeCell ref="B4:D4"/>
    <mergeCell ref="C42:G42"/>
    <mergeCell ref="B30:G30"/>
    <mergeCell ref="B33:F33"/>
    <mergeCell ref="B22:F22"/>
    <mergeCell ref="B18:C18"/>
    <mergeCell ref="B37:F37"/>
  </mergeCells>
  <pageMargins left="0.25" right="0.25" top="0.75" bottom="0.75" header="0.3" footer="0.3"/>
  <pageSetup paperSize="9" orientation="portrait" verticalDpi="12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46</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1.3.4.12</v>
      </c>
      <c r="G4" s="25"/>
    </row>
    <row r="5" spans="1:7" x14ac:dyDescent="0.2">
      <c r="B5" s="25" t="s">
        <v>105</v>
      </c>
      <c r="C5" s="25"/>
      <c r="D5" s="25"/>
      <c r="E5" s="25"/>
      <c r="F5" s="24" t="s">
        <v>242</v>
      </c>
      <c r="G5" s="25" t="s">
        <v>65</v>
      </c>
    </row>
    <row r="6" spans="1:7" x14ac:dyDescent="0.2">
      <c r="B6" s="25"/>
      <c r="C6" s="25"/>
      <c r="D6" s="25"/>
      <c r="E6" s="25"/>
      <c r="F6" s="247" t="str">
        <f>IF($A$1&lt;&gt;"",VLOOKUP($A$1,INFO,10,0),"")</f>
        <v>HOJA 46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374</v>
      </c>
      <c r="E11" s="36" t="s">
        <v>9</v>
      </c>
      <c r="F11" s="35" t="s">
        <v>9</v>
      </c>
      <c r="G11" s="37">
        <f>ROUND(IF(ISNUMBER(D11),D11*E11*F11,$G$25*0.05),4)</f>
        <v>0.57589999999999997</v>
      </c>
    </row>
    <row r="12" spans="1:7" ht="24" x14ac:dyDescent="0.2">
      <c r="B12" s="38" t="s">
        <v>334</v>
      </c>
      <c r="C12" s="39" t="s">
        <v>249</v>
      </c>
      <c r="D12" s="40">
        <v>1</v>
      </c>
      <c r="E12" s="41">
        <v>4.38</v>
      </c>
      <c r="F12" s="40">
        <v>0.38095000000000001</v>
      </c>
      <c r="G12" s="42">
        <f>ROUND(IF(ISNUMBER(D12),D12*E12*F12,$G$25*0.05),4)</f>
        <v>1.6686000000000001</v>
      </c>
    </row>
    <row r="13" spans="1:7" ht="24" x14ac:dyDescent="0.2">
      <c r="B13" s="38" t="s">
        <v>317</v>
      </c>
      <c r="C13" s="39" t="s">
        <v>249</v>
      </c>
      <c r="D13" s="40">
        <v>1</v>
      </c>
      <c r="E13" s="41">
        <v>3.84</v>
      </c>
      <c r="F13" s="40">
        <v>0.38095000000000001</v>
      </c>
      <c r="G13" s="42">
        <f>ROUND(IF(ISNUMBER(D13),D13*E13*F13,$G$25*0.05),4)</f>
        <v>1.4628000000000001</v>
      </c>
    </row>
    <row r="14" spans="1:7" ht="24" x14ac:dyDescent="0.2">
      <c r="B14" s="38" t="s">
        <v>329</v>
      </c>
      <c r="C14" s="39" t="s">
        <v>249</v>
      </c>
      <c r="D14" s="40">
        <v>1</v>
      </c>
      <c r="E14" s="41">
        <v>1.25</v>
      </c>
      <c r="F14" s="40">
        <v>0.38095000000000001</v>
      </c>
      <c r="G14" s="42">
        <f>ROUND(IF(ISNUMBER(D14),D14*E14*F14,$G$25*0.05),4)</f>
        <v>0.47620000000000001</v>
      </c>
    </row>
    <row r="15" spans="1:7" ht="24" x14ac:dyDescent="0.2">
      <c r="B15" s="38" t="s">
        <v>375</v>
      </c>
      <c r="C15" s="39" t="s">
        <v>249</v>
      </c>
      <c r="D15" s="40">
        <v>1</v>
      </c>
      <c r="E15" s="41">
        <v>13.2</v>
      </c>
      <c r="F15" s="40">
        <v>0.38095000000000001</v>
      </c>
      <c r="G15" s="42">
        <f>ROUND(IF(ISNUMBER(D15),D15*E15*F15,$G$25*0.05),4)</f>
        <v>5.0285000000000002</v>
      </c>
    </row>
    <row r="16" spans="1:7" x14ac:dyDescent="0.2">
      <c r="B16" s="362" t="s">
        <v>239</v>
      </c>
      <c r="C16" s="363"/>
      <c r="D16" s="363"/>
      <c r="E16" s="363"/>
      <c r="F16" s="363"/>
      <c r="G16" s="43">
        <f>SUM(G11:G15)</f>
        <v>9.2119999999999997</v>
      </c>
    </row>
    <row r="17" spans="2:7" x14ac:dyDescent="0.2">
      <c r="B17" s="44"/>
      <c r="C17" s="44"/>
      <c r="D17" s="44"/>
      <c r="E17" s="44"/>
      <c r="F17" s="44"/>
      <c r="G17" s="22"/>
    </row>
    <row r="18" spans="2:7" x14ac:dyDescent="0.2">
      <c r="B18" s="359" t="s">
        <v>254</v>
      </c>
      <c r="C18" s="360"/>
      <c r="D18" s="360"/>
      <c r="E18" s="360"/>
      <c r="F18" s="360"/>
      <c r="G18" s="361"/>
    </row>
    <row r="19" spans="2:7" x14ac:dyDescent="0.2">
      <c r="B19" s="373" t="s">
        <v>2</v>
      </c>
      <c r="C19" s="374"/>
      <c r="D19" s="30" t="s">
        <v>255</v>
      </c>
      <c r="E19" s="30" t="s">
        <v>256</v>
      </c>
      <c r="F19" s="30" t="s">
        <v>246</v>
      </c>
      <c r="G19" s="45" t="s">
        <v>247</v>
      </c>
    </row>
    <row r="20" spans="2:7" x14ac:dyDescent="0.2">
      <c r="B20" s="364" t="s">
        <v>259</v>
      </c>
      <c r="C20" s="365"/>
      <c r="D20" s="36">
        <v>4.0000099999999996</v>
      </c>
      <c r="E20" s="36">
        <v>4.2300000000000004</v>
      </c>
      <c r="F20" s="35">
        <v>0.38095000000000001</v>
      </c>
      <c r="G20" s="37">
        <f>ROUND(D20*E20*F20,4)</f>
        <v>6.4457000000000004</v>
      </c>
    </row>
    <row r="21" spans="2:7" x14ac:dyDescent="0.2">
      <c r="B21" s="378" t="s">
        <v>319</v>
      </c>
      <c r="C21" s="379"/>
      <c r="D21" s="41">
        <v>0.1</v>
      </c>
      <c r="E21" s="41">
        <v>4.75</v>
      </c>
      <c r="F21" s="40">
        <v>0.38095000000000001</v>
      </c>
      <c r="G21" s="42">
        <f>ROUND(D21*E21*F21,4)</f>
        <v>0.18099999999999999</v>
      </c>
    </row>
    <row r="22" spans="2:7" x14ac:dyDescent="0.2">
      <c r="B22" s="378" t="s">
        <v>320</v>
      </c>
      <c r="C22" s="379"/>
      <c r="D22" s="41">
        <v>1</v>
      </c>
      <c r="E22" s="41">
        <v>4.28</v>
      </c>
      <c r="F22" s="40">
        <v>0.38095000000000001</v>
      </c>
      <c r="G22" s="42">
        <f>ROUND(D22*E22*F22,4)</f>
        <v>1.6305000000000001</v>
      </c>
    </row>
    <row r="23" spans="2:7" x14ac:dyDescent="0.2">
      <c r="B23" s="378" t="s">
        <v>359</v>
      </c>
      <c r="C23" s="379"/>
      <c r="D23" s="41">
        <v>1</v>
      </c>
      <c r="E23" s="41">
        <v>4.28</v>
      </c>
      <c r="F23" s="40">
        <v>0.38095000000000001</v>
      </c>
      <c r="G23" s="42">
        <f>ROUND(D23*E23*F23,4)</f>
        <v>1.6305000000000001</v>
      </c>
    </row>
    <row r="24" spans="2:7" x14ac:dyDescent="0.2">
      <c r="B24" s="378" t="s">
        <v>330</v>
      </c>
      <c r="C24" s="379"/>
      <c r="D24" s="41">
        <v>1</v>
      </c>
      <c r="E24" s="41">
        <v>4.28</v>
      </c>
      <c r="F24" s="40">
        <v>0.38095000000000001</v>
      </c>
      <c r="G24" s="42">
        <f>ROUND(D24*E24*F24,4)</f>
        <v>1.6305000000000001</v>
      </c>
    </row>
    <row r="25" spans="2:7" x14ac:dyDescent="0.2">
      <c r="B25" s="362" t="s">
        <v>239</v>
      </c>
      <c r="C25" s="363"/>
      <c r="D25" s="363"/>
      <c r="E25" s="363"/>
      <c r="F25" s="363"/>
      <c r="G25" s="43">
        <f>SUM(G20:G24)</f>
        <v>11.5182</v>
      </c>
    </row>
    <row r="26" spans="2:7" x14ac:dyDescent="0.2">
      <c r="B26" s="47"/>
      <c r="C26" s="47"/>
      <c r="D26" s="47"/>
      <c r="E26" s="47"/>
      <c r="F26" s="47"/>
      <c r="G26" s="22"/>
    </row>
    <row r="27" spans="2:7" x14ac:dyDescent="0.2">
      <c r="B27" s="359" t="s">
        <v>260</v>
      </c>
      <c r="C27" s="360"/>
      <c r="D27" s="360"/>
      <c r="E27" s="360"/>
      <c r="F27" s="360"/>
      <c r="G27" s="361"/>
    </row>
    <row r="28" spans="2:7" x14ac:dyDescent="0.2">
      <c r="B28" s="29" t="s">
        <v>2</v>
      </c>
      <c r="C28" s="30" t="s">
        <v>3</v>
      </c>
      <c r="D28" s="31" t="s">
        <v>4</v>
      </c>
      <c r="E28" s="32" t="s">
        <v>245</v>
      </c>
      <c r="F28" s="48"/>
      <c r="G28" s="33" t="s">
        <v>247</v>
      </c>
    </row>
    <row r="29" spans="2:7" ht="48" x14ac:dyDescent="0.2">
      <c r="B29" s="34" t="s">
        <v>361</v>
      </c>
      <c r="C29" s="11" t="s">
        <v>323</v>
      </c>
      <c r="D29" s="35">
        <v>0.27</v>
      </c>
      <c r="E29" s="36">
        <v>25.5</v>
      </c>
      <c r="F29" s="65"/>
      <c r="G29" s="37">
        <v>6.89</v>
      </c>
    </row>
    <row r="30" spans="2:7" x14ac:dyDescent="0.2">
      <c r="B30" s="46" t="s">
        <v>376</v>
      </c>
      <c r="C30" s="39" t="s">
        <v>291</v>
      </c>
      <c r="D30" s="40">
        <v>0.08</v>
      </c>
      <c r="E30" s="41">
        <v>0.69</v>
      </c>
      <c r="F30" s="49"/>
      <c r="G30" s="50">
        <v>0.06</v>
      </c>
    </row>
    <row r="31" spans="2:7" x14ac:dyDescent="0.2">
      <c r="B31" s="46" t="s">
        <v>332</v>
      </c>
      <c r="C31" s="39" t="s">
        <v>291</v>
      </c>
      <c r="D31" s="40">
        <v>52.32</v>
      </c>
      <c r="E31" s="41">
        <v>1.08</v>
      </c>
      <c r="F31" s="49"/>
      <c r="G31" s="50">
        <v>56.51</v>
      </c>
    </row>
    <row r="32" spans="2:7" ht="36" x14ac:dyDescent="0.2">
      <c r="B32" s="46" t="s">
        <v>377</v>
      </c>
      <c r="C32" s="39" t="s">
        <v>17</v>
      </c>
      <c r="D32" s="40">
        <v>0.48</v>
      </c>
      <c r="E32" s="41">
        <v>123.05</v>
      </c>
      <c r="F32" s="49"/>
      <c r="G32" s="50">
        <v>59.06</v>
      </c>
    </row>
    <row r="33" spans="2:7" x14ac:dyDescent="0.2">
      <c r="B33" s="362" t="s">
        <v>239</v>
      </c>
      <c r="C33" s="363"/>
      <c r="D33" s="363"/>
      <c r="E33" s="363"/>
      <c r="F33" s="363"/>
      <c r="G33" s="43">
        <v>122.52</v>
      </c>
    </row>
    <row r="34" spans="2:7" x14ac:dyDescent="0.2">
      <c r="B34" s="24"/>
      <c r="C34" s="26"/>
      <c r="D34" s="27"/>
      <c r="E34" s="28"/>
      <c r="F34" s="27"/>
      <c r="G34" s="27"/>
    </row>
    <row r="35" spans="2:7" x14ac:dyDescent="0.2">
      <c r="B35" s="359" t="s">
        <v>261</v>
      </c>
      <c r="C35" s="360"/>
      <c r="D35" s="360"/>
      <c r="E35" s="360"/>
      <c r="F35" s="360"/>
      <c r="G35" s="361"/>
    </row>
    <row r="36" spans="2:7" x14ac:dyDescent="0.2">
      <c r="B36" s="29" t="s">
        <v>2</v>
      </c>
      <c r="C36" s="30" t="s">
        <v>3</v>
      </c>
      <c r="D36" s="30" t="s">
        <v>4</v>
      </c>
      <c r="E36" s="30" t="s">
        <v>262</v>
      </c>
      <c r="F36" s="30" t="s">
        <v>263</v>
      </c>
      <c r="G36" s="45" t="s">
        <v>247</v>
      </c>
    </row>
    <row r="37" spans="2:7" x14ac:dyDescent="0.2">
      <c r="B37" s="46"/>
      <c r="C37" s="39"/>
      <c r="D37" s="40"/>
      <c r="E37" s="51"/>
      <c r="F37" s="52"/>
      <c r="G37" s="53"/>
    </row>
    <row r="38" spans="2:7" x14ac:dyDescent="0.2">
      <c r="B38" s="362" t="s">
        <v>239</v>
      </c>
      <c r="C38" s="363"/>
      <c r="D38" s="363"/>
      <c r="E38" s="363"/>
      <c r="F38" s="363"/>
      <c r="G38" s="43">
        <v>0</v>
      </c>
    </row>
    <row r="39" spans="2:7" x14ac:dyDescent="0.2">
      <c r="B39" s="47"/>
      <c r="C39" s="47"/>
      <c r="D39" s="47"/>
      <c r="E39" s="47"/>
      <c r="F39" s="47"/>
      <c r="G39" s="47"/>
    </row>
    <row r="40" spans="2:7" x14ac:dyDescent="0.2">
      <c r="B40" s="366" t="s">
        <v>264</v>
      </c>
      <c r="C40" s="367"/>
      <c r="D40" s="367"/>
      <c r="E40" s="367"/>
      <c r="F40" s="367"/>
      <c r="G40" s="54">
        <f>ROUND(G38+G33+G25+G16,2)</f>
        <v>143.25</v>
      </c>
    </row>
    <row r="41" spans="2:7" ht="12.4" customHeight="1" x14ac:dyDescent="0.2">
      <c r="B41" s="47"/>
      <c r="C41" s="47"/>
      <c r="D41" s="47"/>
      <c r="E41" s="47"/>
      <c r="F41" s="47"/>
      <c r="G41" s="47"/>
    </row>
    <row r="42" spans="2:7" x14ac:dyDescent="0.2">
      <c r="B42" s="366" t="s">
        <v>265</v>
      </c>
      <c r="C42" s="367"/>
      <c r="D42" s="367"/>
      <c r="E42" s="367"/>
      <c r="F42" s="367"/>
      <c r="G42" s="54">
        <f>ROUND(B43*G40,2)</f>
        <v>24.35</v>
      </c>
    </row>
    <row r="43" spans="2:7" x14ac:dyDescent="0.2">
      <c r="B43" s="55" t="s">
        <v>266</v>
      </c>
      <c r="C43" s="56"/>
      <c r="D43" s="56"/>
      <c r="E43" s="56"/>
      <c r="F43" s="56"/>
    </row>
    <row r="44" spans="2:7" x14ac:dyDescent="0.2">
      <c r="B44" s="24"/>
      <c r="C44" s="26"/>
      <c r="D44" s="27"/>
      <c r="E44" s="28"/>
      <c r="F44" s="27"/>
      <c r="G44" s="27"/>
    </row>
    <row r="45" spans="2:7" x14ac:dyDescent="0.2">
      <c r="B45" s="57" t="s">
        <v>267</v>
      </c>
      <c r="C45" s="58"/>
      <c r="D45" s="58"/>
      <c r="E45" s="58"/>
      <c r="F45" s="58"/>
      <c r="G45" s="59">
        <f>ROUND(G42+G40,3)</f>
        <v>167.6</v>
      </c>
    </row>
    <row r="46" spans="2:7" x14ac:dyDescent="0.2">
      <c r="B46" s="60"/>
      <c r="C46" s="61"/>
      <c r="D46" s="62"/>
      <c r="E46" s="63"/>
      <c r="F46" s="62"/>
      <c r="G46" s="62"/>
    </row>
    <row r="47" spans="2:7" x14ac:dyDescent="0.2">
      <c r="B47" s="64" t="s">
        <v>240</v>
      </c>
      <c r="C47" s="358" t="s">
        <v>378</v>
      </c>
      <c r="D47" s="358"/>
      <c r="E47" s="358"/>
      <c r="F47" s="358"/>
      <c r="G47" s="358"/>
    </row>
  </sheetData>
  <sheetProtection formatCells="0" formatColumns="0" formatRows="0" insertColumns="0" insertRows="0" insertHyperlinks="0" deleteColumns="0" deleteRows="0" sort="0" autoFilter="0" pivotTables="0"/>
  <mergeCells count="20">
    <mergeCell ref="B1:G1"/>
    <mergeCell ref="B7:G7"/>
    <mergeCell ref="B18:G18"/>
    <mergeCell ref="B27:G27"/>
    <mergeCell ref="B40:F40"/>
    <mergeCell ref="B19:C19"/>
    <mergeCell ref="B9:G9"/>
    <mergeCell ref="B16:F16"/>
    <mergeCell ref="B33:F33"/>
    <mergeCell ref="B21:C21"/>
    <mergeCell ref="B22:C22"/>
    <mergeCell ref="B23:C23"/>
    <mergeCell ref="B24:C24"/>
    <mergeCell ref="B4:D4"/>
    <mergeCell ref="C47:G47"/>
    <mergeCell ref="B35:G35"/>
    <mergeCell ref="B38:F38"/>
    <mergeCell ref="B25:F25"/>
    <mergeCell ref="B20:C20"/>
    <mergeCell ref="B42:F42"/>
  </mergeCells>
  <pageMargins left="0.25" right="0.25" top="0.75" bottom="0.75" header="0.3" footer="0.3"/>
  <pageSetup paperSize="9" orientation="portrait" verticalDpi="12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47</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1.3.5.1</v>
      </c>
      <c r="G4" s="25"/>
    </row>
    <row r="5" spans="1:7" x14ac:dyDescent="0.2">
      <c r="B5" s="25" t="s">
        <v>71</v>
      </c>
      <c r="C5" s="25"/>
      <c r="D5" s="25"/>
      <c r="E5" s="25"/>
      <c r="F5" s="24" t="s">
        <v>242</v>
      </c>
      <c r="G5" s="25" t="s">
        <v>29</v>
      </c>
    </row>
    <row r="6" spans="1:7" x14ac:dyDescent="0.2">
      <c r="B6" s="25"/>
      <c r="C6" s="25"/>
      <c r="D6" s="25"/>
      <c r="E6" s="25"/>
      <c r="F6" s="247" t="str">
        <f>IF($A$1&lt;&gt;"",VLOOKUP($A$1,INFO,10,0),"")</f>
        <v>HOJA 47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ROUND(IF(ISNUMBER(D11),D11*E11*F11,$G$18*0.05),4)</f>
        <v>7.4200000000000002E-2</v>
      </c>
    </row>
    <row r="12" spans="1:7" x14ac:dyDescent="0.2">
      <c r="B12" s="362" t="s">
        <v>239</v>
      </c>
      <c r="C12" s="363"/>
      <c r="D12" s="363"/>
      <c r="E12" s="363"/>
      <c r="F12" s="363"/>
      <c r="G12" s="43">
        <f>SUM(G11)</f>
        <v>7.4200000000000002E-2</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6</v>
      </c>
      <c r="E16" s="36">
        <v>4.2300000000000004</v>
      </c>
      <c r="F16" s="35">
        <v>0.05</v>
      </c>
      <c r="G16" s="37">
        <f>ROUND(D16*E16*F16,4)</f>
        <v>1.2689999999999999</v>
      </c>
    </row>
    <row r="17" spans="2:7" x14ac:dyDescent="0.2">
      <c r="B17" s="378" t="s">
        <v>320</v>
      </c>
      <c r="C17" s="379"/>
      <c r="D17" s="41">
        <v>1</v>
      </c>
      <c r="E17" s="41">
        <v>4.28</v>
      </c>
      <c r="F17" s="40">
        <v>0.05</v>
      </c>
      <c r="G17" s="42">
        <f>ROUND(D17*E17*F17,4)</f>
        <v>0.214</v>
      </c>
    </row>
    <row r="18" spans="2:7" x14ac:dyDescent="0.2">
      <c r="B18" s="362" t="s">
        <v>239</v>
      </c>
      <c r="C18" s="363"/>
      <c r="D18" s="363"/>
      <c r="E18" s="363"/>
      <c r="F18" s="363"/>
      <c r="G18" s="43">
        <f>SUM(G16:G17)</f>
        <v>1.4829999999999999</v>
      </c>
    </row>
    <row r="19" spans="2:7" x14ac:dyDescent="0.2">
      <c r="B19" s="47"/>
      <c r="C19" s="47"/>
      <c r="D19" s="47"/>
      <c r="E19" s="47"/>
      <c r="F19" s="47"/>
      <c r="G19" s="22"/>
    </row>
    <row r="20" spans="2:7" x14ac:dyDescent="0.2">
      <c r="B20" s="359" t="s">
        <v>260</v>
      </c>
      <c r="C20" s="360"/>
      <c r="D20" s="360"/>
      <c r="E20" s="360"/>
      <c r="F20" s="360"/>
      <c r="G20" s="361"/>
    </row>
    <row r="21" spans="2:7" x14ac:dyDescent="0.2">
      <c r="B21" s="29" t="s">
        <v>2</v>
      </c>
      <c r="C21" s="30" t="s">
        <v>3</v>
      </c>
      <c r="D21" s="31" t="s">
        <v>4</v>
      </c>
      <c r="E21" s="32" t="s">
        <v>245</v>
      </c>
      <c r="F21" s="48"/>
      <c r="G21" s="33" t="s">
        <v>247</v>
      </c>
    </row>
    <row r="22" spans="2:7" x14ac:dyDescent="0.2">
      <c r="B22" s="34" t="s">
        <v>353</v>
      </c>
      <c r="C22" s="11" t="s">
        <v>354</v>
      </c>
      <c r="D22" s="35">
        <v>1</v>
      </c>
      <c r="E22" s="36">
        <v>1.1599999999999999</v>
      </c>
      <c r="F22" s="65"/>
      <c r="G22" s="37">
        <v>1.1599999999999999</v>
      </c>
    </row>
    <row r="23" spans="2:7" x14ac:dyDescent="0.2">
      <c r="B23" s="362" t="s">
        <v>239</v>
      </c>
      <c r="C23" s="363"/>
      <c r="D23" s="363"/>
      <c r="E23" s="363"/>
      <c r="F23" s="363"/>
      <c r="G23" s="43">
        <v>1.1599999999999999</v>
      </c>
    </row>
    <row r="24" spans="2:7" x14ac:dyDescent="0.2">
      <c r="B24" s="24"/>
      <c r="C24" s="26"/>
      <c r="D24" s="27"/>
      <c r="E24" s="28"/>
      <c r="F24" s="27"/>
      <c r="G24" s="27"/>
    </row>
    <row r="25" spans="2:7" x14ac:dyDescent="0.2">
      <c r="B25" s="359" t="s">
        <v>261</v>
      </c>
      <c r="C25" s="360"/>
      <c r="D25" s="360"/>
      <c r="E25" s="360"/>
      <c r="F25" s="360"/>
      <c r="G25" s="361"/>
    </row>
    <row r="26" spans="2:7" x14ac:dyDescent="0.2">
      <c r="B26" s="29" t="s">
        <v>2</v>
      </c>
      <c r="C26" s="30" t="s">
        <v>3</v>
      </c>
      <c r="D26" s="30" t="s">
        <v>4</v>
      </c>
      <c r="E26" s="30" t="s">
        <v>262</v>
      </c>
      <c r="F26" s="30" t="s">
        <v>263</v>
      </c>
      <c r="G26" s="45" t="s">
        <v>247</v>
      </c>
    </row>
    <row r="27" spans="2:7" x14ac:dyDescent="0.2">
      <c r="B27" s="46"/>
      <c r="C27" s="39"/>
      <c r="D27" s="40"/>
      <c r="E27" s="51"/>
      <c r="F27" s="52"/>
      <c r="G27" s="53"/>
    </row>
    <row r="28" spans="2:7" x14ac:dyDescent="0.2">
      <c r="B28" s="362" t="s">
        <v>239</v>
      </c>
      <c r="C28" s="363"/>
      <c r="D28" s="363"/>
      <c r="E28" s="363"/>
      <c r="F28" s="363"/>
      <c r="G28" s="43">
        <v>0</v>
      </c>
    </row>
    <row r="29" spans="2:7" x14ac:dyDescent="0.2">
      <c r="B29" s="47"/>
      <c r="C29" s="47"/>
      <c r="D29" s="47"/>
      <c r="E29" s="47"/>
      <c r="F29" s="47"/>
      <c r="G29" s="47"/>
    </row>
    <row r="30" spans="2:7" x14ac:dyDescent="0.2">
      <c r="B30" s="366" t="s">
        <v>264</v>
      </c>
      <c r="C30" s="367"/>
      <c r="D30" s="367"/>
      <c r="E30" s="367"/>
      <c r="F30" s="367"/>
      <c r="G30" s="54">
        <f>ROUND(G28+G23+G18+G12,2)</f>
        <v>2.72</v>
      </c>
    </row>
    <row r="31" spans="2:7" ht="12.4" customHeight="1" x14ac:dyDescent="0.2">
      <c r="B31" s="47"/>
      <c r="C31" s="47"/>
      <c r="D31" s="47"/>
      <c r="E31" s="47"/>
      <c r="F31" s="47"/>
      <c r="G31" s="47"/>
    </row>
    <row r="32" spans="2:7" x14ac:dyDescent="0.2">
      <c r="B32" s="366" t="s">
        <v>265</v>
      </c>
      <c r="C32" s="367"/>
      <c r="D32" s="367"/>
      <c r="E32" s="367"/>
      <c r="F32" s="367"/>
      <c r="G32" s="54">
        <f>ROUND(B33*G30,2)</f>
        <v>0.46</v>
      </c>
    </row>
    <row r="33" spans="2:7" x14ac:dyDescent="0.2">
      <c r="B33" s="55" t="s">
        <v>266</v>
      </c>
      <c r="C33" s="56"/>
      <c r="D33" s="56"/>
      <c r="E33" s="56"/>
      <c r="F33" s="56"/>
    </row>
    <row r="34" spans="2:7" x14ac:dyDescent="0.2">
      <c r="B34" s="24"/>
      <c r="C34" s="26"/>
      <c r="D34" s="27"/>
      <c r="E34" s="28"/>
      <c r="F34" s="27"/>
      <c r="G34" s="27"/>
    </row>
    <row r="35" spans="2:7" x14ac:dyDescent="0.2">
      <c r="B35" s="57" t="s">
        <v>267</v>
      </c>
      <c r="C35" s="58"/>
      <c r="D35" s="58"/>
      <c r="E35" s="58"/>
      <c r="F35" s="58"/>
      <c r="G35" s="59">
        <f>ROUND(G32+G30,3)</f>
        <v>3.18</v>
      </c>
    </row>
    <row r="36" spans="2:7" x14ac:dyDescent="0.2">
      <c r="B36" s="60"/>
      <c r="C36" s="61"/>
      <c r="D36" s="62"/>
      <c r="E36" s="63"/>
      <c r="F36" s="62"/>
      <c r="G36" s="62"/>
    </row>
    <row r="37" spans="2:7" x14ac:dyDescent="0.2">
      <c r="B37" s="64" t="s">
        <v>240</v>
      </c>
      <c r="C37" s="358" t="s">
        <v>355</v>
      </c>
      <c r="D37" s="358"/>
      <c r="E37" s="358"/>
      <c r="F37" s="358"/>
      <c r="G37" s="358"/>
    </row>
  </sheetData>
  <sheetProtection formatCells="0" formatColumns="0" formatRows="0" insertColumns="0" insertRows="0" insertHyperlinks="0" deleteColumns="0" deleteRows="0" sort="0" autoFilter="0" pivotTables="0"/>
  <mergeCells count="17">
    <mergeCell ref="B1:G1"/>
    <mergeCell ref="B7:G7"/>
    <mergeCell ref="B14:G14"/>
    <mergeCell ref="B20:G20"/>
    <mergeCell ref="B30:F30"/>
    <mergeCell ref="B15:C15"/>
    <mergeCell ref="B9:G9"/>
    <mergeCell ref="B12:F12"/>
    <mergeCell ref="B23:F23"/>
    <mergeCell ref="B17:C17"/>
    <mergeCell ref="B4:D4"/>
    <mergeCell ref="C37:G37"/>
    <mergeCell ref="B25:G25"/>
    <mergeCell ref="B28:F28"/>
    <mergeCell ref="B18:F18"/>
    <mergeCell ref="B16:C16"/>
    <mergeCell ref="B32:F32"/>
  </mergeCells>
  <pageMargins left="0.25" right="0.25" top="0.75" bottom="0.75" header="0.3" footer="0.3"/>
  <pageSetup paperSize="9" orientation="portrait" verticalDpi="12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48</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1.3.5.2</v>
      </c>
      <c r="G4" s="25"/>
    </row>
    <row r="5" spans="1:7" x14ac:dyDescent="0.2">
      <c r="B5" s="25" t="s">
        <v>110</v>
      </c>
      <c r="C5" s="25"/>
      <c r="D5" s="25"/>
      <c r="E5" s="25"/>
      <c r="F5" s="24" t="s">
        <v>242</v>
      </c>
      <c r="G5" s="25" t="s">
        <v>17</v>
      </c>
    </row>
    <row r="6" spans="1:7" x14ac:dyDescent="0.2">
      <c r="B6" s="25"/>
      <c r="C6" s="25"/>
      <c r="D6" s="25"/>
      <c r="E6" s="25"/>
      <c r="F6" s="247" t="str">
        <f>IF($A$1&lt;&gt;"",VLOOKUP($A$1,INFO,10,0),"")</f>
        <v>HOJA 48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0.15090000000000001</v>
      </c>
    </row>
    <row r="12" spans="1:7" x14ac:dyDescent="0.2">
      <c r="B12" s="38" t="s">
        <v>379</v>
      </c>
      <c r="C12" s="39" t="s">
        <v>249</v>
      </c>
      <c r="D12" s="40">
        <v>1</v>
      </c>
      <c r="E12" s="41">
        <v>70.97</v>
      </c>
      <c r="F12" s="40">
        <v>0.05</v>
      </c>
      <c r="G12" s="42">
        <f>ROUND(IF(ISNUMBER(D12),D12*E12*F12,$G$22*0.05),4)</f>
        <v>3.5485000000000002</v>
      </c>
    </row>
    <row r="13" spans="1:7" x14ac:dyDescent="0.2">
      <c r="B13" s="362" t="s">
        <v>239</v>
      </c>
      <c r="C13" s="363"/>
      <c r="D13" s="363"/>
      <c r="E13" s="363"/>
      <c r="F13" s="363"/>
      <c r="G13" s="43">
        <f>SUM(G11:G12)</f>
        <v>3.6994000000000002</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258</v>
      </c>
      <c r="C17" s="365"/>
      <c r="D17" s="36">
        <v>1</v>
      </c>
      <c r="E17" s="36">
        <v>4.28</v>
      </c>
      <c r="F17" s="35">
        <v>0.05</v>
      </c>
      <c r="G17" s="37">
        <f>ROUND(D17*E17*F17,4)</f>
        <v>0.214</v>
      </c>
    </row>
    <row r="18" spans="2:7" x14ac:dyDescent="0.2">
      <c r="B18" s="378" t="s">
        <v>259</v>
      </c>
      <c r="C18" s="379"/>
      <c r="D18" s="41">
        <v>10</v>
      </c>
      <c r="E18" s="41">
        <v>4.2300000000000004</v>
      </c>
      <c r="F18" s="40">
        <v>0.05</v>
      </c>
      <c r="G18" s="42">
        <f>ROUND(D18*E18*F18,4)</f>
        <v>2.1150000000000002</v>
      </c>
    </row>
    <row r="19" spans="2:7" x14ac:dyDescent="0.2">
      <c r="B19" s="378" t="s">
        <v>319</v>
      </c>
      <c r="C19" s="379"/>
      <c r="D19" s="41">
        <v>1</v>
      </c>
      <c r="E19" s="41">
        <v>4.75</v>
      </c>
      <c r="F19" s="40">
        <v>0.05</v>
      </c>
      <c r="G19" s="42">
        <f>ROUND(D19*E19*F19,4)</f>
        <v>0.23749999999999999</v>
      </c>
    </row>
    <row r="20" spans="2:7" x14ac:dyDescent="0.2">
      <c r="B20" s="378" t="s">
        <v>320</v>
      </c>
      <c r="C20" s="379"/>
      <c r="D20" s="41">
        <v>1</v>
      </c>
      <c r="E20" s="41">
        <v>4.28</v>
      </c>
      <c r="F20" s="40">
        <v>0.05</v>
      </c>
      <c r="G20" s="42">
        <f>ROUND(D20*E20*F20,4)</f>
        <v>0.214</v>
      </c>
    </row>
    <row r="21" spans="2:7" x14ac:dyDescent="0.2">
      <c r="B21" s="378" t="s">
        <v>277</v>
      </c>
      <c r="C21" s="379"/>
      <c r="D21" s="41">
        <v>1</v>
      </c>
      <c r="E21" s="41">
        <v>4.75</v>
      </c>
      <c r="F21" s="40">
        <v>0.05</v>
      </c>
      <c r="G21" s="42">
        <f>ROUND(D21*E21*F21,4)</f>
        <v>0.23749999999999999</v>
      </c>
    </row>
    <row r="22" spans="2:7" x14ac:dyDescent="0.2">
      <c r="B22" s="362" t="s">
        <v>239</v>
      </c>
      <c r="C22" s="363"/>
      <c r="D22" s="363"/>
      <c r="E22" s="363"/>
      <c r="F22" s="363"/>
      <c r="G22" s="43">
        <f>SUM(G17:G21)</f>
        <v>3.0179999999999998</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ht="24" x14ac:dyDescent="0.2">
      <c r="B26" s="34" t="s">
        <v>380</v>
      </c>
      <c r="C26" s="11" t="s">
        <v>17</v>
      </c>
      <c r="D26" s="35">
        <v>1.03</v>
      </c>
      <c r="E26" s="36">
        <v>13.6</v>
      </c>
      <c r="F26" s="65"/>
      <c r="G26" s="37">
        <v>14.01</v>
      </c>
    </row>
    <row r="27" spans="2:7" x14ac:dyDescent="0.2">
      <c r="B27" s="362" t="s">
        <v>239</v>
      </c>
      <c r="C27" s="363"/>
      <c r="D27" s="363"/>
      <c r="E27" s="363"/>
      <c r="F27" s="363"/>
      <c r="G27" s="43">
        <v>14.01</v>
      </c>
    </row>
    <row r="28" spans="2:7" x14ac:dyDescent="0.2">
      <c r="B28" s="24"/>
      <c r="C28" s="26"/>
      <c r="D28" s="27"/>
      <c r="E28" s="28"/>
      <c r="F28" s="27"/>
      <c r="G28" s="27"/>
    </row>
    <row r="29" spans="2:7" x14ac:dyDescent="0.2">
      <c r="B29" s="359" t="s">
        <v>261</v>
      </c>
      <c r="C29" s="360"/>
      <c r="D29" s="360"/>
      <c r="E29" s="360"/>
      <c r="F29" s="360"/>
      <c r="G29" s="361"/>
    </row>
    <row r="30" spans="2:7" x14ac:dyDescent="0.2">
      <c r="B30" s="29" t="s">
        <v>2</v>
      </c>
      <c r="C30" s="30" t="s">
        <v>3</v>
      </c>
      <c r="D30" s="30" t="s">
        <v>4</v>
      </c>
      <c r="E30" s="30" t="s">
        <v>262</v>
      </c>
      <c r="F30" s="30" t="s">
        <v>263</v>
      </c>
      <c r="G30" s="45" t="s">
        <v>247</v>
      </c>
    </row>
    <row r="31" spans="2:7" x14ac:dyDescent="0.2">
      <c r="B31" s="46"/>
      <c r="C31" s="39"/>
      <c r="D31" s="40"/>
      <c r="E31" s="51"/>
      <c r="F31" s="52"/>
      <c r="G31" s="53"/>
    </row>
    <row r="32" spans="2:7" x14ac:dyDescent="0.2">
      <c r="B32" s="362" t="s">
        <v>239</v>
      </c>
      <c r="C32" s="363"/>
      <c r="D32" s="363"/>
      <c r="E32" s="363"/>
      <c r="F32" s="363"/>
      <c r="G32" s="43">
        <v>0</v>
      </c>
    </row>
    <row r="33" spans="2:7" x14ac:dyDescent="0.2">
      <c r="B33" s="47"/>
      <c r="C33" s="47"/>
      <c r="D33" s="47"/>
      <c r="E33" s="47"/>
      <c r="F33" s="47"/>
      <c r="G33" s="47"/>
    </row>
    <row r="34" spans="2:7" x14ac:dyDescent="0.2">
      <c r="B34" s="366" t="s">
        <v>264</v>
      </c>
      <c r="C34" s="367"/>
      <c r="D34" s="367"/>
      <c r="E34" s="367"/>
      <c r="F34" s="367"/>
      <c r="G34" s="54">
        <f>ROUND(G32+G27+G22+G13,2)</f>
        <v>20.73</v>
      </c>
    </row>
    <row r="35" spans="2:7" ht="12.4" customHeight="1" x14ac:dyDescent="0.2">
      <c r="B35" s="47"/>
      <c r="C35" s="47"/>
      <c r="D35" s="47"/>
      <c r="E35" s="47"/>
      <c r="F35" s="47"/>
      <c r="G35" s="47"/>
    </row>
    <row r="36" spans="2:7" x14ac:dyDescent="0.2">
      <c r="B36" s="366" t="s">
        <v>265</v>
      </c>
      <c r="C36" s="367"/>
      <c r="D36" s="367"/>
      <c r="E36" s="367"/>
      <c r="F36" s="367"/>
      <c r="G36" s="54">
        <f>ROUND(B37*G34,2)</f>
        <v>3.52</v>
      </c>
    </row>
    <row r="37" spans="2:7" x14ac:dyDescent="0.2">
      <c r="B37" s="55" t="s">
        <v>266</v>
      </c>
      <c r="C37" s="56"/>
      <c r="D37" s="56"/>
      <c r="E37" s="56"/>
      <c r="F37" s="56"/>
    </row>
    <row r="38" spans="2:7" x14ac:dyDescent="0.2">
      <c r="B38" s="24"/>
      <c r="C38" s="26"/>
      <c r="D38" s="27"/>
      <c r="E38" s="28"/>
      <c r="F38" s="27"/>
      <c r="G38" s="27"/>
    </row>
    <row r="39" spans="2:7" x14ac:dyDescent="0.2">
      <c r="B39" s="57" t="s">
        <v>267</v>
      </c>
      <c r="C39" s="58"/>
      <c r="D39" s="58"/>
      <c r="E39" s="58"/>
      <c r="F39" s="58"/>
      <c r="G39" s="59">
        <f>ROUND(G36+G34,3)</f>
        <v>24.25</v>
      </c>
    </row>
    <row r="40" spans="2:7" x14ac:dyDescent="0.2">
      <c r="B40" s="60"/>
      <c r="C40" s="61"/>
      <c r="D40" s="62"/>
      <c r="E40" s="63"/>
      <c r="F40" s="62"/>
      <c r="G40" s="62"/>
    </row>
    <row r="41" spans="2:7" x14ac:dyDescent="0.2">
      <c r="B41" s="64" t="s">
        <v>240</v>
      </c>
      <c r="C41" s="358" t="s">
        <v>381</v>
      </c>
      <c r="D41" s="358"/>
      <c r="E41" s="358"/>
      <c r="F41" s="358"/>
      <c r="G41" s="358"/>
    </row>
  </sheetData>
  <sheetProtection formatCells="0" formatColumns="0" formatRows="0" insertColumns="0" insertRows="0" insertHyperlinks="0" deleteColumns="0" deleteRows="0" sort="0" autoFilter="0" pivotTables="0"/>
  <mergeCells count="20">
    <mergeCell ref="B1:G1"/>
    <mergeCell ref="B7:G7"/>
    <mergeCell ref="B15:G15"/>
    <mergeCell ref="B24:G24"/>
    <mergeCell ref="B34:F34"/>
    <mergeCell ref="B16:C16"/>
    <mergeCell ref="B9:G9"/>
    <mergeCell ref="B13:F13"/>
    <mergeCell ref="B27:F27"/>
    <mergeCell ref="B18:C18"/>
    <mergeCell ref="B19:C19"/>
    <mergeCell ref="B20:C20"/>
    <mergeCell ref="B21:C21"/>
    <mergeCell ref="B4:D4"/>
    <mergeCell ref="C41:G41"/>
    <mergeCell ref="B29:G29"/>
    <mergeCell ref="B32:F32"/>
    <mergeCell ref="B22:F22"/>
    <mergeCell ref="B17:C17"/>
    <mergeCell ref="B36:F36"/>
  </mergeCells>
  <pageMargins left="0.25" right="0.25" top="0.75" bottom="0.75" header="0.3" footer="0.3"/>
  <pageSetup paperSize="9" orientation="portrait" verticalDpi="12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49</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1.3.5.3</v>
      </c>
      <c r="G4" s="25"/>
    </row>
    <row r="5" spans="1:7" x14ac:dyDescent="0.2">
      <c r="B5" s="25" t="s">
        <v>112</v>
      </c>
      <c r="C5" s="25"/>
      <c r="D5" s="25"/>
      <c r="E5" s="25"/>
      <c r="F5" s="24" t="s">
        <v>242</v>
      </c>
      <c r="G5" s="25" t="s">
        <v>26</v>
      </c>
    </row>
    <row r="6" spans="1:7" x14ac:dyDescent="0.2">
      <c r="B6" s="25"/>
      <c r="C6" s="25"/>
      <c r="D6" s="25"/>
      <c r="E6" s="25"/>
      <c r="F6" s="247" t="str">
        <f>IF($A$1&lt;&gt;"",VLOOKUP($A$1,INFO,10,0),"")</f>
        <v>HOJA 49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279</v>
      </c>
      <c r="C11" s="11" t="s">
        <v>249</v>
      </c>
      <c r="D11" s="35">
        <v>1</v>
      </c>
      <c r="E11" s="36">
        <v>28.73</v>
      </c>
      <c r="F11" s="35">
        <v>9.5999999999999992E-3</v>
      </c>
      <c r="G11" s="37">
        <f>ROUND(IF(ISNUMBER(D11),D11*E11*F11,$G$17*0.05),4)</f>
        <v>0.27579999999999999</v>
      </c>
    </row>
    <row r="12" spans="1:7" x14ac:dyDescent="0.2">
      <c r="B12" s="362" t="s">
        <v>239</v>
      </c>
      <c r="C12" s="363"/>
      <c r="D12" s="363"/>
      <c r="E12" s="363"/>
      <c r="F12" s="363"/>
      <c r="G12" s="43">
        <f>SUM(G11)</f>
        <v>0.27579999999999999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282</v>
      </c>
      <c r="C16" s="365"/>
      <c r="D16" s="36">
        <v>1</v>
      </c>
      <c r="E16" s="36">
        <v>6.22</v>
      </c>
      <c r="F16" s="35">
        <v>9.5999999999999992E-3</v>
      </c>
      <c r="G16" s="37">
        <f>ROUND(D16*E16*F16,4)</f>
        <v>5.9700000000000003E-2</v>
      </c>
    </row>
    <row r="17" spans="2:7" x14ac:dyDescent="0.2">
      <c r="B17" s="362" t="s">
        <v>239</v>
      </c>
      <c r="C17" s="363"/>
      <c r="D17" s="363"/>
      <c r="E17" s="363"/>
      <c r="F17" s="363"/>
      <c r="G17" s="43">
        <f>SUM(G16)</f>
        <v>5.9700000000000003E-2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46"/>
      <c r="C21" s="39"/>
      <c r="D21" s="40"/>
      <c r="E21" s="41"/>
      <c r="F21" s="49"/>
      <c r="G21" s="50"/>
    </row>
    <row r="22" spans="2:7" x14ac:dyDescent="0.2">
      <c r="B22" s="362" t="s">
        <v>239</v>
      </c>
      <c r="C22" s="363"/>
      <c r="D22" s="363"/>
      <c r="E22" s="363"/>
      <c r="F22" s="363"/>
      <c r="G22" s="43">
        <v>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0.34</v>
      </c>
    </row>
    <row r="30" spans="2:7" ht="12.4" customHeight="1" x14ac:dyDescent="0.2">
      <c r="B30" s="47"/>
      <c r="C30" s="47"/>
      <c r="D30" s="47"/>
      <c r="E30" s="47"/>
      <c r="F30" s="47"/>
      <c r="G30" s="47"/>
    </row>
    <row r="31" spans="2:7" x14ac:dyDescent="0.2">
      <c r="B31" s="366" t="s">
        <v>265</v>
      </c>
      <c r="C31" s="367"/>
      <c r="D31" s="367"/>
      <c r="E31" s="367"/>
      <c r="F31" s="367"/>
      <c r="G31" s="54">
        <f>ROUND(B32*G29,2)</f>
        <v>0.06</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0.4</v>
      </c>
    </row>
    <row r="35" spans="2:7" x14ac:dyDescent="0.2">
      <c r="B35" s="60"/>
      <c r="C35" s="61"/>
      <c r="D35" s="62"/>
      <c r="E35" s="63"/>
      <c r="F35" s="62"/>
      <c r="G35" s="62"/>
    </row>
    <row r="36" spans="2:7" x14ac:dyDescent="0.2">
      <c r="B36" s="64" t="s">
        <v>240</v>
      </c>
      <c r="C36" s="358" t="s">
        <v>382</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50</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1.4.1.1</v>
      </c>
      <c r="G4" s="25"/>
    </row>
    <row r="5" spans="1:7" x14ac:dyDescent="0.2">
      <c r="B5" s="25" t="s">
        <v>118</v>
      </c>
      <c r="C5" s="25"/>
      <c r="D5" s="25"/>
      <c r="E5" s="25"/>
      <c r="F5" s="24" t="s">
        <v>242</v>
      </c>
      <c r="G5" s="25" t="s">
        <v>89</v>
      </c>
    </row>
    <row r="6" spans="1:7" x14ac:dyDescent="0.2">
      <c r="B6" s="25"/>
      <c r="C6" s="25"/>
      <c r="D6" s="25"/>
      <c r="E6" s="25"/>
      <c r="F6" s="247" t="str">
        <f>IF($A$1&lt;&gt;"",VLOOKUP($A$1,INFO,10,0),"")</f>
        <v>HOJA 50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1.8861000000000001</v>
      </c>
    </row>
    <row r="12" spans="1:7" x14ac:dyDescent="0.2">
      <c r="B12" s="38" t="s">
        <v>383</v>
      </c>
      <c r="C12" s="39" t="s">
        <v>249</v>
      </c>
      <c r="D12" s="40">
        <v>1.0000100000000001</v>
      </c>
      <c r="E12" s="41">
        <v>2.2000000000000002</v>
      </c>
      <c r="F12" s="40">
        <v>2.8571399999999998</v>
      </c>
      <c r="G12" s="42">
        <f>ROUND(IF(ISNUMBER(D12),D12*E12*F12,$G$21*0.05),4)</f>
        <v>6.2858000000000001</v>
      </c>
    </row>
    <row r="13" spans="1:7" x14ac:dyDescent="0.2">
      <c r="B13" s="362" t="s">
        <v>239</v>
      </c>
      <c r="C13" s="363"/>
      <c r="D13" s="363"/>
      <c r="E13" s="363"/>
      <c r="F13" s="363"/>
      <c r="G13" s="43">
        <f>SUM(G11:G12)</f>
        <v>8.1719000000000008</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1.0000100000000001</v>
      </c>
      <c r="E17" s="36">
        <v>4.2300000000000004</v>
      </c>
      <c r="F17" s="35">
        <v>2.8571399999999998</v>
      </c>
      <c r="G17" s="37">
        <f>ROUND(D17*E17*F17,4)</f>
        <v>12.085800000000001</v>
      </c>
    </row>
    <row r="18" spans="2:7" x14ac:dyDescent="0.2">
      <c r="B18" s="378" t="s">
        <v>319</v>
      </c>
      <c r="C18" s="379"/>
      <c r="D18" s="41">
        <v>0.75000999999999995</v>
      </c>
      <c r="E18" s="41">
        <v>4.75</v>
      </c>
      <c r="F18" s="40">
        <v>2.8571399999999998</v>
      </c>
      <c r="G18" s="42">
        <f>ROUND(D18*E18*F18,4)</f>
        <v>10.178699999999999</v>
      </c>
    </row>
    <row r="19" spans="2:7" x14ac:dyDescent="0.2">
      <c r="B19" s="378" t="s">
        <v>343</v>
      </c>
      <c r="C19" s="379"/>
      <c r="D19" s="41">
        <v>1.0000100000000001</v>
      </c>
      <c r="E19" s="41">
        <v>4.28</v>
      </c>
      <c r="F19" s="40">
        <v>2.8571399999999998</v>
      </c>
      <c r="G19" s="42">
        <f>ROUND(D19*E19*F19,4)</f>
        <v>12.2287</v>
      </c>
    </row>
    <row r="20" spans="2:7" x14ac:dyDescent="0.2">
      <c r="B20" s="378" t="s">
        <v>384</v>
      </c>
      <c r="C20" s="379"/>
      <c r="D20" s="41">
        <v>0.25</v>
      </c>
      <c r="E20" s="41">
        <v>4.5199999999999996</v>
      </c>
      <c r="F20" s="40">
        <v>2.8571399999999998</v>
      </c>
      <c r="G20" s="42">
        <f>ROUND(D20*E20*F20,4)</f>
        <v>3.2286000000000001</v>
      </c>
    </row>
    <row r="21" spans="2:7" x14ac:dyDescent="0.2">
      <c r="B21" s="362" t="s">
        <v>239</v>
      </c>
      <c r="C21" s="363"/>
      <c r="D21" s="363"/>
      <c r="E21" s="363"/>
      <c r="F21" s="363"/>
      <c r="G21" s="43">
        <f>SUM(G17:G20)</f>
        <v>37.721800000000002</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ht="24" x14ac:dyDescent="0.2">
      <c r="B25" s="34" t="s">
        <v>385</v>
      </c>
      <c r="C25" s="11" t="s">
        <v>65</v>
      </c>
      <c r="D25" s="35">
        <v>3.6</v>
      </c>
      <c r="E25" s="36">
        <v>0.8</v>
      </c>
      <c r="F25" s="65"/>
      <c r="G25" s="37">
        <v>2.88</v>
      </c>
    </row>
    <row r="26" spans="2:7" x14ac:dyDescent="0.2">
      <c r="B26" s="46" t="s">
        <v>386</v>
      </c>
      <c r="C26" s="39" t="s">
        <v>89</v>
      </c>
      <c r="D26" s="40">
        <v>26</v>
      </c>
      <c r="E26" s="41">
        <v>0.03</v>
      </c>
      <c r="F26" s="49"/>
      <c r="G26" s="50">
        <v>0.78</v>
      </c>
    </row>
    <row r="27" spans="2:7" x14ac:dyDescent="0.2">
      <c r="B27" s="46" t="s">
        <v>387</v>
      </c>
      <c r="C27" s="39" t="s">
        <v>388</v>
      </c>
      <c r="D27" s="40">
        <v>0.2</v>
      </c>
      <c r="E27" s="41">
        <v>26.59</v>
      </c>
      <c r="F27" s="49"/>
      <c r="G27" s="50">
        <v>5.32</v>
      </c>
    </row>
    <row r="28" spans="2:7" x14ac:dyDescent="0.2">
      <c r="B28" s="46" t="s">
        <v>389</v>
      </c>
      <c r="C28" s="39" t="s">
        <v>29</v>
      </c>
      <c r="D28" s="40">
        <v>0.81</v>
      </c>
      <c r="E28" s="41">
        <v>31.37</v>
      </c>
      <c r="F28" s="49"/>
      <c r="G28" s="50">
        <v>25.41</v>
      </c>
    </row>
    <row r="29" spans="2:7" x14ac:dyDescent="0.2">
      <c r="B29" s="46" t="s">
        <v>390</v>
      </c>
      <c r="C29" s="39" t="s">
        <v>65</v>
      </c>
      <c r="D29" s="40">
        <v>3</v>
      </c>
      <c r="E29" s="41">
        <v>3.7</v>
      </c>
      <c r="F29" s="49"/>
      <c r="G29" s="50">
        <v>11.1</v>
      </c>
    </row>
    <row r="30" spans="2:7" x14ac:dyDescent="0.2">
      <c r="B30" s="46" t="s">
        <v>391</v>
      </c>
      <c r="C30" s="39" t="s">
        <v>327</v>
      </c>
      <c r="D30" s="40">
        <v>1</v>
      </c>
      <c r="E30" s="41">
        <v>0.67</v>
      </c>
      <c r="F30" s="49"/>
      <c r="G30" s="50">
        <v>0.67</v>
      </c>
    </row>
    <row r="31" spans="2:7" ht="24" x14ac:dyDescent="0.2">
      <c r="B31" s="46" t="s">
        <v>392</v>
      </c>
      <c r="C31" s="39" t="s">
        <v>29</v>
      </c>
      <c r="D31" s="40">
        <v>0.81</v>
      </c>
      <c r="E31" s="41">
        <v>45.21</v>
      </c>
      <c r="F31" s="49"/>
      <c r="G31" s="50">
        <v>36.619999999999997</v>
      </c>
    </row>
    <row r="32" spans="2:7" ht="24" x14ac:dyDescent="0.2">
      <c r="B32" s="46" t="s">
        <v>393</v>
      </c>
      <c r="C32" s="39" t="s">
        <v>29</v>
      </c>
      <c r="D32" s="40">
        <v>0.32</v>
      </c>
      <c r="E32" s="41">
        <v>76.23</v>
      </c>
      <c r="F32" s="49"/>
      <c r="G32" s="50">
        <v>24.39</v>
      </c>
    </row>
    <row r="33" spans="2:7" ht="36" x14ac:dyDescent="0.2">
      <c r="B33" s="46" t="s">
        <v>394</v>
      </c>
      <c r="C33" s="39" t="s">
        <v>89</v>
      </c>
      <c r="D33" s="40">
        <v>1</v>
      </c>
      <c r="E33" s="41">
        <v>22.6</v>
      </c>
      <c r="F33" s="49"/>
      <c r="G33" s="50">
        <v>22.6</v>
      </c>
    </row>
    <row r="34" spans="2:7" ht="24" x14ac:dyDescent="0.2">
      <c r="B34" s="46" t="s">
        <v>395</v>
      </c>
      <c r="C34" s="39" t="s">
        <v>291</v>
      </c>
      <c r="D34" s="40">
        <v>0.2</v>
      </c>
      <c r="E34" s="41">
        <v>3.56</v>
      </c>
      <c r="F34" s="49"/>
      <c r="G34" s="50">
        <v>0.71</v>
      </c>
    </row>
    <row r="35" spans="2:7" x14ac:dyDescent="0.2">
      <c r="B35" s="46" t="s">
        <v>396</v>
      </c>
      <c r="C35" s="39" t="s">
        <v>89</v>
      </c>
      <c r="D35" s="40">
        <v>2</v>
      </c>
      <c r="E35" s="41">
        <v>3</v>
      </c>
      <c r="F35" s="49"/>
      <c r="G35" s="50">
        <v>6</v>
      </c>
    </row>
    <row r="36" spans="2:7" ht="36" x14ac:dyDescent="0.2">
      <c r="B36" s="46" t="s">
        <v>397</v>
      </c>
      <c r="C36" s="39" t="s">
        <v>89</v>
      </c>
      <c r="D36" s="40">
        <v>0.03</v>
      </c>
      <c r="E36" s="41">
        <v>62.14</v>
      </c>
      <c r="F36" s="49"/>
      <c r="G36" s="50">
        <v>1.86</v>
      </c>
    </row>
    <row r="37" spans="2:7" x14ac:dyDescent="0.2">
      <c r="B37" s="362" t="s">
        <v>239</v>
      </c>
      <c r="C37" s="363"/>
      <c r="D37" s="363"/>
      <c r="E37" s="363"/>
      <c r="F37" s="363"/>
      <c r="G37" s="43">
        <v>138.34000000000003</v>
      </c>
    </row>
    <row r="38" spans="2:7" x14ac:dyDescent="0.2">
      <c r="B38" s="24"/>
      <c r="C38" s="26"/>
      <c r="D38" s="27"/>
      <c r="E38" s="28"/>
      <c r="F38" s="27"/>
      <c r="G38" s="27"/>
    </row>
    <row r="39" spans="2:7" x14ac:dyDescent="0.2">
      <c r="B39" s="359" t="s">
        <v>261</v>
      </c>
      <c r="C39" s="360"/>
      <c r="D39" s="360"/>
      <c r="E39" s="360"/>
      <c r="F39" s="360"/>
      <c r="G39" s="361"/>
    </row>
    <row r="40" spans="2:7" x14ac:dyDescent="0.2">
      <c r="B40" s="29" t="s">
        <v>2</v>
      </c>
      <c r="C40" s="30" t="s">
        <v>3</v>
      </c>
      <c r="D40" s="30" t="s">
        <v>4</v>
      </c>
      <c r="E40" s="30" t="s">
        <v>262</v>
      </c>
      <c r="F40" s="30" t="s">
        <v>263</v>
      </c>
      <c r="G40" s="45" t="s">
        <v>247</v>
      </c>
    </row>
    <row r="41" spans="2:7" x14ac:dyDescent="0.2">
      <c r="B41" s="46"/>
      <c r="C41" s="39"/>
      <c r="D41" s="40"/>
      <c r="E41" s="51"/>
      <c r="F41" s="52"/>
      <c r="G41" s="53"/>
    </row>
    <row r="42" spans="2:7" x14ac:dyDescent="0.2">
      <c r="B42" s="362" t="s">
        <v>239</v>
      </c>
      <c r="C42" s="363"/>
      <c r="D42" s="363"/>
      <c r="E42" s="363"/>
      <c r="F42" s="363"/>
      <c r="G42" s="43">
        <v>0</v>
      </c>
    </row>
    <row r="43" spans="2:7" x14ac:dyDescent="0.2">
      <c r="B43" s="47"/>
      <c r="C43" s="47"/>
      <c r="D43" s="47"/>
      <c r="E43" s="47"/>
      <c r="F43" s="47"/>
      <c r="G43" s="47"/>
    </row>
    <row r="44" spans="2:7" x14ac:dyDescent="0.2">
      <c r="B44" s="366" t="s">
        <v>264</v>
      </c>
      <c r="C44" s="367"/>
      <c r="D44" s="367"/>
      <c r="E44" s="367"/>
      <c r="F44" s="367"/>
      <c r="G44" s="54">
        <f>ROUND(G42+G37+G21+G13,2)</f>
        <v>184.23</v>
      </c>
    </row>
    <row r="45" spans="2:7" ht="12.4" customHeight="1" x14ac:dyDescent="0.2">
      <c r="B45" s="47"/>
      <c r="C45" s="47"/>
      <c r="D45" s="47"/>
      <c r="E45" s="47"/>
      <c r="F45" s="47"/>
      <c r="G45" s="47"/>
    </row>
    <row r="46" spans="2:7" x14ac:dyDescent="0.2">
      <c r="B46" s="366" t="s">
        <v>265</v>
      </c>
      <c r="C46" s="367"/>
      <c r="D46" s="367"/>
      <c r="E46" s="367"/>
      <c r="F46" s="367"/>
      <c r="G46" s="54">
        <f>ROUND(B47*G44,2)</f>
        <v>31.32</v>
      </c>
    </row>
    <row r="47" spans="2:7" x14ac:dyDescent="0.2">
      <c r="B47" s="55" t="s">
        <v>266</v>
      </c>
      <c r="C47" s="56"/>
      <c r="D47" s="56"/>
      <c r="E47" s="56"/>
      <c r="F47" s="56"/>
    </row>
    <row r="48" spans="2:7" x14ac:dyDescent="0.2">
      <c r="B48" s="24"/>
      <c r="C48" s="26"/>
      <c r="D48" s="27"/>
      <c r="E48" s="28"/>
      <c r="F48" s="27"/>
      <c r="G48" s="27"/>
    </row>
    <row r="49" spans="2:7" x14ac:dyDescent="0.2">
      <c r="B49" s="57" t="s">
        <v>267</v>
      </c>
      <c r="C49" s="58"/>
      <c r="D49" s="58"/>
      <c r="E49" s="58"/>
      <c r="F49" s="58"/>
      <c r="G49" s="59">
        <f>ROUND(G46+G44,3)</f>
        <v>215.55</v>
      </c>
    </row>
    <row r="50" spans="2:7" x14ac:dyDescent="0.2">
      <c r="B50" s="60"/>
      <c r="C50" s="61"/>
      <c r="D50" s="62"/>
      <c r="E50" s="63"/>
      <c r="F50" s="62"/>
      <c r="G50" s="62"/>
    </row>
    <row r="51" spans="2:7" x14ac:dyDescent="0.2">
      <c r="B51" s="64" t="s">
        <v>240</v>
      </c>
      <c r="C51" s="358" t="s">
        <v>398</v>
      </c>
      <c r="D51" s="358"/>
      <c r="E51" s="358"/>
      <c r="F51" s="358"/>
      <c r="G51" s="358"/>
    </row>
  </sheetData>
  <sheetProtection formatCells="0" formatColumns="0" formatRows="0" insertColumns="0" insertRows="0" insertHyperlinks="0" deleteColumns="0" deleteRows="0" sort="0" autoFilter="0" pivotTables="0"/>
  <mergeCells count="19">
    <mergeCell ref="B1:G1"/>
    <mergeCell ref="B7:G7"/>
    <mergeCell ref="B15:G15"/>
    <mergeCell ref="B23:G23"/>
    <mergeCell ref="B44:F44"/>
    <mergeCell ref="B16:C16"/>
    <mergeCell ref="B9:G9"/>
    <mergeCell ref="B13:F13"/>
    <mergeCell ref="B37:F37"/>
    <mergeCell ref="B18:C18"/>
    <mergeCell ref="B19:C19"/>
    <mergeCell ref="B20:C20"/>
    <mergeCell ref="B4:D4"/>
    <mergeCell ref="C51:G51"/>
    <mergeCell ref="B39:G39"/>
    <mergeCell ref="B42:F42"/>
    <mergeCell ref="B21:F21"/>
    <mergeCell ref="B17:C17"/>
    <mergeCell ref="B46:F46"/>
  </mergeCells>
  <pageMargins left="0.25" right="0.25" top="0.75" bottom="0.75" header="0.3" footer="0.3"/>
  <pageSetup paperSize="9" orientation="portrait" verticalDpi="12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51</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1.4.1.2</v>
      </c>
      <c r="G4" s="25"/>
    </row>
    <row r="5" spans="1:7" x14ac:dyDescent="0.2">
      <c r="B5" s="25" t="s">
        <v>120</v>
      </c>
      <c r="C5" s="25"/>
      <c r="D5" s="25"/>
      <c r="E5" s="25"/>
      <c r="F5" s="24" t="s">
        <v>242</v>
      </c>
      <c r="G5" s="25" t="s">
        <v>89</v>
      </c>
    </row>
    <row r="6" spans="1:7" x14ac:dyDescent="0.2">
      <c r="B6" s="25"/>
      <c r="C6" s="25"/>
      <c r="D6" s="25"/>
      <c r="E6" s="25"/>
      <c r="F6" s="247" t="str">
        <f>IF($A$1&lt;&gt;"",VLOOKUP($A$1,INFO,10,0),"")</f>
        <v>HOJA 51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3.3E-3</v>
      </c>
    </row>
    <row r="12" spans="1:7" x14ac:dyDescent="0.2">
      <c r="B12" s="38" t="s">
        <v>383</v>
      </c>
      <c r="C12" s="39" t="s">
        <v>249</v>
      </c>
      <c r="D12" s="40">
        <v>1</v>
      </c>
      <c r="E12" s="41">
        <v>2.2000000000000002</v>
      </c>
      <c r="F12" s="40">
        <v>5.0000000000000001E-3</v>
      </c>
      <c r="G12" s="42">
        <f>ROUND(IF(ISNUMBER(D12),D12*E12*F12,$G$21*0.05),4)</f>
        <v>1.0999999999999999E-2</v>
      </c>
    </row>
    <row r="13" spans="1:7" x14ac:dyDescent="0.2">
      <c r="B13" s="362" t="s">
        <v>239</v>
      </c>
      <c r="C13" s="363"/>
      <c r="D13" s="363"/>
      <c r="E13" s="363"/>
      <c r="F13" s="363"/>
      <c r="G13" s="43">
        <f>SUM(G11:G12)</f>
        <v>1.43E-2</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1.0000100000000001</v>
      </c>
      <c r="E17" s="36">
        <v>4.2300000000000004</v>
      </c>
      <c r="F17" s="35">
        <v>5.0000000000000001E-3</v>
      </c>
      <c r="G17" s="37">
        <f>ROUND(D17*E17*F17,4)</f>
        <v>2.12E-2</v>
      </c>
    </row>
    <row r="18" spans="2:7" x14ac:dyDescent="0.2">
      <c r="B18" s="378" t="s">
        <v>319</v>
      </c>
      <c r="C18" s="379"/>
      <c r="D18" s="41">
        <v>0.75</v>
      </c>
      <c r="E18" s="41">
        <v>4.75</v>
      </c>
      <c r="F18" s="40">
        <v>5.0000000000000001E-3</v>
      </c>
      <c r="G18" s="42">
        <f>ROUND(D18*E18*F18,4)</f>
        <v>1.78E-2</v>
      </c>
    </row>
    <row r="19" spans="2:7" x14ac:dyDescent="0.2">
      <c r="B19" s="378" t="s">
        <v>343</v>
      </c>
      <c r="C19" s="379"/>
      <c r="D19" s="41">
        <v>1.0000100000000001</v>
      </c>
      <c r="E19" s="41">
        <v>4.28</v>
      </c>
      <c r="F19" s="40">
        <v>5.0000000000000001E-3</v>
      </c>
      <c r="G19" s="42">
        <f>ROUND(D19*E19*F19,4)</f>
        <v>2.1399999999999999E-2</v>
      </c>
    </row>
    <row r="20" spans="2:7" x14ac:dyDescent="0.2">
      <c r="B20" s="378" t="s">
        <v>384</v>
      </c>
      <c r="C20" s="379"/>
      <c r="D20" s="41">
        <v>0.25</v>
      </c>
      <c r="E20" s="41">
        <v>4.5199999999999996</v>
      </c>
      <c r="F20" s="40">
        <v>5.0000000000000001E-3</v>
      </c>
      <c r="G20" s="42">
        <f>ROUND(D20*E20*F20,4)</f>
        <v>5.7000000000000002E-3</v>
      </c>
    </row>
    <row r="21" spans="2:7" x14ac:dyDescent="0.2">
      <c r="B21" s="362" t="s">
        <v>239</v>
      </c>
      <c r="C21" s="363"/>
      <c r="D21" s="363"/>
      <c r="E21" s="363"/>
      <c r="F21" s="363"/>
      <c r="G21" s="43">
        <f>SUM(G17:G20)</f>
        <v>6.6099999999999992E-2</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ht="24" x14ac:dyDescent="0.2">
      <c r="B25" s="34" t="s">
        <v>385</v>
      </c>
      <c r="C25" s="11" t="s">
        <v>65</v>
      </c>
      <c r="D25" s="35">
        <v>2.4</v>
      </c>
      <c r="E25" s="36">
        <v>0.8</v>
      </c>
      <c r="F25" s="65"/>
      <c r="G25" s="37">
        <v>1.92</v>
      </c>
    </row>
    <row r="26" spans="2:7" ht="36" x14ac:dyDescent="0.2">
      <c r="B26" s="46" t="s">
        <v>399</v>
      </c>
      <c r="C26" s="39" t="s">
        <v>89</v>
      </c>
      <c r="D26" s="40">
        <v>1</v>
      </c>
      <c r="E26" s="41">
        <v>14.53</v>
      </c>
      <c r="F26" s="49"/>
      <c r="G26" s="50">
        <v>14.53</v>
      </c>
    </row>
    <row r="27" spans="2:7" x14ac:dyDescent="0.2">
      <c r="B27" s="46" t="s">
        <v>386</v>
      </c>
      <c r="C27" s="39" t="s">
        <v>89</v>
      </c>
      <c r="D27" s="40">
        <v>9</v>
      </c>
      <c r="E27" s="41">
        <v>0.03</v>
      </c>
      <c r="F27" s="49"/>
      <c r="G27" s="50">
        <v>0.27</v>
      </c>
    </row>
    <row r="28" spans="2:7" x14ac:dyDescent="0.2">
      <c r="B28" s="46" t="s">
        <v>387</v>
      </c>
      <c r="C28" s="39" t="s">
        <v>388</v>
      </c>
      <c r="D28" s="40">
        <v>7.0000000000000007E-2</v>
      </c>
      <c r="E28" s="41">
        <v>26.59</v>
      </c>
      <c r="F28" s="49"/>
      <c r="G28" s="50">
        <v>1.86</v>
      </c>
    </row>
    <row r="29" spans="2:7" x14ac:dyDescent="0.2">
      <c r="B29" s="46" t="s">
        <v>389</v>
      </c>
      <c r="C29" s="39" t="s">
        <v>29</v>
      </c>
      <c r="D29" s="40">
        <v>0.27</v>
      </c>
      <c r="E29" s="41">
        <v>31.37</v>
      </c>
      <c r="F29" s="49"/>
      <c r="G29" s="50">
        <v>8.4700000000000006</v>
      </c>
    </row>
    <row r="30" spans="2:7" x14ac:dyDescent="0.2">
      <c r="B30" s="46" t="s">
        <v>390</v>
      </c>
      <c r="C30" s="39" t="s">
        <v>65</v>
      </c>
      <c r="D30" s="40">
        <v>3</v>
      </c>
      <c r="E30" s="41">
        <v>3.7</v>
      </c>
      <c r="F30" s="49"/>
      <c r="G30" s="50">
        <v>11.1</v>
      </c>
    </row>
    <row r="31" spans="2:7" x14ac:dyDescent="0.2">
      <c r="B31" s="46" t="s">
        <v>391</v>
      </c>
      <c r="C31" s="39" t="s">
        <v>327</v>
      </c>
      <c r="D31" s="40">
        <v>1</v>
      </c>
      <c r="E31" s="41">
        <v>0.67</v>
      </c>
      <c r="F31" s="49"/>
      <c r="G31" s="50">
        <v>0.67</v>
      </c>
    </row>
    <row r="32" spans="2:7" ht="24" x14ac:dyDescent="0.2">
      <c r="B32" s="46" t="s">
        <v>392</v>
      </c>
      <c r="C32" s="39" t="s">
        <v>29</v>
      </c>
      <c r="D32" s="40">
        <v>0.27</v>
      </c>
      <c r="E32" s="41">
        <v>45.21</v>
      </c>
      <c r="F32" s="49"/>
      <c r="G32" s="50">
        <v>12.21</v>
      </c>
    </row>
    <row r="33" spans="2:7" ht="24" x14ac:dyDescent="0.2">
      <c r="B33" s="46" t="s">
        <v>393</v>
      </c>
      <c r="C33" s="39" t="s">
        <v>29</v>
      </c>
      <c r="D33" s="40">
        <v>0.11</v>
      </c>
      <c r="E33" s="41">
        <v>76.23</v>
      </c>
      <c r="F33" s="49"/>
      <c r="G33" s="50">
        <v>8.39</v>
      </c>
    </row>
    <row r="34" spans="2:7" ht="24" x14ac:dyDescent="0.2">
      <c r="B34" s="46" t="s">
        <v>395</v>
      </c>
      <c r="C34" s="39" t="s">
        <v>291</v>
      </c>
      <c r="D34" s="40">
        <v>7.0000000000000007E-2</v>
      </c>
      <c r="E34" s="41">
        <v>3.56</v>
      </c>
      <c r="F34" s="49"/>
      <c r="G34" s="50">
        <v>0.25</v>
      </c>
    </row>
    <row r="35" spans="2:7" x14ac:dyDescent="0.2">
      <c r="B35" s="46" t="s">
        <v>396</v>
      </c>
      <c r="C35" s="39" t="s">
        <v>89</v>
      </c>
      <c r="D35" s="40">
        <v>2</v>
      </c>
      <c r="E35" s="41">
        <v>3</v>
      </c>
      <c r="F35" s="49"/>
      <c r="G35" s="50">
        <v>6</v>
      </c>
    </row>
    <row r="36" spans="2:7" ht="36" x14ac:dyDescent="0.2">
      <c r="B36" s="46" t="s">
        <v>397</v>
      </c>
      <c r="C36" s="39" t="s">
        <v>89</v>
      </c>
      <c r="D36" s="40">
        <v>0.01</v>
      </c>
      <c r="E36" s="41">
        <v>62.14</v>
      </c>
      <c r="F36" s="49"/>
      <c r="G36" s="50">
        <v>0.62</v>
      </c>
    </row>
    <row r="37" spans="2:7" x14ac:dyDescent="0.2">
      <c r="B37" s="362" t="s">
        <v>239</v>
      </c>
      <c r="C37" s="363"/>
      <c r="D37" s="363"/>
      <c r="E37" s="363"/>
      <c r="F37" s="363"/>
      <c r="G37" s="43">
        <v>66.290000000000006</v>
      </c>
    </row>
    <row r="38" spans="2:7" x14ac:dyDescent="0.2">
      <c r="B38" s="24"/>
      <c r="C38" s="26"/>
      <c r="D38" s="27"/>
      <c r="E38" s="28"/>
      <c r="F38" s="27"/>
      <c r="G38" s="27"/>
    </row>
    <row r="39" spans="2:7" x14ac:dyDescent="0.2">
      <c r="B39" s="359" t="s">
        <v>261</v>
      </c>
      <c r="C39" s="360"/>
      <c r="D39" s="360"/>
      <c r="E39" s="360"/>
      <c r="F39" s="360"/>
      <c r="G39" s="361"/>
    </row>
    <row r="40" spans="2:7" x14ac:dyDescent="0.2">
      <c r="B40" s="29" t="s">
        <v>2</v>
      </c>
      <c r="C40" s="30" t="s">
        <v>3</v>
      </c>
      <c r="D40" s="30" t="s">
        <v>4</v>
      </c>
      <c r="E40" s="30" t="s">
        <v>262</v>
      </c>
      <c r="F40" s="30" t="s">
        <v>263</v>
      </c>
      <c r="G40" s="45" t="s">
        <v>247</v>
      </c>
    </row>
    <row r="41" spans="2:7" x14ac:dyDescent="0.2">
      <c r="B41" s="46"/>
      <c r="C41" s="39"/>
      <c r="D41" s="40"/>
      <c r="E41" s="51"/>
      <c r="F41" s="52"/>
      <c r="G41" s="53"/>
    </row>
    <row r="42" spans="2:7" x14ac:dyDescent="0.2">
      <c r="B42" s="362" t="s">
        <v>239</v>
      </c>
      <c r="C42" s="363"/>
      <c r="D42" s="363"/>
      <c r="E42" s="363"/>
      <c r="F42" s="363"/>
      <c r="G42" s="43">
        <v>0</v>
      </c>
    </row>
    <row r="43" spans="2:7" x14ac:dyDescent="0.2">
      <c r="B43" s="47"/>
      <c r="C43" s="47"/>
      <c r="D43" s="47"/>
      <c r="E43" s="47"/>
      <c r="F43" s="47"/>
      <c r="G43" s="47"/>
    </row>
    <row r="44" spans="2:7" x14ac:dyDescent="0.2">
      <c r="B44" s="366" t="s">
        <v>264</v>
      </c>
      <c r="C44" s="367"/>
      <c r="D44" s="367"/>
      <c r="E44" s="367"/>
      <c r="F44" s="367"/>
      <c r="G44" s="54">
        <f>ROUND(G42+G37+G21+G13,2)</f>
        <v>66.37</v>
      </c>
    </row>
    <row r="45" spans="2:7" ht="12.4" customHeight="1" x14ac:dyDescent="0.2">
      <c r="B45" s="47"/>
      <c r="C45" s="47"/>
      <c r="D45" s="47"/>
      <c r="E45" s="47"/>
      <c r="F45" s="47"/>
      <c r="G45" s="47"/>
    </row>
    <row r="46" spans="2:7" x14ac:dyDescent="0.2">
      <c r="B46" s="366" t="s">
        <v>265</v>
      </c>
      <c r="C46" s="367"/>
      <c r="D46" s="367"/>
      <c r="E46" s="367"/>
      <c r="F46" s="367"/>
      <c r="G46" s="54">
        <f>ROUND(B47*G44,2)</f>
        <v>11.28</v>
      </c>
    </row>
    <row r="47" spans="2:7" x14ac:dyDescent="0.2">
      <c r="B47" s="55" t="s">
        <v>266</v>
      </c>
      <c r="C47" s="56"/>
      <c r="D47" s="56"/>
      <c r="E47" s="56"/>
      <c r="F47" s="56"/>
    </row>
    <row r="48" spans="2:7" x14ac:dyDescent="0.2">
      <c r="B48" s="24"/>
      <c r="C48" s="26"/>
      <c r="D48" s="27"/>
      <c r="E48" s="28"/>
      <c r="F48" s="27"/>
      <c r="G48" s="27"/>
    </row>
    <row r="49" spans="2:7" x14ac:dyDescent="0.2">
      <c r="B49" s="57" t="s">
        <v>267</v>
      </c>
      <c r="C49" s="58"/>
      <c r="D49" s="58"/>
      <c r="E49" s="58"/>
      <c r="F49" s="58"/>
      <c r="G49" s="59">
        <f>ROUND(G46+G44,3)</f>
        <v>77.650000000000006</v>
      </c>
    </row>
    <row r="50" spans="2:7" x14ac:dyDescent="0.2">
      <c r="B50" s="60"/>
      <c r="C50" s="61"/>
      <c r="D50" s="62"/>
      <c r="E50" s="63"/>
      <c r="F50" s="62"/>
      <c r="G50" s="62"/>
    </row>
    <row r="51" spans="2:7" x14ac:dyDescent="0.2">
      <c r="B51" s="64" t="s">
        <v>240</v>
      </c>
      <c r="C51" s="358" t="s">
        <v>400</v>
      </c>
      <c r="D51" s="358"/>
      <c r="E51" s="358"/>
      <c r="F51" s="358"/>
      <c r="G51" s="358"/>
    </row>
  </sheetData>
  <sheetProtection formatCells="0" formatColumns="0" formatRows="0" insertColumns="0" insertRows="0" insertHyperlinks="0" deleteColumns="0" deleteRows="0" sort="0" autoFilter="0" pivotTables="0"/>
  <mergeCells count="19">
    <mergeCell ref="B1:G1"/>
    <mergeCell ref="B7:G7"/>
    <mergeCell ref="B15:G15"/>
    <mergeCell ref="B23:G23"/>
    <mergeCell ref="B44:F44"/>
    <mergeCell ref="B16:C16"/>
    <mergeCell ref="B9:G9"/>
    <mergeCell ref="B13:F13"/>
    <mergeCell ref="B37:F37"/>
    <mergeCell ref="B18:C18"/>
    <mergeCell ref="B19:C19"/>
    <mergeCell ref="B20:C20"/>
    <mergeCell ref="B4:D4"/>
    <mergeCell ref="C51:G51"/>
    <mergeCell ref="B39:G39"/>
    <mergeCell ref="B42:F42"/>
    <mergeCell ref="B21:F21"/>
    <mergeCell ref="B17:C17"/>
    <mergeCell ref="B46:F46"/>
  </mergeCells>
  <pageMargins left="0.25" right="0.25" top="0.75" bottom="0.75" header="0.3" footer="0.3"/>
  <pageSetup paperSize="9" orientation="portrait" verticalDpi="12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52</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1.4.1.3</v>
      </c>
      <c r="G4" s="25"/>
    </row>
    <row r="5" spans="1:7" x14ac:dyDescent="0.2">
      <c r="B5" s="25" t="s">
        <v>122</v>
      </c>
      <c r="C5" s="25"/>
      <c r="D5" s="25"/>
      <c r="E5" s="25"/>
      <c r="F5" s="24" t="s">
        <v>242</v>
      </c>
      <c r="G5" s="25" t="s">
        <v>89</v>
      </c>
    </row>
    <row r="6" spans="1:7" x14ac:dyDescent="0.2">
      <c r="B6" s="25"/>
      <c r="C6" s="25"/>
      <c r="D6" s="25"/>
      <c r="E6" s="25"/>
      <c r="F6" s="247" t="str">
        <f>IF($A$1&lt;&gt;"",VLOOKUP($A$1,INFO,10,0),"")</f>
        <v>HOJA 52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1.2001999999999999</v>
      </c>
    </row>
    <row r="12" spans="1:7" x14ac:dyDescent="0.2">
      <c r="B12" s="38" t="s">
        <v>383</v>
      </c>
      <c r="C12" s="39" t="s">
        <v>249</v>
      </c>
      <c r="D12" s="40">
        <v>1.0000100000000001</v>
      </c>
      <c r="E12" s="41">
        <v>2.2000000000000002</v>
      </c>
      <c r="F12" s="40">
        <v>1.8181799999999999</v>
      </c>
      <c r="G12" s="42">
        <f>ROUND(IF(ISNUMBER(D12),D12*E12*F12,$G$21*0.05),4)</f>
        <v>4</v>
      </c>
    </row>
    <row r="13" spans="1:7" x14ac:dyDescent="0.2">
      <c r="B13" s="362" t="s">
        <v>239</v>
      </c>
      <c r="C13" s="363"/>
      <c r="D13" s="363"/>
      <c r="E13" s="363"/>
      <c r="F13" s="363"/>
      <c r="G13" s="43">
        <f>SUM(G11:G12)</f>
        <v>5.2001999999999997</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1.0000100000000001</v>
      </c>
      <c r="E17" s="36">
        <v>4.2300000000000004</v>
      </c>
      <c r="F17" s="35">
        <v>1.8181799999999999</v>
      </c>
      <c r="G17" s="37">
        <f>ROUND(D17*E17*F17,4)</f>
        <v>7.6909999999999998</v>
      </c>
    </row>
    <row r="18" spans="2:7" x14ac:dyDescent="0.2">
      <c r="B18" s="378" t="s">
        <v>319</v>
      </c>
      <c r="C18" s="379"/>
      <c r="D18" s="41">
        <v>0.75</v>
      </c>
      <c r="E18" s="41">
        <v>4.75</v>
      </c>
      <c r="F18" s="40">
        <v>1.8181799999999999</v>
      </c>
      <c r="G18" s="42">
        <f>ROUND(D18*E18*F18,4)</f>
        <v>6.4772999999999996</v>
      </c>
    </row>
    <row r="19" spans="2:7" x14ac:dyDescent="0.2">
      <c r="B19" s="378" t="s">
        <v>343</v>
      </c>
      <c r="C19" s="379"/>
      <c r="D19" s="41">
        <v>1.0000100000000001</v>
      </c>
      <c r="E19" s="41">
        <v>4.28</v>
      </c>
      <c r="F19" s="40">
        <v>1.8181799999999999</v>
      </c>
      <c r="G19" s="42">
        <f>ROUND(D19*E19*F19,4)</f>
        <v>7.7819000000000003</v>
      </c>
    </row>
    <row r="20" spans="2:7" x14ac:dyDescent="0.2">
      <c r="B20" s="378" t="s">
        <v>384</v>
      </c>
      <c r="C20" s="379"/>
      <c r="D20" s="41">
        <v>0.25</v>
      </c>
      <c r="E20" s="41">
        <v>4.5199999999999996</v>
      </c>
      <c r="F20" s="40">
        <v>1.8181799999999999</v>
      </c>
      <c r="G20" s="42">
        <f>ROUND(D20*E20*F20,4)</f>
        <v>2.0545</v>
      </c>
    </row>
    <row r="21" spans="2:7" x14ac:dyDescent="0.2">
      <c r="B21" s="362" t="s">
        <v>239</v>
      </c>
      <c r="C21" s="363"/>
      <c r="D21" s="363"/>
      <c r="E21" s="363"/>
      <c r="F21" s="363"/>
      <c r="G21" s="43">
        <f>SUM(G17:G20)</f>
        <v>24.0047</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ht="24" x14ac:dyDescent="0.2">
      <c r="B25" s="34" t="s">
        <v>385</v>
      </c>
      <c r="C25" s="11" t="s">
        <v>65</v>
      </c>
      <c r="D25" s="35">
        <v>2.1</v>
      </c>
      <c r="E25" s="36">
        <v>0.8</v>
      </c>
      <c r="F25" s="65"/>
      <c r="G25" s="37">
        <v>1.68</v>
      </c>
    </row>
    <row r="26" spans="2:7" ht="36" x14ac:dyDescent="0.2">
      <c r="B26" s="46" t="s">
        <v>399</v>
      </c>
      <c r="C26" s="39" t="s">
        <v>89</v>
      </c>
      <c r="D26" s="40">
        <v>1</v>
      </c>
      <c r="E26" s="41">
        <v>14.53</v>
      </c>
      <c r="F26" s="49"/>
      <c r="G26" s="50">
        <v>14.53</v>
      </c>
    </row>
    <row r="27" spans="2:7" x14ac:dyDescent="0.2">
      <c r="B27" s="46" t="s">
        <v>386</v>
      </c>
      <c r="C27" s="39" t="s">
        <v>89</v>
      </c>
      <c r="D27" s="40">
        <v>9</v>
      </c>
      <c r="E27" s="41">
        <v>0.03</v>
      </c>
      <c r="F27" s="49"/>
      <c r="G27" s="50">
        <v>0.27</v>
      </c>
    </row>
    <row r="28" spans="2:7" x14ac:dyDescent="0.2">
      <c r="B28" s="46" t="s">
        <v>387</v>
      </c>
      <c r="C28" s="39" t="s">
        <v>388</v>
      </c>
      <c r="D28" s="40">
        <v>7.0000000000000007E-2</v>
      </c>
      <c r="E28" s="41">
        <v>26.59</v>
      </c>
      <c r="F28" s="49"/>
      <c r="G28" s="50">
        <v>1.86</v>
      </c>
    </row>
    <row r="29" spans="2:7" x14ac:dyDescent="0.2">
      <c r="B29" s="46" t="s">
        <v>389</v>
      </c>
      <c r="C29" s="39" t="s">
        <v>29</v>
      </c>
      <c r="D29" s="40">
        <v>0.27</v>
      </c>
      <c r="E29" s="41">
        <v>31.37</v>
      </c>
      <c r="F29" s="49"/>
      <c r="G29" s="50">
        <v>8.4700000000000006</v>
      </c>
    </row>
    <row r="30" spans="2:7" x14ac:dyDescent="0.2">
      <c r="B30" s="46" t="s">
        <v>390</v>
      </c>
      <c r="C30" s="39" t="s">
        <v>65</v>
      </c>
      <c r="D30" s="40">
        <v>3</v>
      </c>
      <c r="E30" s="41">
        <v>3.7</v>
      </c>
      <c r="F30" s="49"/>
      <c r="G30" s="50">
        <v>11.1</v>
      </c>
    </row>
    <row r="31" spans="2:7" x14ac:dyDescent="0.2">
      <c r="B31" s="46" t="s">
        <v>391</v>
      </c>
      <c r="C31" s="39" t="s">
        <v>327</v>
      </c>
      <c r="D31" s="40">
        <v>1</v>
      </c>
      <c r="E31" s="41">
        <v>0.67</v>
      </c>
      <c r="F31" s="49"/>
      <c r="G31" s="50">
        <v>0.67</v>
      </c>
    </row>
    <row r="32" spans="2:7" ht="24" x14ac:dyDescent="0.2">
      <c r="B32" s="46" t="s">
        <v>392</v>
      </c>
      <c r="C32" s="39" t="s">
        <v>29</v>
      </c>
      <c r="D32" s="40">
        <v>0.27</v>
      </c>
      <c r="E32" s="41">
        <v>45.21</v>
      </c>
      <c r="F32" s="49"/>
      <c r="G32" s="50">
        <v>12.21</v>
      </c>
    </row>
    <row r="33" spans="2:7" ht="24" x14ac:dyDescent="0.2">
      <c r="B33" s="46" t="s">
        <v>393</v>
      </c>
      <c r="C33" s="39" t="s">
        <v>29</v>
      </c>
      <c r="D33" s="40">
        <v>0.11</v>
      </c>
      <c r="E33" s="41">
        <v>76.23</v>
      </c>
      <c r="F33" s="49"/>
      <c r="G33" s="50">
        <v>8.39</v>
      </c>
    </row>
    <row r="34" spans="2:7" ht="24" x14ac:dyDescent="0.2">
      <c r="B34" s="46" t="s">
        <v>395</v>
      </c>
      <c r="C34" s="39" t="s">
        <v>291</v>
      </c>
      <c r="D34" s="40">
        <v>7.0000000000000007E-2</v>
      </c>
      <c r="E34" s="41">
        <v>3.56</v>
      </c>
      <c r="F34" s="49"/>
      <c r="G34" s="50">
        <v>0.25</v>
      </c>
    </row>
    <row r="35" spans="2:7" x14ac:dyDescent="0.2">
      <c r="B35" s="46" t="s">
        <v>396</v>
      </c>
      <c r="C35" s="39" t="s">
        <v>89</v>
      </c>
      <c r="D35" s="40">
        <v>2</v>
      </c>
      <c r="E35" s="41">
        <v>3</v>
      </c>
      <c r="F35" s="49"/>
      <c r="G35" s="50">
        <v>6</v>
      </c>
    </row>
    <row r="36" spans="2:7" ht="36" x14ac:dyDescent="0.2">
      <c r="B36" s="46" t="s">
        <v>397</v>
      </c>
      <c r="C36" s="39" t="s">
        <v>89</v>
      </c>
      <c r="D36" s="40">
        <v>0.01</v>
      </c>
      <c r="E36" s="41">
        <v>62.14</v>
      </c>
      <c r="F36" s="49"/>
      <c r="G36" s="50">
        <v>0.62</v>
      </c>
    </row>
    <row r="37" spans="2:7" x14ac:dyDescent="0.2">
      <c r="B37" s="362" t="s">
        <v>239</v>
      </c>
      <c r="C37" s="363"/>
      <c r="D37" s="363"/>
      <c r="E37" s="363"/>
      <c r="F37" s="363"/>
      <c r="G37" s="43">
        <v>66.050000000000011</v>
      </c>
    </row>
    <row r="38" spans="2:7" x14ac:dyDescent="0.2">
      <c r="B38" s="24"/>
      <c r="C38" s="26"/>
      <c r="D38" s="27"/>
      <c r="E38" s="28"/>
      <c r="F38" s="27"/>
      <c r="G38" s="27"/>
    </row>
    <row r="39" spans="2:7" x14ac:dyDescent="0.2">
      <c r="B39" s="359" t="s">
        <v>261</v>
      </c>
      <c r="C39" s="360"/>
      <c r="D39" s="360"/>
      <c r="E39" s="360"/>
      <c r="F39" s="360"/>
      <c r="G39" s="361"/>
    </row>
    <row r="40" spans="2:7" x14ac:dyDescent="0.2">
      <c r="B40" s="29" t="s">
        <v>2</v>
      </c>
      <c r="C40" s="30" t="s">
        <v>3</v>
      </c>
      <c r="D40" s="30" t="s">
        <v>4</v>
      </c>
      <c r="E40" s="30" t="s">
        <v>262</v>
      </c>
      <c r="F40" s="30" t="s">
        <v>263</v>
      </c>
      <c r="G40" s="45" t="s">
        <v>247</v>
      </c>
    </row>
    <row r="41" spans="2:7" x14ac:dyDescent="0.2">
      <c r="B41" s="46"/>
      <c r="C41" s="39"/>
      <c r="D41" s="40"/>
      <c r="E41" s="51"/>
      <c r="F41" s="52"/>
      <c r="G41" s="53"/>
    </row>
    <row r="42" spans="2:7" x14ac:dyDescent="0.2">
      <c r="B42" s="362" t="s">
        <v>239</v>
      </c>
      <c r="C42" s="363"/>
      <c r="D42" s="363"/>
      <c r="E42" s="363"/>
      <c r="F42" s="363"/>
      <c r="G42" s="43">
        <v>0</v>
      </c>
    </row>
    <row r="43" spans="2:7" x14ac:dyDescent="0.2">
      <c r="B43" s="47"/>
      <c r="C43" s="47"/>
      <c r="D43" s="47"/>
      <c r="E43" s="47"/>
      <c r="F43" s="47"/>
      <c r="G43" s="47"/>
    </row>
    <row r="44" spans="2:7" x14ac:dyDescent="0.2">
      <c r="B44" s="366" t="s">
        <v>264</v>
      </c>
      <c r="C44" s="367"/>
      <c r="D44" s="367"/>
      <c r="E44" s="367"/>
      <c r="F44" s="367"/>
      <c r="G44" s="54">
        <f>ROUND(G42+G37+G21+G13,2)</f>
        <v>95.25</v>
      </c>
    </row>
    <row r="45" spans="2:7" ht="12.4" customHeight="1" x14ac:dyDescent="0.2">
      <c r="B45" s="47"/>
      <c r="C45" s="47"/>
      <c r="D45" s="47"/>
      <c r="E45" s="47"/>
      <c r="F45" s="47"/>
      <c r="G45" s="47"/>
    </row>
    <row r="46" spans="2:7" x14ac:dyDescent="0.2">
      <c r="B46" s="366" t="s">
        <v>265</v>
      </c>
      <c r="C46" s="367"/>
      <c r="D46" s="367"/>
      <c r="E46" s="367"/>
      <c r="F46" s="367"/>
      <c r="G46" s="54">
        <f>ROUND(B47*G44,2)</f>
        <v>16.190000000000001</v>
      </c>
    </row>
    <row r="47" spans="2:7" x14ac:dyDescent="0.2">
      <c r="B47" s="55" t="s">
        <v>266</v>
      </c>
      <c r="C47" s="56"/>
      <c r="D47" s="56"/>
      <c r="E47" s="56"/>
      <c r="F47" s="56"/>
    </row>
    <row r="48" spans="2:7" x14ac:dyDescent="0.2">
      <c r="B48" s="24"/>
      <c r="C48" s="26"/>
      <c r="D48" s="27"/>
      <c r="E48" s="28"/>
      <c r="F48" s="27"/>
      <c r="G48" s="27"/>
    </row>
    <row r="49" spans="2:7" x14ac:dyDescent="0.2">
      <c r="B49" s="57" t="s">
        <v>267</v>
      </c>
      <c r="C49" s="58"/>
      <c r="D49" s="58"/>
      <c r="E49" s="58"/>
      <c r="F49" s="58"/>
      <c r="G49" s="59">
        <f>ROUND(G46+G44,3)</f>
        <v>111.44</v>
      </c>
    </row>
    <row r="50" spans="2:7" x14ac:dyDescent="0.2">
      <c r="B50" s="60"/>
      <c r="C50" s="61"/>
      <c r="D50" s="62"/>
      <c r="E50" s="63"/>
      <c r="F50" s="62"/>
      <c r="G50" s="62"/>
    </row>
    <row r="51" spans="2:7" x14ac:dyDescent="0.2">
      <c r="B51" s="64" t="s">
        <v>240</v>
      </c>
      <c r="C51" s="358" t="s">
        <v>401</v>
      </c>
      <c r="D51" s="358"/>
      <c r="E51" s="358"/>
      <c r="F51" s="358"/>
      <c r="G51" s="358"/>
    </row>
  </sheetData>
  <sheetProtection formatCells="0" formatColumns="0" formatRows="0" insertColumns="0" insertRows="0" insertHyperlinks="0" deleteColumns="0" deleteRows="0" sort="0" autoFilter="0" pivotTables="0"/>
  <mergeCells count="19">
    <mergeCell ref="B1:G1"/>
    <mergeCell ref="B7:G7"/>
    <mergeCell ref="B15:G15"/>
    <mergeCell ref="B23:G23"/>
    <mergeCell ref="B44:F44"/>
    <mergeCell ref="B16:C16"/>
    <mergeCell ref="B9:G9"/>
    <mergeCell ref="B13:F13"/>
    <mergeCell ref="B37:F37"/>
    <mergeCell ref="B18:C18"/>
    <mergeCell ref="B19:C19"/>
    <mergeCell ref="B20:C20"/>
    <mergeCell ref="B4:D4"/>
    <mergeCell ref="C51:G51"/>
    <mergeCell ref="B39:G39"/>
    <mergeCell ref="B42:F42"/>
    <mergeCell ref="B21:F21"/>
    <mergeCell ref="B17:C17"/>
    <mergeCell ref="B46:F46"/>
  </mergeCells>
  <pageMargins left="0.25" right="0.25" top="0.75" bottom="0.75" header="0.3" footer="0.3"/>
  <pageSetup paperSize="9" orientation="portrait" verticalDpi="12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53</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1.4.1.4</v>
      </c>
      <c r="G4" s="25"/>
    </row>
    <row r="5" spans="1:7" x14ac:dyDescent="0.2">
      <c r="B5" s="25" t="s">
        <v>124</v>
      </c>
      <c r="C5" s="25"/>
      <c r="D5" s="25"/>
      <c r="E5" s="25"/>
      <c r="F5" s="24" t="s">
        <v>242</v>
      </c>
      <c r="G5" s="25" t="s">
        <v>89</v>
      </c>
    </row>
    <row r="6" spans="1:7" x14ac:dyDescent="0.2">
      <c r="B6" s="25"/>
      <c r="C6" s="25"/>
      <c r="D6" s="25"/>
      <c r="E6" s="25"/>
      <c r="F6" s="247" t="str">
        <f>IF($A$1&lt;&gt;"",VLOOKUP($A$1,INFO,10,0),"")</f>
        <v>HOJA 53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1.1002000000000001</v>
      </c>
    </row>
    <row r="12" spans="1:7" x14ac:dyDescent="0.2">
      <c r="B12" s="38" t="s">
        <v>383</v>
      </c>
      <c r="C12" s="39" t="s">
        <v>249</v>
      </c>
      <c r="D12" s="40">
        <v>0.99997000000000003</v>
      </c>
      <c r="E12" s="41">
        <v>2.2000000000000002</v>
      </c>
      <c r="F12" s="40">
        <v>1.6666700000000001</v>
      </c>
      <c r="G12" s="42">
        <f>ROUND(IF(ISNUMBER(D12),D12*E12*F12,$G$21*0.05),4)</f>
        <v>3.6665999999999999</v>
      </c>
    </row>
    <row r="13" spans="1:7" x14ac:dyDescent="0.2">
      <c r="B13" s="362" t="s">
        <v>239</v>
      </c>
      <c r="C13" s="363"/>
      <c r="D13" s="363"/>
      <c r="E13" s="363"/>
      <c r="F13" s="363"/>
      <c r="G13" s="43">
        <f>SUM(G11:G12)</f>
        <v>4.7667999999999999</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0.99997000000000003</v>
      </c>
      <c r="E17" s="36">
        <v>4.2300000000000004</v>
      </c>
      <c r="F17" s="35">
        <v>1.6666700000000001</v>
      </c>
      <c r="G17" s="37">
        <f>ROUND(D17*E17*F17,4)</f>
        <v>7.0498000000000003</v>
      </c>
    </row>
    <row r="18" spans="2:7" x14ac:dyDescent="0.2">
      <c r="B18" s="378" t="s">
        <v>319</v>
      </c>
      <c r="C18" s="379"/>
      <c r="D18" s="41">
        <v>0.74997999999999998</v>
      </c>
      <c r="E18" s="41">
        <v>4.75</v>
      </c>
      <c r="F18" s="40">
        <v>1.6666700000000001</v>
      </c>
      <c r="G18" s="42">
        <f>ROUND(D18*E18*F18,4)</f>
        <v>5.9374000000000002</v>
      </c>
    </row>
    <row r="19" spans="2:7" x14ac:dyDescent="0.2">
      <c r="B19" s="378" t="s">
        <v>343</v>
      </c>
      <c r="C19" s="379"/>
      <c r="D19" s="41">
        <v>0.99997000000000003</v>
      </c>
      <c r="E19" s="41">
        <v>4.28</v>
      </c>
      <c r="F19" s="40">
        <v>1.6666700000000001</v>
      </c>
      <c r="G19" s="42">
        <f>ROUND(D19*E19*F19,4)</f>
        <v>7.1330999999999998</v>
      </c>
    </row>
    <row r="20" spans="2:7" x14ac:dyDescent="0.2">
      <c r="B20" s="378" t="s">
        <v>384</v>
      </c>
      <c r="C20" s="379"/>
      <c r="D20" s="41">
        <v>0.24998999999999999</v>
      </c>
      <c r="E20" s="41">
        <v>4.5199999999999996</v>
      </c>
      <c r="F20" s="40">
        <v>1.6666700000000001</v>
      </c>
      <c r="G20" s="42">
        <f>ROUND(D20*E20*F20,4)</f>
        <v>1.8833</v>
      </c>
    </row>
    <row r="21" spans="2:7" x14ac:dyDescent="0.2">
      <c r="B21" s="362" t="s">
        <v>239</v>
      </c>
      <c r="C21" s="363"/>
      <c r="D21" s="363"/>
      <c r="E21" s="363"/>
      <c r="F21" s="363"/>
      <c r="G21" s="43">
        <f>SUM(G17:G20)</f>
        <v>22.003599999999999</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ht="24" x14ac:dyDescent="0.2">
      <c r="B25" s="34" t="s">
        <v>385</v>
      </c>
      <c r="C25" s="11" t="s">
        <v>65</v>
      </c>
      <c r="D25" s="35">
        <v>3</v>
      </c>
      <c r="E25" s="36">
        <v>0.8</v>
      </c>
      <c r="F25" s="65"/>
      <c r="G25" s="37">
        <v>2.4</v>
      </c>
    </row>
    <row r="26" spans="2:7" x14ac:dyDescent="0.2">
      <c r="B26" s="46" t="s">
        <v>386</v>
      </c>
      <c r="C26" s="39" t="s">
        <v>89</v>
      </c>
      <c r="D26" s="40">
        <v>18</v>
      </c>
      <c r="E26" s="41">
        <v>0.03</v>
      </c>
      <c r="F26" s="49"/>
      <c r="G26" s="50">
        <v>0.54</v>
      </c>
    </row>
    <row r="27" spans="2:7" x14ac:dyDescent="0.2">
      <c r="B27" s="46" t="s">
        <v>387</v>
      </c>
      <c r="C27" s="39" t="s">
        <v>388</v>
      </c>
      <c r="D27" s="40">
        <v>0.14000000000000001</v>
      </c>
      <c r="E27" s="41">
        <v>26.59</v>
      </c>
      <c r="F27" s="49"/>
      <c r="G27" s="50">
        <v>3.72</v>
      </c>
    </row>
    <row r="28" spans="2:7" x14ac:dyDescent="0.2">
      <c r="B28" s="46" t="s">
        <v>389</v>
      </c>
      <c r="C28" s="39" t="s">
        <v>29</v>
      </c>
      <c r="D28" s="40">
        <v>0.56000000000000005</v>
      </c>
      <c r="E28" s="41">
        <v>31.37</v>
      </c>
      <c r="F28" s="49"/>
      <c r="G28" s="50">
        <v>17.57</v>
      </c>
    </row>
    <row r="29" spans="2:7" x14ac:dyDescent="0.2">
      <c r="B29" s="46" t="s">
        <v>390</v>
      </c>
      <c r="C29" s="39" t="s">
        <v>65</v>
      </c>
      <c r="D29" s="40">
        <v>3</v>
      </c>
      <c r="E29" s="41">
        <v>3.7</v>
      </c>
      <c r="F29" s="49"/>
      <c r="G29" s="50">
        <v>11.1</v>
      </c>
    </row>
    <row r="30" spans="2:7" x14ac:dyDescent="0.2">
      <c r="B30" s="46" t="s">
        <v>391</v>
      </c>
      <c r="C30" s="39" t="s">
        <v>327</v>
      </c>
      <c r="D30" s="40">
        <v>1</v>
      </c>
      <c r="E30" s="41">
        <v>0.67</v>
      </c>
      <c r="F30" s="49"/>
      <c r="G30" s="50">
        <v>0.67</v>
      </c>
    </row>
    <row r="31" spans="2:7" ht="24" x14ac:dyDescent="0.2">
      <c r="B31" s="46" t="s">
        <v>392</v>
      </c>
      <c r="C31" s="39" t="s">
        <v>29</v>
      </c>
      <c r="D31" s="40">
        <v>0.56000000000000005</v>
      </c>
      <c r="E31" s="41">
        <v>45.21</v>
      </c>
      <c r="F31" s="49"/>
      <c r="G31" s="50">
        <v>25.32</v>
      </c>
    </row>
    <row r="32" spans="2:7" ht="24" x14ac:dyDescent="0.2">
      <c r="B32" s="46" t="s">
        <v>393</v>
      </c>
      <c r="C32" s="39" t="s">
        <v>29</v>
      </c>
      <c r="D32" s="40">
        <v>0.22</v>
      </c>
      <c r="E32" s="41">
        <v>76.23</v>
      </c>
      <c r="F32" s="49"/>
      <c r="G32" s="50">
        <v>16.77</v>
      </c>
    </row>
    <row r="33" spans="2:7" ht="36" x14ac:dyDescent="0.2">
      <c r="B33" s="46" t="s">
        <v>394</v>
      </c>
      <c r="C33" s="39" t="s">
        <v>89</v>
      </c>
      <c r="D33" s="40">
        <v>1</v>
      </c>
      <c r="E33" s="41">
        <v>22.6</v>
      </c>
      <c r="F33" s="49"/>
      <c r="G33" s="50">
        <v>22.6</v>
      </c>
    </row>
    <row r="34" spans="2:7" ht="24" x14ac:dyDescent="0.2">
      <c r="B34" s="46" t="s">
        <v>395</v>
      </c>
      <c r="C34" s="39" t="s">
        <v>291</v>
      </c>
      <c r="D34" s="40">
        <v>0.14000000000000001</v>
      </c>
      <c r="E34" s="41">
        <v>3.56</v>
      </c>
      <c r="F34" s="49"/>
      <c r="G34" s="50">
        <v>0.5</v>
      </c>
    </row>
    <row r="35" spans="2:7" x14ac:dyDescent="0.2">
      <c r="B35" s="46" t="s">
        <v>396</v>
      </c>
      <c r="C35" s="39" t="s">
        <v>89</v>
      </c>
      <c r="D35" s="40">
        <v>2</v>
      </c>
      <c r="E35" s="41">
        <v>3</v>
      </c>
      <c r="F35" s="49"/>
      <c r="G35" s="50">
        <v>6</v>
      </c>
    </row>
    <row r="36" spans="2:7" ht="36" x14ac:dyDescent="0.2">
      <c r="B36" s="46" t="s">
        <v>397</v>
      </c>
      <c r="C36" s="39" t="s">
        <v>89</v>
      </c>
      <c r="D36" s="40">
        <v>0.02</v>
      </c>
      <c r="E36" s="41">
        <v>62.14</v>
      </c>
      <c r="F36" s="49"/>
      <c r="G36" s="50">
        <v>1.24</v>
      </c>
    </row>
    <row r="37" spans="2:7" x14ac:dyDescent="0.2">
      <c r="B37" s="362" t="s">
        <v>239</v>
      </c>
      <c r="C37" s="363"/>
      <c r="D37" s="363"/>
      <c r="E37" s="363"/>
      <c r="F37" s="363"/>
      <c r="G37" s="43">
        <v>108.42999999999999</v>
      </c>
    </row>
    <row r="38" spans="2:7" x14ac:dyDescent="0.2">
      <c r="B38" s="24"/>
      <c r="C38" s="26"/>
      <c r="D38" s="27"/>
      <c r="E38" s="28"/>
      <c r="F38" s="27"/>
      <c r="G38" s="27"/>
    </row>
    <row r="39" spans="2:7" x14ac:dyDescent="0.2">
      <c r="B39" s="359" t="s">
        <v>261</v>
      </c>
      <c r="C39" s="360"/>
      <c r="D39" s="360"/>
      <c r="E39" s="360"/>
      <c r="F39" s="360"/>
      <c r="G39" s="361"/>
    </row>
    <row r="40" spans="2:7" x14ac:dyDescent="0.2">
      <c r="B40" s="29" t="s">
        <v>2</v>
      </c>
      <c r="C40" s="30" t="s">
        <v>3</v>
      </c>
      <c r="D40" s="30" t="s">
        <v>4</v>
      </c>
      <c r="E40" s="30" t="s">
        <v>262</v>
      </c>
      <c r="F40" s="30" t="s">
        <v>263</v>
      </c>
      <c r="G40" s="45" t="s">
        <v>247</v>
      </c>
    </row>
    <row r="41" spans="2:7" x14ac:dyDescent="0.2">
      <c r="B41" s="46"/>
      <c r="C41" s="39"/>
      <c r="D41" s="40"/>
      <c r="E41" s="51"/>
      <c r="F41" s="52"/>
      <c r="G41" s="53"/>
    </row>
    <row r="42" spans="2:7" x14ac:dyDescent="0.2">
      <c r="B42" s="362" t="s">
        <v>239</v>
      </c>
      <c r="C42" s="363"/>
      <c r="D42" s="363"/>
      <c r="E42" s="363"/>
      <c r="F42" s="363"/>
      <c r="G42" s="43">
        <v>0</v>
      </c>
    </row>
    <row r="43" spans="2:7" x14ac:dyDescent="0.2">
      <c r="B43" s="47"/>
      <c r="C43" s="47"/>
      <c r="D43" s="47"/>
      <c r="E43" s="47"/>
      <c r="F43" s="47"/>
      <c r="G43" s="47"/>
    </row>
    <row r="44" spans="2:7" x14ac:dyDescent="0.2">
      <c r="B44" s="366" t="s">
        <v>264</v>
      </c>
      <c r="C44" s="367"/>
      <c r="D44" s="367"/>
      <c r="E44" s="367"/>
      <c r="F44" s="367"/>
      <c r="G44" s="54">
        <f>ROUND(G42+G37+G21+G13,2)</f>
        <v>135.19999999999999</v>
      </c>
    </row>
    <row r="45" spans="2:7" ht="12.4" customHeight="1" x14ac:dyDescent="0.2">
      <c r="B45" s="47"/>
      <c r="C45" s="47"/>
      <c r="D45" s="47"/>
      <c r="E45" s="47"/>
      <c r="F45" s="47"/>
      <c r="G45" s="47"/>
    </row>
    <row r="46" spans="2:7" x14ac:dyDescent="0.2">
      <c r="B46" s="366" t="s">
        <v>265</v>
      </c>
      <c r="C46" s="367"/>
      <c r="D46" s="367"/>
      <c r="E46" s="367"/>
      <c r="F46" s="367"/>
      <c r="G46" s="54">
        <f>ROUND(B47*G44,2)</f>
        <v>22.98</v>
      </c>
    </row>
    <row r="47" spans="2:7" x14ac:dyDescent="0.2">
      <c r="B47" s="55" t="s">
        <v>266</v>
      </c>
      <c r="C47" s="56"/>
      <c r="D47" s="56"/>
      <c r="E47" s="56"/>
      <c r="F47" s="56"/>
    </row>
    <row r="48" spans="2:7" x14ac:dyDescent="0.2">
      <c r="B48" s="24"/>
      <c r="C48" s="26"/>
      <c r="D48" s="27"/>
      <c r="E48" s="28"/>
      <c r="F48" s="27"/>
      <c r="G48" s="27"/>
    </row>
    <row r="49" spans="2:7" x14ac:dyDescent="0.2">
      <c r="B49" s="57" t="s">
        <v>267</v>
      </c>
      <c r="C49" s="58"/>
      <c r="D49" s="58"/>
      <c r="E49" s="58"/>
      <c r="F49" s="58"/>
      <c r="G49" s="59">
        <f>ROUND(G46+G44,3)</f>
        <v>158.18</v>
      </c>
    </row>
    <row r="50" spans="2:7" x14ac:dyDescent="0.2">
      <c r="B50" s="60"/>
      <c r="C50" s="61"/>
      <c r="D50" s="62"/>
      <c r="E50" s="63"/>
      <c r="F50" s="62"/>
      <c r="G50" s="62"/>
    </row>
    <row r="51" spans="2:7" x14ac:dyDescent="0.2">
      <c r="B51" s="64" t="s">
        <v>240</v>
      </c>
      <c r="C51" s="358" t="s">
        <v>402</v>
      </c>
      <c r="D51" s="358"/>
      <c r="E51" s="358"/>
      <c r="F51" s="358"/>
      <c r="G51" s="358"/>
    </row>
  </sheetData>
  <sheetProtection formatCells="0" formatColumns="0" formatRows="0" insertColumns="0" insertRows="0" insertHyperlinks="0" deleteColumns="0" deleteRows="0" sort="0" autoFilter="0" pivotTables="0"/>
  <mergeCells count="19">
    <mergeCell ref="B1:G1"/>
    <mergeCell ref="B7:G7"/>
    <mergeCell ref="B15:G15"/>
    <mergeCell ref="B23:G23"/>
    <mergeCell ref="B44:F44"/>
    <mergeCell ref="B16:C16"/>
    <mergeCell ref="B9:G9"/>
    <mergeCell ref="B13:F13"/>
    <mergeCell ref="B37:F37"/>
    <mergeCell ref="B18:C18"/>
    <mergeCell ref="B19:C19"/>
    <mergeCell ref="B20:C20"/>
    <mergeCell ref="B4:D4"/>
    <mergeCell ref="C51:G51"/>
    <mergeCell ref="B39:G39"/>
    <mergeCell ref="B42:F42"/>
    <mergeCell ref="B21:F21"/>
    <mergeCell ref="B17:C17"/>
    <mergeCell ref="B46:F46"/>
  </mergeCells>
  <pageMargins left="0.25" right="0.25" top="0.75" bottom="0.75" header="0.3" footer="0.3"/>
  <pageSetup paperSize="9" orientation="portrait"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CI685"/>
  <sheetViews>
    <sheetView topLeftCell="B2" zoomScale="57" zoomScaleNormal="57" workbookViewId="0">
      <selection activeCell="J18" sqref="J18"/>
    </sheetView>
  </sheetViews>
  <sheetFormatPr baseColWidth="10" defaultColWidth="13.85546875" defaultRowHeight="15.75" x14ac:dyDescent="0.25"/>
  <cols>
    <col min="1" max="1" width="13.85546875" style="161"/>
    <col min="2" max="2" width="24.28515625" style="161" customWidth="1"/>
    <col min="3" max="3" width="60.28515625" style="161" customWidth="1"/>
    <col min="4" max="4" width="13.140625" style="161" hidden="1" customWidth="1"/>
    <col min="5" max="5" width="22.85546875" style="161" hidden="1" customWidth="1"/>
    <col min="6" max="6" width="0.28515625" style="161" hidden="1" customWidth="1"/>
    <col min="7" max="7" width="30.7109375" style="161" bestFit="1" customWidth="1"/>
    <col min="8" max="9" width="21.7109375" style="161" bestFit="1" customWidth="1"/>
    <col min="10" max="11" width="24.42578125" style="161" bestFit="1" customWidth="1"/>
    <col min="12" max="12" width="21.7109375" style="161" bestFit="1" customWidth="1"/>
    <col min="13" max="13" width="24.42578125" style="161" bestFit="1" customWidth="1"/>
    <col min="14" max="14" width="21.7109375" style="161" bestFit="1" customWidth="1"/>
    <col min="15" max="15" width="24.42578125" style="161" bestFit="1" customWidth="1"/>
    <col min="16" max="16" width="21.7109375" style="161" bestFit="1" customWidth="1"/>
    <col min="17" max="17" width="20.7109375" style="161" customWidth="1"/>
    <col min="18" max="87" width="13.85546875" style="161"/>
    <col min="88" max="16384" width="13.85546875" style="160"/>
  </cols>
  <sheetData>
    <row r="1" spans="2:19" ht="30.95" customHeight="1" x14ac:dyDescent="0.45">
      <c r="B1" s="239"/>
      <c r="C1" s="243"/>
      <c r="D1" s="243"/>
      <c r="E1" s="163"/>
      <c r="F1" s="163"/>
      <c r="G1" s="242"/>
      <c r="H1" s="238"/>
      <c r="I1" s="165"/>
      <c r="J1" s="165"/>
      <c r="K1" s="165"/>
      <c r="L1" s="165"/>
      <c r="M1" s="165"/>
      <c r="N1" s="165"/>
      <c r="O1" s="165"/>
      <c r="P1" s="165"/>
    </row>
    <row r="2" spans="2:19" ht="19.899999999999999" customHeight="1" x14ac:dyDescent="0.35">
      <c r="B2" s="240" t="s">
        <v>620</v>
      </c>
      <c r="C2" s="240"/>
      <c r="D2" s="240"/>
      <c r="E2" s="240"/>
      <c r="F2" s="163"/>
      <c r="G2" s="239"/>
      <c r="H2" s="238"/>
      <c r="I2" s="165"/>
      <c r="J2" s="165"/>
      <c r="K2" s="165"/>
      <c r="L2" s="165"/>
      <c r="M2" s="165"/>
      <c r="N2" s="165"/>
      <c r="O2" s="165"/>
      <c r="P2" s="165"/>
    </row>
    <row r="3" spans="2:19" ht="19.899999999999999" customHeight="1" x14ac:dyDescent="0.35">
      <c r="B3" s="240" t="s">
        <v>619</v>
      </c>
      <c r="C3" s="240"/>
      <c r="D3" s="240"/>
      <c r="E3" s="240"/>
      <c r="F3" s="163"/>
      <c r="G3" s="239"/>
      <c r="H3" s="238"/>
      <c r="I3" s="165"/>
      <c r="J3" s="165"/>
      <c r="K3" s="165"/>
      <c r="L3" s="165"/>
      <c r="M3" s="165"/>
      <c r="N3" s="165"/>
      <c r="O3" s="165"/>
      <c r="P3" s="165"/>
    </row>
    <row r="4" spans="2:19" ht="19.899999999999999" customHeight="1" x14ac:dyDescent="0.35">
      <c r="B4" s="240" t="s">
        <v>618</v>
      </c>
      <c r="C4" s="240" t="s">
        <v>516</v>
      </c>
      <c r="D4" s="240"/>
      <c r="E4" s="240"/>
      <c r="F4" s="163"/>
      <c r="G4" s="239"/>
      <c r="H4" s="238"/>
      <c r="I4" s="165"/>
      <c r="J4" s="165"/>
      <c r="K4" s="165"/>
      <c r="L4" s="165"/>
      <c r="M4" s="165"/>
      <c r="N4" s="165"/>
      <c r="O4" s="165"/>
      <c r="P4" s="165"/>
    </row>
    <row r="5" spans="2:19" ht="19.899999999999999" customHeight="1" x14ac:dyDescent="0.35">
      <c r="B5" s="240" t="s">
        <v>599</v>
      </c>
      <c r="C5" s="241" t="s">
        <v>598</v>
      </c>
      <c r="D5" s="240"/>
      <c r="E5" s="240"/>
      <c r="F5" s="163"/>
      <c r="G5" s="239"/>
      <c r="H5" s="238"/>
      <c r="I5" s="165"/>
      <c r="J5" s="165"/>
      <c r="K5" s="165"/>
      <c r="L5" s="165"/>
      <c r="M5" s="165"/>
      <c r="N5" s="165"/>
      <c r="O5" s="165"/>
      <c r="P5" s="165"/>
    </row>
    <row r="6" spans="2:19" s="161" customFormat="1" ht="45.75" thickBot="1" x14ac:dyDescent="0.65">
      <c r="B6" s="237" t="s">
        <v>617</v>
      </c>
      <c r="D6" s="236"/>
      <c r="E6" s="165"/>
      <c r="F6" s="165"/>
      <c r="G6" s="165"/>
      <c r="H6" s="165"/>
      <c r="I6" s="235"/>
      <c r="J6" s="235"/>
      <c r="K6" s="235"/>
      <c r="L6" s="235"/>
      <c r="M6" s="235"/>
      <c r="N6" s="235"/>
      <c r="O6" s="235"/>
      <c r="P6" s="235"/>
    </row>
    <row r="7" spans="2:19" s="161" customFormat="1" ht="27.75" thickTop="1" x14ac:dyDescent="0.35">
      <c r="B7" s="234" t="s">
        <v>616</v>
      </c>
      <c r="C7" s="233" t="s">
        <v>615</v>
      </c>
      <c r="D7" s="232"/>
      <c r="E7" s="231"/>
      <c r="F7" s="231"/>
      <c r="G7" s="231" t="s">
        <v>614</v>
      </c>
      <c r="H7" s="344" t="s">
        <v>596</v>
      </c>
      <c r="I7" s="345"/>
      <c r="J7" s="346"/>
      <c r="K7" s="346"/>
      <c r="L7" s="346"/>
      <c r="M7" s="346"/>
      <c r="N7" s="346"/>
      <c r="O7" s="346"/>
      <c r="P7" s="347"/>
    </row>
    <row r="8" spans="2:19" s="161" customFormat="1" ht="18.75" customHeight="1" x14ac:dyDescent="0.3">
      <c r="B8" s="230"/>
      <c r="C8" s="229"/>
      <c r="D8" s="228"/>
      <c r="E8" s="227"/>
      <c r="F8" s="227"/>
      <c r="G8" s="227" t="s">
        <v>239</v>
      </c>
      <c r="H8" s="222" t="s">
        <v>595</v>
      </c>
      <c r="I8" s="222" t="s">
        <v>594</v>
      </c>
      <c r="J8" s="222" t="s">
        <v>593</v>
      </c>
      <c r="K8" s="222" t="s">
        <v>592</v>
      </c>
      <c r="L8" s="222" t="s">
        <v>591</v>
      </c>
      <c r="M8" s="222" t="s">
        <v>590</v>
      </c>
      <c r="N8" s="222" t="s">
        <v>589</v>
      </c>
      <c r="O8" s="222" t="s">
        <v>588</v>
      </c>
      <c r="P8" s="221" t="s">
        <v>587</v>
      </c>
    </row>
    <row r="9" spans="2:19" s="161" customFormat="1" ht="19.5" customHeight="1" thickBot="1" x14ac:dyDescent="0.35">
      <c r="B9" s="226"/>
      <c r="C9" s="225"/>
      <c r="D9" s="224"/>
      <c r="E9" s="223"/>
      <c r="F9" s="223"/>
      <c r="G9" s="223" t="s">
        <v>613</v>
      </c>
      <c r="H9" s="222" t="s">
        <v>586</v>
      </c>
      <c r="I9" s="222" t="s">
        <v>586</v>
      </c>
      <c r="J9" s="222" t="s">
        <v>586</v>
      </c>
      <c r="K9" s="222" t="s">
        <v>586</v>
      </c>
      <c r="L9" s="222" t="s">
        <v>586</v>
      </c>
      <c r="M9" s="222" t="s">
        <v>586</v>
      </c>
      <c r="N9" s="222" t="s">
        <v>586</v>
      </c>
      <c r="O9" s="222" t="s">
        <v>586</v>
      </c>
      <c r="P9" s="221" t="s">
        <v>586</v>
      </c>
    </row>
    <row r="10" spans="2:19" s="161" customFormat="1" ht="24" thickTop="1" x14ac:dyDescent="0.35">
      <c r="B10" s="220"/>
      <c r="C10" s="219"/>
      <c r="D10" s="218"/>
      <c r="E10" s="217"/>
      <c r="F10" s="217"/>
      <c r="G10" s="216"/>
      <c r="H10" s="215"/>
      <c r="I10" s="215"/>
      <c r="J10" s="215"/>
      <c r="K10" s="215"/>
      <c r="L10" s="215"/>
      <c r="M10" s="215"/>
      <c r="N10" s="215"/>
      <c r="O10" s="215"/>
      <c r="P10" s="214"/>
    </row>
    <row r="11" spans="2:19" s="161" customFormat="1" ht="22.5" x14ac:dyDescent="0.3">
      <c r="B11" s="213" t="s">
        <v>612</v>
      </c>
      <c r="C11" s="212"/>
      <c r="D11" s="211"/>
      <c r="E11" s="210"/>
      <c r="F11" s="210"/>
      <c r="G11" s="209"/>
      <c r="H11" s="306">
        <v>212769.94</v>
      </c>
      <c r="I11" s="307">
        <v>448726.7</v>
      </c>
      <c r="J11" s="307">
        <v>1555946.48</v>
      </c>
      <c r="K11" s="307">
        <v>1210412.94</v>
      </c>
      <c r="L11" s="307">
        <v>413043.09</v>
      </c>
      <c r="M11" s="307">
        <v>1176383.79</v>
      </c>
      <c r="N11" s="307">
        <v>321124.78999999998</v>
      </c>
      <c r="O11" s="307">
        <v>1156283.6200000001</v>
      </c>
      <c r="P11" s="308">
        <v>503011.42</v>
      </c>
      <c r="R11" s="204"/>
      <c r="S11" s="204"/>
    </row>
    <row r="12" spans="2:19" s="161" customFormat="1" ht="23.25" x14ac:dyDescent="0.35">
      <c r="B12" s="348" t="s">
        <v>9</v>
      </c>
      <c r="C12" s="350" t="s">
        <v>611</v>
      </c>
      <c r="D12" s="205"/>
      <c r="E12" s="352" t="s">
        <v>9</v>
      </c>
      <c r="F12" s="354" t="s">
        <v>9</v>
      </c>
      <c r="G12" s="356">
        <v>6997654.9199999999</v>
      </c>
      <c r="H12" s="208"/>
      <c r="I12" s="208"/>
      <c r="J12" s="208"/>
      <c r="K12" s="208"/>
      <c r="L12" s="208"/>
      <c r="M12" s="208"/>
      <c r="N12" s="208"/>
      <c r="O12" s="208"/>
      <c r="P12" s="207"/>
      <c r="S12" s="206"/>
    </row>
    <row r="13" spans="2:19" s="161" customFormat="1" ht="22.5" x14ac:dyDescent="0.3">
      <c r="B13" s="349"/>
      <c r="C13" s="351"/>
      <c r="D13" s="203"/>
      <c r="E13" s="353"/>
      <c r="F13" s="355"/>
      <c r="G13" s="357"/>
      <c r="H13" s="181"/>
      <c r="I13" s="181"/>
      <c r="J13" s="181"/>
      <c r="K13" s="181"/>
      <c r="L13" s="181"/>
      <c r="M13" s="181"/>
      <c r="N13" s="181"/>
      <c r="O13" s="181"/>
      <c r="P13" s="180"/>
    </row>
    <row r="14" spans="2:19" s="161" customFormat="1" ht="22.5" x14ac:dyDescent="0.3">
      <c r="B14" s="348" t="s">
        <v>9</v>
      </c>
      <c r="C14" s="350" t="s">
        <v>610</v>
      </c>
      <c r="D14" s="205"/>
      <c r="E14" s="352" t="s">
        <v>9</v>
      </c>
      <c r="F14" s="354" t="s">
        <v>9</v>
      </c>
      <c r="G14" s="356">
        <f>G12*0.2</f>
        <v>1399530.9840000002</v>
      </c>
      <c r="H14" s="181">
        <f t="shared" ref="H14:P14" si="0">H$11*0.2</f>
        <v>42553.988000000005</v>
      </c>
      <c r="I14" s="181">
        <f t="shared" si="0"/>
        <v>89745.340000000011</v>
      </c>
      <c r="J14" s="181">
        <f t="shared" si="0"/>
        <v>311189.29600000003</v>
      </c>
      <c r="K14" s="181">
        <f t="shared" si="0"/>
        <v>242082.58799999999</v>
      </c>
      <c r="L14" s="181">
        <f t="shared" si="0"/>
        <v>82608.618000000017</v>
      </c>
      <c r="M14" s="181">
        <f t="shared" si="0"/>
        <v>235276.75800000003</v>
      </c>
      <c r="N14" s="181">
        <f t="shared" si="0"/>
        <v>64224.957999999999</v>
      </c>
      <c r="O14" s="181">
        <f t="shared" si="0"/>
        <v>231256.72400000005</v>
      </c>
      <c r="P14" s="180">
        <f t="shared" si="0"/>
        <v>100602.284</v>
      </c>
      <c r="Q14" s="204"/>
    </row>
    <row r="15" spans="2:19" s="161" customFormat="1" ht="22.5" customHeight="1" thickBot="1" x14ac:dyDescent="0.35">
      <c r="B15" s="349"/>
      <c r="C15" s="351"/>
      <c r="D15" s="203"/>
      <c r="E15" s="353"/>
      <c r="F15" s="355"/>
      <c r="G15" s="357"/>
      <c r="H15" s="181"/>
      <c r="I15" s="181"/>
      <c r="J15" s="181"/>
      <c r="K15" s="181"/>
      <c r="L15" s="181"/>
      <c r="M15" s="181"/>
      <c r="N15" s="181"/>
      <c r="O15" s="181"/>
      <c r="P15" s="180"/>
    </row>
    <row r="16" spans="2:19" s="161" customFormat="1" ht="36" thickTop="1" thickBot="1" x14ac:dyDescent="0.5">
      <c r="B16" s="195"/>
      <c r="C16" s="202" t="s">
        <v>609</v>
      </c>
      <c r="D16" s="201"/>
      <c r="E16" s="200"/>
      <c r="F16" s="199"/>
      <c r="G16" s="198">
        <f>G14</f>
        <v>1399530.9840000002</v>
      </c>
      <c r="H16" s="197"/>
      <c r="I16" s="197"/>
      <c r="J16" s="197"/>
      <c r="K16" s="197"/>
      <c r="L16" s="197"/>
      <c r="M16" s="197"/>
      <c r="N16" s="197"/>
      <c r="O16" s="197"/>
      <c r="P16" s="196"/>
    </row>
    <row r="17" spans="2:16" s="161" customFormat="1" ht="24" thickTop="1" x14ac:dyDescent="0.35">
      <c r="B17" s="195"/>
      <c r="C17" s="194" t="s">
        <v>608</v>
      </c>
      <c r="D17" s="193"/>
      <c r="E17" s="192"/>
      <c r="F17" s="191"/>
      <c r="G17" s="191"/>
      <c r="H17" s="190">
        <f t="shared" ref="H17:P17" si="1">H14</f>
        <v>42553.988000000005</v>
      </c>
      <c r="I17" s="190">
        <f t="shared" si="1"/>
        <v>89745.340000000011</v>
      </c>
      <c r="J17" s="190">
        <f t="shared" si="1"/>
        <v>311189.29600000003</v>
      </c>
      <c r="K17" s="190">
        <f t="shared" si="1"/>
        <v>242082.58799999999</v>
      </c>
      <c r="L17" s="190">
        <f t="shared" si="1"/>
        <v>82608.618000000017</v>
      </c>
      <c r="M17" s="190">
        <f t="shared" si="1"/>
        <v>235276.75800000003</v>
      </c>
      <c r="N17" s="190">
        <f t="shared" si="1"/>
        <v>64224.957999999999</v>
      </c>
      <c r="O17" s="190">
        <f t="shared" si="1"/>
        <v>231256.72400000005</v>
      </c>
      <c r="P17" s="189">
        <f t="shared" si="1"/>
        <v>100602.284</v>
      </c>
    </row>
    <row r="18" spans="2:16" s="161" customFormat="1" ht="23.25" x14ac:dyDescent="0.35">
      <c r="B18" s="186"/>
      <c r="C18" s="185" t="s">
        <v>607</v>
      </c>
      <c r="D18" s="168"/>
      <c r="E18" s="184"/>
      <c r="F18" s="183"/>
      <c r="G18" s="183"/>
      <c r="H18" s="188">
        <f t="shared" ref="H18:P18" si="2">H$17/$G$16</f>
        <v>3.0405892035613554E-2</v>
      </c>
      <c r="I18" s="188">
        <f t="shared" si="2"/>
        <v>6.4125296993067502E-2</v>
      </c>
      <c r="J18" s="188">
        <f t="shared" si="2"/>
        <v>0.22235255921993935</v>
      </c>
      <c r="K18" s="188">
        <f t="shared" si="2"/>
        <v>0.17297408258022529</v>
      </c>
      <c r="L18" s="188">
        <f t="shared" si="2"/>
        <v>5.9025930075443052E-2</v>
      </c>
      <c r="M18" s="188">
        <f t="shared" si="2"/>
        <v>0.16811114629813725</v>
      </c>
      <c r="N18" s="188">
        <f t="shared" si="2"/>
        <v>4.589034378963059E-2</v>
      </c>
      <c r="O18" s="188">
        <f t="shared" si="2"/>
        <v>0.16523873114909188</v>
      </c>
      <c r="P18" s="187">
        <f t="shared" si="2"/>
        <v>7.1882855863947048E-2</v>
      </c>
    </row>
    <row r="19" spans="2:16" s="161" customFormat="1" ht="23.25" x14ac:dyDescent="0.35">
      <c r="B19" s="186"/>
      <c r="C19" s="185" t="s">
        <v>606</v>
      </c>
      <c r="D19" s="168"/>
      <c r="E19" s="184"/>
      <c r="F19" s="183"/>
      <c r="G19" s="182"/>
      <c r="H19" s="181">
        <f>H17</f>
        <v>42553.988000000005</v>
      </c>
      <c r="I19" s="181">
        <f t="shared" ref="I19:P20" si="3">I17+H19</f>
        <v>132299.32800000001</v>
      </c>
      <c r="J19" s="181">
        <f t="shared" si="3"/>
        <v>443488.62400000007</v>
      </c>
      <c r="K19" s="181">
        <f t="shared" si="3"/>
        <v>685571.21200000006</v>
      </c>
      <c r="L19" s="181">
        <f t="shared" si="3"/>
        <v>768179.83000000007</v>
      </c>
      <c r="M19" s="181">
        <f t="shared" si="3"/>
        <v>1003456.5880000001</v>
      </c>
      <c r="N19" s="181">
        <f t="shared" si="3"/>
        <v>1067681.5460000001</v>
      </c>
      <c r="O19" s="181">
        <f t="shared" si="3"/>
        <v>1298938.27</v>
      </c>
      <c r="P19" s="180">
        <f t="shared" si="3"/>
        <v>1399540.554</v>
      </c>
    </row>
    <row r="20" spans="2:16" s="161" customFormat="1" ht="24" thickBot="1" x14ac:dyDescent="0.4">
      <c r="B20" s="179"/>
      <c r="C20" s="178" t="s">
        <v>605</v>
      </c>
      <c r="D20" s="177"/>
      <c r="E20" s="176"/>
      <c r="F20" s="175"/>
      <c r="G20" s="174"/>
      <c r="H20" s="173">
        <f>H18</f>
        <v>3.0405892035613554E-2</v>
      </c>
      <c r="I20" s="173">
        <f t="shared" si="3"/>
        <v>9.4531189028681059E-2</v>
      </c>
      <c r="J20" s="173">
        <f t="shared" si="3"/>
        <v>0.31688374824862042</v>
      </c>
      <c r="K20" s="173">
        <f t="shared" si="3"/>
        <v>0.48985783082884571</v>
      </c>
      <c r="L20" s="173">
        <f t="shared" si="3"/>
        <v>0.54888376090428881</v>
      </c>
      <c r="M20" s="173">
        <f t="shared" si="3"/>
        <v>0.71699490720242609</v>
      </c>
      <c r="N20" s="173">
        <f t="shared" si="3"/>
        <v>0.76288525099205673</v>
      </c>
      <c r="O20" s="173">
        <f t="shared" si="3"/>
        <v>0.92812398214114866</v>
      </c>
      <c r="P20" s="172">
        <f t="shared" si="3"/>
        <v>1.0000068380050957</v>
      </c>
    </row>
    <row r="21" spans="2:16" s="161" customFormat="1" ht="19.5" customHeight="1" thickTop="1" x14ac:dyDescent="0.3">
      <c r="B21" s="171"/>
      <c r="C21" s="167"/>
      <c r="D21" s="165"/>
      <c r="E21" s="165"/>
      <c r="F21" s="165"/>
      <c r="G21" s="165"/>
      <c r="H21" s="165"/>
      <c r="I21" s="165"/>
      <c r="J21" s="165"/>
      <c r="K21" s="165"/>
      <c r="L21" s="165"/>
      <c r="M21" s="165"/>
      <c r="N21" s="165"/>
      <c r="O21" s="165"/>
      <c r="P21" s="165"/>
    </row>
    <row r="22" spans="2:16" s="161" customFormat="1" ht="18.75" customHeight="1" x14ac:dyDescent="0.3">
      <c r="B22" s="165"/>
      <c r="C22" s="167"/>
      <c r="D22" s="165"/>
      <c r="E22" s="165"/>
      <c r="F22" s="165"/>
      <c r="G22" s="165"/>
      <c r="H22" s="170"/>
      <c r="I22" s="165"/>
      <c r="J22" s="165"/>
      <c r="K22" s="165"/>
      <c r="L22" s="165"/>
      <c r="M22" s="165"/>
      <c r="N22" s="165"/>
      <c r="O22" s="165"/>
      <c r="P22" s="165"/>
    </row>
    <row r="23" spans="2:16" s="161" customFormat="1" ht="41.25" customHeight="1" x14ac:dyDescent="0.4">
      <c r="B23" s="165"/>
      <c r="C23" s="167"/>
      <c r="D23" s="165"/>
      <c r="E23" s="165"/>
      <c r="F23" s="165"/>
      <c r="H23" s="169"/>
      <c r="I23" s="169"/>
      <c r="J23" s="169"/>
      <c r="K23" s="169"/>
      <c r="L23" s="169"/>
      <c r="M23" s="169"/>
      <c r="N23" s="169"/>
      <c r="O23" s="169"/>
      <c r="P23" s="169"/>
    </row>
    <row r="24" spans="2:16" s="161" customFormat="1" ht="18.75" customHeight="1" x14ac:dyDescent="0.3">
      <c r="B24" s="165"/>
      <c r="C24" s="167"/>
      <c r="D24" s="165"/>
      <c r="E24" s="165"/>
      <c r="F24" s="165"/>
    </row>
    <row r="25" spans="2:16" s="161" customFormat="1" ht="18.75" customHeight="1" x14ac:dyDescent="0.3">
      <c r="B25" s="165"/>
      <c r="C25" s="167"/>
      <c r="D25" s="165"/>
      <c r="E25" s="165"/>
      <c r="F25" s="165"/>
    </row>
    <row r="26" spans="2:16" s="161" customFormat="1" ht="18.75" customHeight="1" x14ac:dyDescent="0.3">
      <c r="B26" s="165"/>
      <c r="C26" s="167"/>
      <c r="D26" s="165"/>
      <c r="E26" s="165"/>
      <c r="F26" s="165"/>
      <c r="G26" s="168"/>
      <c r="H26" s="168"/>
      <c r="I26" s="168"/>
      <c r="J26" s="168"/>
      <c r="K26" s="168"/>
      <c r="L26" s="168"/>
      <c r="M26" s="168"/>
      <c r="N26" s="168"/>
      <c r="O26" s="168"/>
      <c r="P26" s="168"/>
    </row>
    <row r="27" spans="2:16" s="161" customFormat="1" ht="18.75" customHeight="1" x14ac:dyDescent="0.3">
      <c r="B27" s="165"/>
      <c r="C27" s="167"/>
      <c r="D27" s="165"/>
      <c r="E27" s="165"/>
      <c r="F27" s="165"/>
      <c r="G27" s="165"/>
      <c r="H27" s="165"/>
      <c r="I27" s="165"/>
      <c r="J27" s="165"/>
      <c r="K27" s="165"/>
      <c r="L27" s="165"/>
      <c r="M27" s="165"/>
      <c r="N27" s="165"/>
      <c r="O27" s="165"/>
      <c r="P27" s="165"/>
    </row>
    <row r="28" spans="2:16" s="161" customFormat="1" ht="18.75" customHeight="1" x14ac:dyDescent="0.3">
      <c r="B28" s="165"/>
      <c r="C28" s="167"/>
      <c r="D28" s="165"/>
      <c r="E28" s="165"/>
      <c r="F28" s="165"/>
      <c r="G28" s="165"/>
      <c r="H28" s="165"/>
      <c r="I28" s="165"/>
      <c r="J28" s="165"/>
      <c r="K28" s="165"/>
      <c r="L28" s="165"/>
      <c r="M28" s="165"/>
      <c r="N28" s="165"/>
      <c r="O28" s="165"/>
      <c r="P28" s="165"/>
    </row>
    <row r="29" spans="2:16" s="161" customFormat="1" ht="24" customHeight="1" x14ac:dyDescent="0.35">
      <c r="B29" s="165"/>
      <c r="C29" s="166" t="s">
        <v>604</v>
      </c>
      <c r="D29" s="165"/>
      <c r="E29" s="165"/>
      <c r="F29" s="165"/>
      <c r="G29" s="165"/>
      <c r="H29" s="165"/>
      <c r="I29" s="165"/>
      <c r="J29" s="165"/>
      <c r="K29" s="165"/>
      <c r="L29" s="165"/>
      <c r="M29" s="165"/>
      <c r="N29" s="165"/>
      <c r="O29" s="165"/>
      <c r="P29" s="165"/>
    </row>
    <row r="30" spans="2:16" s="161" customFormat="1" ht="24" customHeight="1" x14ac:dyDescent="0.35">
      <c r="B30" s="165"/>
      <c r="C30" s="164" t="s">
        <v>603</v>
      </c>
      <c r="D30" s="165"/>
      <c r="E30" s="165"/>
      <c r="F30" s="165"/>
      <c r="G30" s="165"/>
      <c r="H30" s="165"/>
      <c r="I30" s="165"/>
      <c r="J30" s="165"/>
      <c r="K30" s="165"/>
      <c r="L30" s="165"/>
      <c r="M30" s="165"/>
      <c r="N30" s="165"/>
      <c r="O30" s="165"/>
      <c r="P30" s="165"/>
    </row>
    <row r="31" spans="2:16" s="161" customFormat="1" ht="27" x14ac:dyDescent="0.35">
      <c r="C31" s="164" t="s">
        <v>602</v>
      </c>
      <c r="D31" s="163"/>
    </row>
    <row r="32" spans="2:16" s="161" customFormat="1" ht="15.75" customHeight="1" x14ac:dyDescent="0.25">
      <c r="C32" s="162"/>
    </row>
    <row r="33" spans="3:3" s="161" customFormat="1" ht="15.75" customHeight="1" x14ac:dyDescent="0.25">
      <c r="C33" s="162"/>
    </row>
    <row r="34" spans="3:3" s="161" customFormat="1" ht="15.75" customHeight="1" x14ac:dyDescent="0.25">
      <c r="C34" s="162"/>
    </row>
    <row r="35" spans="3:3" s="161" customFormat="1" ht="15.75" customHeight="1" x14ac:dyDescent="0.25">
      <c r="C35" s="162"/>
    </row>
    <row r="36" spans="3:3" s="161" customFormat="1" ht="15.75" customHeight="1" x14ac:dyDescent="0.25">
      <c r="C36" s="162"/>
    </row>
    <row r="37" spans="3:3" s="161" customFormat="1" ht="15.75" customHeight="1" x14ac:dyDescent="0.25">
      <c r="C37" s="162"/>
    </row>
    <row r="38" spans="3:3" s="161" customFormat="1" ht="15.75" customHeight="1" x14ac:dyDescent="0.25">
      <c r="C38" s="162"/>
    </row>
    <row r="39" spans="3:3" s="161" customFormat="1" ht="15.75" customHeight="1" x14ac:dyDescent="0.25">
      <c r="C39" s="162"/>
    </row>
    <row r="40" spans="3:3" s="161" customFormat="1" ht="15.75" customHeight="1" x14ac:dyDescent="0.25">
      <c r="C40" s="162"/>
    </row>
    <row r="41" spans="3:3" s="161" customFormat="1" ht="15.75" customHeight="1" x14ac:dyDescent="0.25">
      <c r="C41" s="162"/>
    </row>
    <row r="42" spans="3:3" s="161" customFormat="1" ht="15.75" customHeight="1" x14ac:dyDescent="0.25">
      <c r="C42" s="162"/>
    </row>
    <row r="43" spans="3:3" s="161" customFormat="1" ht="15.75" customHeight="1" x14ac:dyDescent="0.25">
      <c r="C43" s="162"/>
    </row>
    <row r="44" spans="3:3" s="161" customFormat="1" ht="15.75" customHeight="1" x14ac:dyDescent="0.25">
      <c r="C44" s="162"/>
    </row>
    <row r="45" spans="3:3" s="161" customFormat="1" ht="15.75" customHeight="1" x14ac:dyDescent="0.25">
      <c r="C45" s="162"/>
    </row>
    <row r="46" spans="3:3" s="161" customFormat="1" ht="15.75" customHeight="1" x14ac:dyDescent="0.25">
      <c r="C46" s="162"/>
    </row>
    <row r="47" spans="3:3" s="161" customFormat="1" ht="15.75" customHeight="1" x14ac:dyDescent="0.25"/>
    <row r="48" spans="3:3" s="161" customFormat="1" ht="15.75" customHeight="1" x14ac:dyDescent="0.25"/>
    <row r="49" s="161" customFormat="1" ht="15.75" customHeight="1" x14ac:dyDescent="0.25"/>
    <row r="50" s="161" customFormat="1" ht="15.75" customHeight="1" x14ac:dyDescent="0.25"/>
    <row r="51" s="161" customFormat="1" ht="15.75" customHeight="1" x14ac:dyDescent="0.25"/>
    <row r="52" s="161" customFormat="1" ht="15.75" customHeight="1" x14ac:dyDescent="0.25"/>
    <row r="53" s="161" customFormat="1" ht="15.75" customHeight="1" x14ac:dyDescent="0.25"/>
    <row r="54" s="161" customFormat="1" ht="15.75" customHeight="1" x14ac:dyDescent="0.25"/>
    <row r="55" s="161" customFormat="1" ht="15.75" customHeight="1" x14ac:dyDescent="0.25"/>
    <row r="56" s="161" customFormat="1" ht="15.75" customHeight="1" x14ac:dyDescent="0.25"/>
    <row r="57" s="161" customFormat="1" ht="15.75" customHeight="1" x14ac:dyDescent="0.25"/>
    <row r="58" s="161" customFormat="1" ht="15.75" customHeight="1" x14ac:dyDescent="0.25"/>
    <row r="59" s="161" customFormat="1" ht="15.75" customHeight="1" x14ac:dyDescent="0.25"/>
    <row r="60" s="161" customFormat="1" ht="15.75" customHeight="1" x14ac:dyDescent="0.25"/>
    <row r="61" s="161" customFormat="1" ht="15.75" customHeight="1" x14ac:dyDescent="0.25"/>
    <row r="62" s="161" customFormat="1" ht="15.75" customHeight="1" x14ac:dyDescent="0.25"/>
    <row r="63" s="161" customFormat="1" ht="15.75" customHeight="1" x14ac:dyDescent="0.25"/>
    <row r="64" s="161" customFormat="1" ht="15.75" customHeight="1" x14ac:dyDescent="0.25"/>
    <row r="65" s="161" customFormat="1" ht="15.75" customHeight="1" x14ac:dyDescent="0.25"/>
    <row r="66" s="161" customFormat="1" ht="15.75" customHeight="1" x14ac:dyDescent="0.25"/>
    <row r="67" s="161" customFormat="1" ht="15.75" customHeight="1" x14ac:dyDescent="0.25"/>
    <row r="68" s="161" customFormat="1" ht="15.75" customHeight="1" x14ac:dyDescent="0.25"/>
    <row r="69" s="161" customFormat="1" ht="15.75" customHeight="1" x14ac:dyDescent="0.25"/>
    <row r="70" s="161" customFormat="1" ht="15.75" customHeight="1" x14ac:dyDescent="0.25"/>
    <row r="71" s="161" customFormat="1" ht="15.75" customHeight="1" x14ac:dyDescent="0.25"/>
    <row r="72" s="161" customFormat="1" ht="15.75" customHeight="1" x14ac:dyDescent="0.25"/>
    <row r="73" s="161" customFormat="1" ht="15.75" customHeight="1" x14ac:dyDescent="0.25"/>
    <row r="74" s="161" customFormat="1" ht="15.75" customHeight="1" x14ac:dyDescent="0.25"/>
    <row r="75" s="161" customFormat="1" ht="15.75" customHeight="1" x14ac:dyDescent="0.25"/>
    <row r="76" s="161" customFormat="1" ht="15.75" customHeight="1" x14ac:dyDescent="0.25"/>
    <row r="77" s="161" customFormat="1" ht="15.75" customHeight="1" x14ac:dyDescent="0.25"/>
    <row r="78" s="161" customFormat="1" ht="15.75" customHeight="1" x14ac:dyDescent="0.25"/>
    <row r="79" s="161" customFormat="1" ht="15.75" customHeight="1" x14ac:dyDescent="0.25"/>
    <row r="80" s="161" customFormat="1" ht="15.75" customHeight="1" x14ac:dyDescent="0.25"/>
    <row r="81" s="161" customFormat="1" ht="15.75" customHeight="1" x14ac:dyDescent="0.25"/>
    <row r="82" s="161" customFormat="1" ht="15.75" customHeight="1" x14ac:dyDescent="0.25"/>
    <row r="83" s="161" customFormat="1" ht="15.75" customHeight="1" x14ac:dyDescent="0.25"/>
    <row r="84" s="161" customFormat="1" ht="15.75" customHeight="1" x14ac:dyDescent="0.25"/>
    <row r="85" s="161" customFormat="1" ht="15.75" customHeight="1" x14ac:dyDescent="0.25"/>
    <row r="86" s="161" customFormat="1" ht="15.75" customHeight="1" x14ac:dyDescent="0.25"/>
    <row r="87" s="161" customFormat="1" ht="15.75" customHeight="1" x14ac:dyDescent="0.25"/>
    <row r="88" s="161" customFormat="1" ht="15.75" customHeight="1" x14ac:dyDescent="0.25"/>
    <row r="89" s="161" customFormat="1" ht="15.75" customHeight="1" x14ac:dyDescent="0.25"/>
    <row r="90" s="161" customFormat="1" ht="15.75" customHeight="1" x14ac:dyDescent="0.25"/>
    <row r="91" s="161" customFormat="1" ht="15.75" customHeight="1" x14ac:dyDescent="0.25"/>
    <row r="92" s="161" customFormat="1" ht="15.75" customHeight="1" x14ac:dyDescent="0.25"/>
    <row r="93" s="161" customFormat="1" ht="15.75" customHeight="1" x14ac:dyDescent="0.25"/>
    <row r="94" s="161" customFormat="1" ht="15.75" customHeight="1" x14ac:dyDescent="0.25"/>
    <row r="95" s="161" customFormat="1" ht="15.75" customHeight="1" x14ac:dyDescent="0.25"/>
    <row r="96" s="161" customFormat="1" ht="15.75" customHeight="1" x14ac:dyDescent="0.25"/>
    <row r="97" s="161" customFormat="1" ht="15.75" customHeight="1" x14ac:dyDescent="0.25"/>
    <row r="98" s="161" customFormat="1" ht="15.75" customHeight="1" x14ac:dyDescent="0.25"/>
    <row r="99" s="161" customFormat="1" ht="15.75" customHeight="1" x14ac:dyDescent="0.25"/>
    <row r="100" s="161" customFormat="1" ht="15.75" customHeight="1" x14ac:dyDescent="0.25"/>
    <row r="101" s="161" customFormat="1" ht="15.75" customHeight="1" x14ac:dyDescent="0.25"/>
    <row r="102" s="161" customFormat="1" ht="15.75" customHeight="1" x14ac:dyDescent="0.25"/>
    <row r="103" s="161" customFormat="1" ht="15.75" customHeight="1" x14ac:dyDescent="0.25"/>
    <row r="104" s="161" customFormat="1" ht="15.75" customHeight="1" x14ac:dyDescent="0.25"/>
    <row r="105" s="161" customFormat="1" ht="15.75" customHeight="1" x14ac:dyDescent="0.25"/>
    <row r="106" s="161" customFormat="1" ht="15.75" customHeight="1" x14ac:dyDescent="0.25"/>
    <row r="107" s="161" customFormat="1" ht="15.75" customHeight="1" x14ac:dyDescent="0.25"/>
    <row r="108" s="161" customFormat="1" ht="15.75" customHeight="1" x14ac:dyDescent="0.25"/>
    <row r="109" s="161" customFormat="1" ht="15.75" customHeight="1" x14ac:dyDescent="0.25"/>
    <row r="110" s="161" customFormat="1" ht="15.75" customHeight="1" x14ac:dyDescent="0.25"/>
    <row r="111" s="161" customFormat="1" ht="15.75" customHeight="1" x14ac:dyDescent="0.25"/>
    <row r="112" s="161" customFormat="1" ht="15.75" customHeight="1" x14ac:dyDescent="0.25"/>
    <row r="113" s="161" customFormat="1" ht="15.75" customHeight="1" x14ac:dyDescent="0.25"/>
    <row r="114" s="161" customFormat="1" ht="15.75" customHeight="1" x14ac:dyDescent="0.25"/>
    <row r="115" s="161" customFormat="1" ht="15.75" customHeight="1" x14ac:dyDescent="0.25"/>
    <row r="116" s="161" customFormat="1" ht="15.75" customHeight="1" x14ac:dyDescent="0.25"/>
    <row r="117" s="161" customFormat="1" ht="15.75" customHeight="1" x14ac:dyDescent="0.25"/>
    <row r="118" s="161" customFormat="1" ht="15.75" customHeight="1" x14ac:dyDescent="0.25"/>
    <row r="119" s="161" customFormat="1" ht="15.75" customHeight="1" x14ac:dyDescent="0.25"/>
    <row r="120" s="161" customFormat="1" ht="15.75" customHeight="1" x14ac:dyDescent="0.25"/>
    <row r="121" s="161" customFormat="1" ht="15.75" customHeight="1" x14ac:dyDescent="0.25"/>
    <row r="122" s="161" customFormat="1" ht="15.75" customHeight="1" x14ac:dyDescent="0.25"/>
    <row r="123" s="161" customFormat="1" ht="15.75" customHeight="1" x14ac:dyDescent="0.25"/>
    <row r="124" s="161" customFormat="1" ht="15.75" customHeight="1" x14ac:dyDescent="0.25"/>
    <row r="125" s="161" customFormat="1" ht="15.75" customHeight="1" x14ac:dyDescent="0.25"/>
    <row r="126" s="161" customFormat="1" ht="15.75" customHeight="1" x14ac:dyDescent="0.25"/>
    <row r="127" s="161" customFormat="1" ht="15.75" customHeight="1" x14ac:dyDescent="0.25"/>
    <row r="128" s="161" customFormat="1" ht="15.75" customHeight="1" x14ac:dyDescent="0.25"/>
    <row r="129" s="161" customFormat="1" ht="15.75" customHeight="1" x14ac:dyDescent="0.25"/>
    <row r="130" s="161" customFormat="1" ht="15.75" customHeight="1" x14ac:dyDescent="0.25"/>
    <row r="131" s="161" customFormat="1" ht="15.75" customHeight="1" x14ac:dyDescent="0.25"/>
    <row r="132" s="161" customFormat="1" ht="15.75" customHeight="1" x14ac:dyDescent="0.25"/>
    <row r="133" s="161" customFormat="1" ht="15.75" customHeight="1" x14ac:dyDescent="0.25"/>
    <row r="134" s="161" customFormat="1" ht="15.75" customHeight="1" x14ac:dyDescent="0.25"/>
    <row r="135" s="161" customFormat="1" ht="15.75" customHeight="1" x14ac:dyDescent="0.25"/>
    <row r="136" s="161" customFormat="1" ht="15.75" customHeight="1" x14ac:dyDescent="0.25"/>
    <row r="137" s="161" customFormat="1" ht="15.75" customHeight="1" x14ac:dyDescent="0.25"/>
    <row r="138" s="161" customFormat="1" ht="15.75" customHeight="1" x14ac:dyDescent="0.25"/>
    <row r="139" s="161" customFormat="1" ht="15.75" customHeight="1" x14ac:dyDescent="0.25"/>
    <row r="140" s="161" customFormat="1" ht="15.75" customHeight="1" x14ac:dyDescent="0.25"/>
    <row r="141" s="161" customFormat="1" ht="15.75" customHeight="1" x14ac:dyDescent="0.25"/>
    <row r="142" s="161" customFormat="1" ht="15.75" customHeight="1" x14ac:dyDescent="0.25"/>
    <row r="143" s="161" customFormat="1" ht="15.75" customHeight="1" x14ac:dyDescent="0.25"/>
    <row r="144" s="161" customFormat="1" ht="15.75" customHeight="1" x14ac:dyDescent="0.25"/>
    <row r="145" s="161" customFormat="1" ht="15.75" customHeight="1" x14ac:dyDescent="0.25"/>
    <row r="146" s="161" customFormat="1" ht="15.75" customHeight="1" x14ac:dyDescent="0.25"/>
    <row r="147" s="161" customFormat="1" ht="15.75" customHeight="1" x14ac:dyDescent="0.25"/>
    <row r="148" s="161" customFormat="1" ht="15.75" customHeight="1" x14ac:dyDescent="0.25"/>
    <row r="149" s="161" customFormat="1" ht="15.75" customHeight="1" x14ac:dyDescent="0.25"/>
    <row r="150" s="161" customFormat="1" ht="15.75" customHeight="1" x14ac:dyDescent="0.25"/>
    <row r="151" s="161" customFormat="1" ht="15.75" customHeight="1" x14ac:dyDescent="0.25"/>
    <row r="152" s="161" customFormat="1" ht="15.75" customHeight="1" x14ac:dyDescent="0.25"/>
    <row r="153" s="161" customFormat="1" ht="15.75" customHeight="1" x14ac:dyDescent="0.25"/>
    <row r="154" s="161" customFormat="1" ht="15.75" customHeight="1" x14ac:dyDescent="0.25"/>
    <row r="155" s="161" customFormat="1" ht="15.75" customHeight="1" x14ac:dyDescent="0.25"/>
    <row r="156" s="161" customFormat="1" ht="15.75" customHeight="1" x14ac:dyDescent="0.25"/>
    <row r="157" s="161" customFormat="1" ht="15.75" customHeight="1" x14ac:dyDescent="0.25"/>
    <row r="158" s="161" customFormat="1" ht="15.75" customHeight="1" x14ac:dyDescent="0.25"/>
    <row r="159" s="161" customFormat="1" ht="15.75" customHeight="1" x14ac:dyDescent="0.25"/>
    <row r="160" s="161" customFormat="1" ht="15.75" customHeight="1" x14ac:dyDescent="0.25"/>
    <row r="161" s="161" customFormat="1" ht="15.75" customHeight="1" x14ac:dyDescent="0.25"/>
    <row r="162" s="161" customFormat="1" ht="15.75" customHeight="1" x14ac:dyDescent="0.25"/>
    <row r="163" s="161" customFormat="1" ht="15.75" customHeight="1" x14ac:dyDescent="0.25"/>
    <row r="164" s="161" customFormat="1" ht="15.75" customHeight="1" x14ac:dyDescent="0.25"/>
    <row r="165" s="161" customFormat="1" ht="15.75" customHeight="1" x14ac:dyDescent="0.25"/>
    <row r="166" s="161" customFormat="1" ht="15.75" customHeight="1" x14ac:dyDescent="0.25"/>
    <row r="167" s="161" customFormat="1" ht="15.75" customHeight="1" x14ac:dyDescent="0.25"/>
    <row r="168" s="161" customFormat="1" ht="15.75" customHeight="1" x14ac:dyDescent="0.25"/>
    <row r="169" s="161" customFormat="1" ht="15.75" customHeight="1" x14ac:dyDescent="0.25"/>
    <row r="170" s="161" customFormat="1" ht="15.75" customHeight="1" x14ac:dyDescent="0.25"/>
    <row r="171" s="161" customFormat="1" ht="15.75" customHeight="1" x14ac:dyDescent="0.25"/>
    <row r="172" s="161" customFormat="1" ht="15.75" customHeight="1" x14ac:dyDescent="0.25"/>
    <row r="173" s="161" customFormat="1" ht="15.75" customHeight="1" x14ac:dyDescent="0.25"/>
    <row r="174" s="161" customFormat="1" ht="15.75" customHeight="1" x14ac:dyDescent="0.25"/>
    <row r="175" s="161" customFormat="1" ht="15.75" customHeight="1" x14ac:dyDescent="0.25"/>
    <row r="176" s="161" customFormat="1" ht="15.75" customHeight="1" x14ac:dyDescent="0.25"/>
    <row r="177" s="161" customFormat="1" ht="15.75" customHeight="1" x14ac:dyDescent="0.25"/>
    <row r="178" s="161" customFormat="1" ht="15.75" customHeight="1" x14ac:dyDescent="0.25"/>
    <row r="179" s="161" customFormat="1" ht="15.75" customHeight="1" x14ac:dyDescent="0.25"/>
    <row r="180" s="161" customFormat="1" ht="15.75" customHeight="1" x14ac:dyDescent="0.25"/>
    <row r="181" s="161" customFormat="1" ht="15.75" customHeight="1" x14ac:dyDescent="0.25"/>
    <row r="182" s="161" customFormat="1" ht="15.75" customHeight="1" x14ac:dyDescent="0.25"/>
    <row r="183" s="161" customFormat="1" ht="15.75" customHeight="1" x14ac:dyDescent="0.25"/>
    <row r="184" s="161" customFormat="1" ht="15.75" customHeight="1" x14ac:dyDescent="0.25"/>
    <row r="185" s="161" customFormat="1" ht="15.75" customHeight="1" x14ac:dyDescent="0.25"/>
    <row r="186" s="161" customFormat="1" ht="15.75" customHeight="1" x14ac:dyDescent="0.25"/>
    <row r="187" s="161" customFormat="1" ht="15.75" customHeight="1" x14ac:dyDescent="0.25"/>
    <row r="188" s="161" customFormat="1" ht="15.75" customHeight="1" x14ac:dyDescent="0.25"/>
    <row r="189" s="161" customFormat="1" ht="15.75" customHeight="1" x14ac:dyDescent="0.25"/>
    <row r="190" s="161" customFormat="1" ht="15.75" customHeight="1" x14ac:dyDescent="0.25"/>
    <row r="191" s="161" customFormat="1" ht="15.75" customHeight="1" x14ac:dyDescent="0.25"/>
    <row r="192" s="161" customFormat="1" ht="15.75" customHeight="1" x14ac:dyDescent="0.25"/>
    <row r="193" s="161" customFormat="1" ht="15.75" customHeight="1" x14ac:dyDescent="0.25"/>
    <row r="194" s="161" customFormat="1" ht="15.75" customHeight="1" x14ac:dyDescent="0.25"/>
    <row r="195" s="161" customFormat="1" ht="15.75" customHeight="1" x14ac:dyDescent="0.25"/>
    <row r="196" s="161" customFormat="1" ht="15.75" customHeight="1" x14ac:dyDescent="0.25"/>
    <row r="197" s="161" customFormat="1" ht="15.75" customHeight="1" x14ac:dyDescent="0.25"/>
    <row r="198" s="161" customFormat="1" ht="15.75" customHeight="1" x14ac:dyDescent="0.25"/>
    <row r="199" s="161" customFormat="1" ht="15.75" customHeight="1" x14ac:dyDescent="0.25"/>
    <row r="200" s="161" customFormat="1" ht="15.75" customHeight="1" x14ac:dyDescent="0.25"/>
    <row r="201" s="161" customFormat="1" ht="15.75" customHeight="1" x14ac:dyDescent="0.25"/>
    <row r="202" s="161" customFormat="1" ht="15.75" customHeight="1" x14ac:dyDescent="0.25"/>
    <row r="203" s="161" customFormat="1" ht="15.75" customHeight="1" x14ac:dyDescent="0.25"/>
    <row r="204" s="161" customFormat="1" ht="15.75" customHeight="1" x14ac:dyDescent="0.25"/>
    <row r="205" s="161" customFormat="1" ht="15.75" customHeight="1" x14ac:dyDescent="0.25"/>
    <row r="206" s="161" customFormat="1" ht="15.75" customHeight="1" x14ac:dyDescent="0.25"/>
    <row r="207" s="161" customFormat="1" ht="15.75" customHeight="1" x14ac:dyDescent="0.25"/>
    <row r="208" s="161" customFormat="1" ht="15.75" customHeight="1" x14ac:dyDescent="0.25"/>
    <row r="209" s="161" customFormat="1" ht="15.75" customHeight="1" x14ac:dyDescent="0.25"/>
    <row r="210" s="161" customFormat="1" ht="15.75" customHeight="1" x14ac:dyDescent="0.25"/>
    <row r="211" s="161" customFormat="1" ht="15.75" customHeight="1" x14ac:dyDescent="0.25"/>
    <row r="212" s="161" customFormat="1" ht="15.75" customHeight="1" x14ac:dyDescent="0.25"/>
    <row r="213" s="161" customFormat="1" ht="15.75" customHeight="1" x14ac:dyDescent="0.25"/>
    <row r="214" s="161" customFormat="1" ht="15.75" customHeight="1" x14ac:dyDescent="0.25"/>
    <row r="215" s="161" customFormat="1" ht="15.75" customHeight="1" x14ac:dyDescent="0.25"/>
    <row r="216" s="161" customFormat="1" ht="15.75" customHeight="1" x14ac:dyDescent="0.25"/>
    <row r="217" s="161" customFormat="1" ht="15.75" customHeight="1" x14ac:dyDescent="0.25"/>
    <row r="218" s="161" customFormat="1" ht="15.75" customHeight="1" x14ac:dyDescent="0.25"/>
    <row r="219" s="161" customFormat="1" ht="15.75" customHeight="1" x14ac:dyDescent="0.25"/>
    <row r="220" s="161" customFormat="1" ht="15.75" customHeight="1" x14ac:dyDescent="0.25"/>
    <row r="221" s="161" customFormat="1" ht="15.75" customHeight="1" x14ac:dyDescent="0.25"/>
    <row r="222" s="161" customFormat="1" ht="15.75" customHeight="1" x14ac:dyDescent="0.25"/>
    <row r="223" s="161" customFormat="1" ht="15.75" customHeight="1" x14ac:dyDescent="0.25"/>
    <row r="224" s="161" customFormat="1" ht="15.75" customHeight="1" x14ac:dyDescent="0.25"/>
    <row r="225" s="161" customFormat="1" ht="15.75" customHeight="1" x14ac:dyDescent="0.25"/>
    <row r="226" s="161" customFormat="1" ht="15.75" customHeight="1" x14ac:dyDescent="0.25"/>
    <row r="227" s="161" customFormat="1" ht="15.75" customHeight="1" x14ac:dyDescent="0.25"/>
    <row r="228" s="161" customFormat="1" ht="15.75" customHeight="1" x14ac:dyDescent="0.25"/>
    <row r="229" s="161" customFormat="1" ht="15.75" customHeight="1" x14ac:dyDescent="0.25"/>
    <row r="230" s="161" customFormat="1" ht="15.75" customHeight="1" x14ac:dyDescent="0.25"/>
    <row r="231" s="161" customFormat="1" ht="15.75" customHeight="1" x14ac:dyDescent="0.25"/>
    <row r="232" s="161" customFormat="1" ht="15.75" customHeight="1" x14ac:dyDescent="0.25"/>
    <row r="233" s="161" customFormat="1" ht="15.75" customHeight="1" x14ac:dyDescent="0.25"/>
    <row r="234" s="161" customFormat="1" ht="15.75" customHeight="1" x14ac:dyDescent="0.25"/>
    <row r="235" s="161" customFormat="1" ht="15.75" customHeight="1" x14ac:dyDescent="0.25"/>
    <row r="236" s="161" customFormat="1" ht="15.75" customHeight="1" x14ac:dyDescent="0.25"/>
    <row r="237" s="161" customFormat="1" ht="15.75" customHeight="1" x14ac:dyDescent="0.25"/>
    <row r="238" s="161" customFormat="1" ht="15.75" customHeight="1" x14ac:dyDescent="0.25"/>
    <row r="239" s="161" customFormat="1" ht="15.75" customHeight="1" x14ac:dyDescent="0.25"/>
    <row r="240" s="161" customFormat="1" ht="15.75" customHeight="1" x14ac:dyDescent="0.25"/>
    <row r="241" s="161" customFormat="1" ht="15.75" customHeight="1" x14ac:dyDescent="0.25"/>
    <row r="242" s="161" customFormat="1" ht="15.75" customHeight="1" x14ac:dyDescent="0.25"/>
    <row r="243" s="161" customFormat="1" ht="15.75" customHeight="1" x14ac:dyDescent="0.25"/>
    <row r="244" s="161" customFormat="1" ht="15.75" customHeight="1" x14ac:dyDescent="0.25"/>
    <row r="245" s="161" customFormat="1" ht="15.75" customHeight="1" x14ac:dyDescent="0.25"/>
    <row r="246" s="161" customFormat="1" ht="15.75" customHeight="1" x14ac:dyDescent="0.25"/>
    <row r="247" s="161" customFormat="1" ht="15.75" customHeight="1" x14ac:dyDescent="0.25"/>
    <row r="248" s="161" customFormat="1" ht="15.75" customHeight="1" x14ac:dyDescent="0.25"/>
    <row r="249" s="161" customFormat="1" ht="15.75" customHeight="1" x14ac:dyDescent="0.25"/>
    <row r="250" s="161" customFormat="1" ht="15.75" customHeight="1" x14ac:dyDescent="0.25"/>
    <row r="251" s="161" customFormat="1" ht="15.75" customHeight="1" x14ac:dyDescent="0.25"/>
    <row r="252" s="161" customFormat="1" ht="15.75" customHeight="1" x14ac:dyDescent="0.25"/>
    <row r="253" s="161" customFormat="1" ht="15.75" customHeight="1" x14ac:dyDescent="0.25"/>
    <row r="254" s="161" customFormat="1" ht="15.75" customHeight="1" x14ac:dyDescent="0.25"/>
    <row r="255" s="161" customFormat="1" ht="15.75" customHeight="1" x14ac:dyDescent="0.25"/>
    <row r="256" s="161" customFormat="1" ht="15.75" customHeight="1" x14ac:dyDescent="0.25"/>
    <row r="257" s="161" customFormat="1" ht="15.75" customHeight="1" x14ac:dyDescent="0.25"/>
    <row r="258" s="161" customFormat="1" ht="15.75" customHeight="1" x14ac:dyDescent="0.25"/>
    <row r="259" s="161" customFormat="1" ht="15.75" customHeight="1" x14ac:dyDescent="0.25"/>
    <row r="260" s="161" customFormat="1" ht="15.75" customHeight="1" x14ac:dyDescent="0.25"/>
    <row r="261" s="161" customFormat="1" ht="15.75" customHeight="1" x14ac:dyDescent="0.25"/>
    <row r="262" s="161" customFormat="1" ht="15.75" customHeight="1" x14ac:dyDescent="0.25"/>
    <row r="263" s="161" customFormat="1" ht="15.75" customHeight="1" x14ac:dyDescent="0.25"/>
    <row r="264" s="161" customFormat="1" ht="15.75" customHeight="1" x14ac:dyDescent="0.25"/>
    <row r="265" s="161" customFormat="1" ht="15.75" customHeight="1" x14ac:dyDescent="0.25"/>
    <row r="266" s="161" customFormat="1" ht="15.75" customHeight="1" x14ac:dyDescent="0.25"/>
    <row r="267" s="161" customFormat="1" ht="15.75" customHeight="1" x14ac:dyDescent="0.25"/>
    <row r="268" s="161" customFormat="1" ht="15.75" customHeight="1" x14ac:dyDescent="0.25"/>
    <row r="269" s="161" customFormat="1" ht="15.75" customHeight="1" x14ac:dyDescent="0.25"/>
    <row r="270" s="161" customFormat="1" ht="15.75" customHeight="1" x14ac:dyDescent="0.25"/>
    <row r="271" s="161" customFormat="1" ht="15.75" customHeight="1" x14ac:dyDescent="0.25"/>
    <row r="272" s="161" customFormat="1" ht="15.75" customHeight="1" x14ac:dyDescent="0.25"/>
    <row r="273" s="161" customFormat="1" ht="15.75" customHeight="1" x14ac:dyDescent="0.25"/>
    <row r="274" s="161" customFormat="1" ht="15.75" customHeight="1" x14ac:dyDescent="0.25"/>
    <row r="275" s="161" customFormat="1" ht="15.75" customHeight="1" x14ac:dyDescent="0.25"/>
    <row r="276" s="161" customFormat="1" ht="15.75" customHeight="1" x14ac:dyDescent="0.25"/>
    <row r="277" s="161" customFormat="1" ht="15.75" customHeight="1" x14ac:dyDescent="0.25"/>
    <row r="278" s="161" customFormat="1" ht="15.75" customHeight="1" x14ac:dyDescent="0.25"/>
    <row r="279" s="161" customFormat="1" ht="15.75" customHeight="1" x14ac:dyDescent="0.25"/>
    <row r="280" s="161" customFormat="1" ht="15.75" customHeight="1" x14ac:dyDescent="0.25"/>
    <row r="281" s="161" customFormat="1" ht="15.75" customHeight="1" x14ac:dyDescent="0.25"/>
    <row r="282" s="161" customFormat="1" ht="15.75" customHeight="1" x14ac:dyDescent="0.25"/>
    <row r="283" s="161" customFormat="1" ht="15.75" customHeight="1" x14ac:dyDescent="0.25"/>
    <row r="284" s="161" customFormat="1" ht="15.75" customHeight="1" x14ac:dyDescent="0.25"/>
    <row r="285" s="161" customFormat="1" ht="15.75" customHeight="1" x14ac:dyDescent="0.25"/>
    <row r="286" s="161" customFormat="1" ht="15.75" customHeight="1" x14ac:dyDescent="0.25"/>
    <row r="287" s="161" customFormat="1" ht="15.75" customHeight="1" x14ac:dyDescent="0.25"/>
    <row r="288" s="161" customFormat="1" ht="15.75" customHeight="1" x14ac:dyDescent="0.25"/>
    <row r="289" s="161" customFormat="1" ht="15.75" customHeight="1" x14ac:dyDescent="0.25"/>
    <row r="290" s="161" customFormat="1" ht="15.75" customHeight="1" x14ac:dyDescent="0.25"/>
    <row r="291" s="161" customFormat="1" ht="15.75" customHeight="1" x14ac:dyDescent="0.25"/>
    <row r="292" s="161" customFormat="1" ht="15.75" customHeight="1" x14ac:dyDescent="0.25"/>
    <row r="293" s="161" customFormat="1" ht="15.75" customHeight="1" x14ac:dyDescent="0.25"/>
    <row r="294" s="161" customFormat="1" ht="15.75" customHeight="1" x14ac:dyDescent="0.25"/>
    <row r="295" s="161" customFormat="1" ht="15.75" customHeight="1" x14ac:dyDescent="0.25"/>
    <row r="296" s="161" customFormat="1" ht="15.75" customHeight="1" x14ac:dyDescent="0.25"/>
    <row r="297" s="161" customFormat="1" ht="15.75" customHeight="1" x14ac:dyDescent="0.25"/>
    <row r="298" s="161" customFormat="1" ht="15.75" customHeight="1" x14ac:dyDescent="0.25"/>
    <row r="299" s="161" customFormat="1" ht="15.75" customHeight="1" x14ac:dyDescent="0.25"/>
    <row r="300" s="161" customFormat="1" ht="15.75" customHeight="1" x14ac:dyDescent="0.25"/>
    <row r="301" s="161" customFormat="1" ht="15.75" customHeight="1" x14ac:dyDescent="0.25"/>
    <row r="302" s="161" customFormat="1" ht="15.75" customHeight="1" x14ac:dyDescent="0.25"/>
    <row r="303" s="161" customFormat="1" ht="15.75" customHeight="1" x14ac:dyDescent="0.25"/>
    <row r="304" s="161" customFormat="1" ht="15.75" customHeight="1" x14ac:dyDescent="0.25"/>
    <row r="305" s="161" customFormat="1" ht="15.75" customHeight="1" x14ac:dyDescent="0.25"/>
    <row r="306" s="161" customFormat="1" ht="15.75" customHeight="1" x14ac:dyDescent="0.25"/>
    <row r="307" s="161" customFormat="1" ht="15.75" customHeight="1" x14ac:dyDescent="0.25"/>
    <row r="308" s="161" customFormat="1" ht="15.75" customHeight="1" x14ac:dyDescent="0.25"/>
    <row r="309" s="161" customFormat="1" ht="15.75" customHeight="1" x14ac:dyDescent="0.25"/>
    <row r="310" s="161" customFormat="1" ht="15.75" customHeight="1" x14ac:dyDescent="0.25"/>
    <row r="311" s="161" customFormat="1" ht="15.75" customHeight="1" x14ac:dyDescent="0.25"/>
    <row r="312" s="161" customFormat="1" ht="15.75" customHeight="1" x14ac:dyDescent="0.25"/>
    <row r="313" s="161" customFormat="1" ht="15.75" customHeight="1" x14ac:dyDescent="0.25"/>
    <row r="314" s="161" customFormat="1" ht="15.75" customHeight="1" x14ac:dyDescent="0.25"/>
    <row r="315" s="161" customFormat="1" ht="15.75" customHeight="1" x14ac:dyDescent="0.25"/>
    <row r="316" s="161" customFormat="1" ht="15.75" customHeight="1" x14ac:dyDescent="0.25"/>
    <row r="317" s="161" customFormat="1" ht="15.75" customHeight="1" x14ac:dyDescent="0.25"/>
    <row r="318" s="161" customFormat="1" ht="15.75" customHeight="1" x14ac:dyDescent="0.25"/>
    <row r="319" s="161" customFormat="1" ht="15.75" customHeight="1" x14ac:dyDescent="0.25"/>
    <row r="320" s="161" customFormat="1" ht="15.75" customHeight="1" x14ac:dyDescent="0.25"/>
    <row r="321" s="161" customFormat="1" ht="15.75" customHeight="1" x14ac:dyDescent="0.25"/>
    <row r="322" s="161" customFormat="1" ht="15.75" customHeight="1" x14ac:dyDescent="0.25"/>
    <row r="323" s="161" customFormat="1" ht="15.75" customHeight="1" x14ac:dyDescent="0.25"/>
    <row r="324" s="161" customFormat="1" ht="15.75" customHeight="1" x14ac:dyDescent="0.25"/>
    <row r="325" s="161" customFormat="1" ht="15.75" customHeight="1" x14ac:dyDescent="0.25"/>
    <row r="326" s="161" customFormat="1" ht="15.75" customHeight="1" x14ac:dyDescent="0.25"/>
    <row r="327" s="161" customFormat="1" ht="15.75" customHeight="1" x14ac:dyDescent="0.25"/>
    <row r="328" s="161" customFormat="1" ht="15.75" customHeight="1" x14ac:dyDescent="0.25"/>
    <row r="329" s="161" customFormat="1" ht="15.75" customHeight="1" x14ac:dyDescent="0.25"/>
    <row r="330" s="161" customFormat="1" ht="15.75" customHeight="1" x14ac:dyDescent="0.25"/>
    <row r="331" s="161" customFormat="1" ht="15.75" customHeight="1" x14ac:dyDescent="0.25"/>
    <row r="332" s="161" customFormat="1" ht="15.75" customHeight="1" x14ac:dyDescent="0.25"/>
    <row r="333" s="161" customFormat="1" ht="15.75" customHeight="1" x14ac:dyDescent="0.25"/>
    <row r="334" s="161" customFormat="1" ht="15.75" customHeight="1" x14ac:dyDescent="0.25"/>
    <row r="335" s="161" customFormat="1" ht="15.75" customHeight="1" x14ac:dyDescent="0.25"/>
    <row r="336" s="161" customFormat="1" ht="15.75" customHeight="1" x14ac:dyDescent="0.25"/>
    <row r="337" s="161" customFormat="1" ht="15.75" customHeight="1" x14ac:dyDescent="0.25"/>
    <row r="338" s="161" customFormat="1" ht="15.75" customHeight="1" x14ac:dyDescent="0.25"/>
    <row r="339" s="161" customFormat="1" ht="15.75" customHeight="1" x14ac:dyDescent="0.25"/>
    <row r="340" s="161" customFormat="1" ht="15.75" customHeight="1" x14ac:dyDescent="0.25"/>
    <row r="341" s="161" customFormat="1" ht="15.75" customHeight="1" x14ac:dyDescent="0.25"/>
    <row r="342" s="161" customFormat="1" ht="15.75" customHeight="1" x14ac:dyDescent="0.25"/>
    <row r="343" s="161" customFormat="1" ht="15.75" customHeight="1" x14ac:dyDescent="0.25"/>
    <row r="344" s="161" customFormat="1" ht="15.75" customHeight="1" x14ac:dyDescent="0.25"/>
    <row r="345" s="161" customFormat="1" ht="15.75" customHeight="1" x14ac:dyDescent="0.25"/>
    <row r="346" s="161" customFormat="1" ht="15.75" customHeight="1" x14ac:dyDescent="0.25"/>
    <row r="347" s="161" customFormat="1" ht="15.75" customHeight="1" x14ac:dyDescent="0.25"/>
    <row r="348" s="161" customFormat="1" ht="15.75" customHeight="1" x14ac:dyDescent="0.25"/>
    <row r="349" s="161" customFormat="1" ht="15.75" customHeight="1" x14ac:dyDescent="0.25"/>
    <row r="350" s="161" customFormat="1" ht="15.75" customHeight="1" x14ac:dyDescent="0.25"/>
    <row r="351" s="161" customFormat="1" ht="15.75" customHeight="1" x14ac:dyDescent="0.25"/>
    <row r="352" s="161" customFormat="1" ht="15.75" customHeight="1" x14ac:dyDescent="0.25"/>
    <row r="353" s="161" customFormat="1" ht="15.75" customHeight="1" x14ac:dyDescent="0.25"/>
    <row r="354" s="161" customFormat="1" ht="15.75" customHeight="1" x14ac:dyDescent="0.25"/>
    <row r="355" s="161" customFormat="1" ht="15.75" customHeight="1" x14ac:dyDescent="0.25"/>
    <row r="356" s="161" customFormat="1" ht="15.75" customHeight="1" x14ac:dyDescent="0.25"/>
    <row r="357" s="161" customFormat="1" ht="15.75" customHeight="1" x14ac:dyDescent="0.25"/>
    <row r="358" s="161" customFormat="1" ht="15.75" customHeight="1" x14ac:dyDescent="0.25"/>
    <row r="359" s="161" customFormat="1" ht="15.75" customHeight="1" x14ac:dyDescent="0.25"/>
    <row r="360" s="161" customFormat="1" ht="15.75" customHeight="1" x14ac:dyDescent="0.25"/>
    <row r="361" s="161" customFormat="1" ht="15.75" customHeight="1" x14ac:dyDescent="0.25"/>
    <row r="362" s="161" customFormat="1" ht="15.75" customHeight="1" x14ac:dyDescent="0.25"/>
    <row r="363" s="161" customFormat="1" ht="15.75" customHeight="1" x14ac:dyDescent="0.25"/>
    <row r="364" s="161" customFormat="1" ht="15.75" customHeight="1" x14ac:dyDescent="0.25"/>
    <row r="365" s="161" customFormat="1" ht="15.75" customHeight="1" x14ac:dyDescent="0.25"/>
    <row r="366" s="161" customFormat="1" ht="15.75" customHeight="1" x14ac:dyDescent="0.25"/>
    <row r="367" s="161" customFormat="1" ht="15.75" customHeight="1" x14ac:dyDescent="0.25"/>
    <row r="368" s="161" customFormat="1" ht="15.75" customHeight="1" x14ac:dyDescent="0.25"/>
    <row r="369" s="161" customFormat="1" ht="15.75" customHeight="1" x14ac:dyDescent="0.25"/>
    <row r="370" s="161" customFormat="1" ht="15.75" customHeight="1" x14ac:dyDescent="0.25"/>
    <row r="371" s="161" customFormat="1" ht="15.75" customHeight="1" x14ac:dyDescent="0.25"/>
    <row r="372" s="161" customFormat="1" ht="15.75" customHeight="1" x14ac:dyDescent="0.25"/>
    <row r="373" s="161" customFormat="1" ht="15.75" customHeight="1" x14ac:dyDescent="0.25"/>
    <row r="374" s="161" customFormat="1" ht="15.75" customHeight="1" x14ac:dyDescent="0.25"/>
    <row r="375" s="161" customFormat="1" ht="15.75" customHeight="1" x14ac:dyDescent="0.25"/>
    <row r="376" s="161" customFormat="1" ht="15.75" customHeight="1" x14ac:dyDescent="0.25"/>
    <row r="377" s="161" customFormat="1" ht="15.75" customHeight="1" x14ac:dyDescent="0.25"/>
    <row r="378" s="161" customFormat="1" ht="15.75" customHeight="1" x14ac:dyDescent="0.25"/>
    <row r="379" s="161" customFormat="1" ht="15.75" customHeight="1" x14ac:dyDescent="0.25"/>
    <row r="380" s="161" customFormat="1" ht="15.75" customHeight="1" x14ac:dyDescent="0.25"/>
    <row r="381" s="161" customFormat="1" ht="15.75" customHeight="1" x14ac:dyDescent="0.25"/>
    <row r="382" s="161" customFormat="1" ht="15.75" customHeight="1" x14ac:dyDescent="0.25"/>
    <row r="383" s="161" customFormat="1" ht="15.75" customHeight="1" x14ac:dyDescent="0.25"/>
    <row r="384" s="161" customFormat="1" ht="15.75" customHeight="1" x14ac:dyDescent="0.25"/>
    <row r="385" s="161" customFormat="1" ht="15.75" customHeight="1" x14ac:dyDescent="0.25"/>
    <row r="386" s="161" customFormat="1" ht="15.75" customHeight="1" x14ac:dyDescent="0.25"/>
    <row r="387" s="161" customFormat="1" ht="15.75" customHeight="1" x14ac:dyDescent="0.25"/>
    <row r="388" s="161" customFormat="1" ht="15.75" customHeight="1" x14ac:dyDescent="0.25"/>
    <row r="389" s="161" customFormat="1" ht="15.75" customHeight="1" x14ac:dyDescent="0.25"/>
    <row r="390" s="161" customFormat="1" ht="15.75" customHeight="1" x14ac:dyDescent="0.25"/>
    <row r="391" s="161" customFormat="1" ht="15.75" customHeight="1" x14ac:dyDescent="0.25"/>
    <row r="392" s="161" customFormat="1" ht="15.75" customHeight="1" x14ac:dyDescent="0.25"/>
    <row r="393" s="161" customFormat="1" ht="15.75" customHeight="1" x14ac:dyDescent="0.25"/>
    <row r="394" s="161" customFormat="1" ht="15.75" customHeight="1" x14ac:dyDescent="0.25"/>
    <row r="395" s="161" customFormat="1" ht="15.75" customHeight="1" x14ac:dyDescent="0.25"/>
    <row r="396" s="161" customFormat="1" ht="15.75" customHeight="1" x14ac:dyDescent="0.25"/>
    <row r="397" s="161" customFormat="1" ht="15.75" customHeight="1" x14ac:dyDescent="0.25"/>
    <row r="398" s="161" customFormat="1" ht="15.75" customHeight="1" x14ac:dyDescent="0.25"/>
    <row r="399" s="161" customFormat="1" ht="15.75" customHeight="1" x14ac:dyDescent="0.25"/>
    <row r="400" s="161" customFormat="1" ht="15.75" customHeight="1" x14ac:dyDescent="0.25"/>
    <row r="401" s="161" customFormat="1" ht="15.75" customHeight="1" x14ac:dyDescent="0.25"/>
    <row r="402" s="161" customFormat="1" ht="15.75" customHeight="1" x14ac:dyDescent="0.25"/>
    <row r="403" s="161" customFormat="1" ht="15.75" customHeight="1" x14ac:dyDescent="0.25"/>
    <row r="404" s="161" customFormat="1" ht="15.75" customHeight="1" x14ac:dyDescent="0.25"/>
    <row r="405" s="161" customFormat="1" ht="15.75" customHeight="1" x14ac:dyDescent="0.25"/>
    <row r="406" s="161" customFormat="1" ht="15.75" customHeight="1" x14ac:dyDescent="0.25"/>
    <row r="407" s="161" customFormat="1" ht="15.75" customHeight="1" x14ac:dyDescent="0.25"/>
    <row r="408" s="161" customFormat="1" ht="15.75" customHeight="1" x14ac:dyDescent="0.25"/>
    <row r="409" s="161" customFormat="1" ht="15.75" customHeight="1" x14ac:dyDescent="0.25"/>
    <row r="410" s="161" customFormat="1" ht="15.75" customHeight="1" x14ac:dyDescent="0.25"/>
    <row r="411" s="161" customFormat="1" ht="15.75" customHeight="1" x14ac:dyDescent="0.25"/>
    <row r="412" s="161" customFormat="1" ht="15.75" customHeight="1" x14ac:dyDescent="0.25"/>
    <row r="413" s="161" customFormat="1" ht="15.75" customHeight="1" x14ac:dyDescent="0.25"/>
    <row r="414" s="161" customFormat="1" ht="15.75" customHeight="1" x14ac:dyDescent="0.25"/>
    <row r="415" s="161" customFormat="1" ht="15.75" customHeight="1" x14ac:dyDescent="0.25"/>
    <row r="416" s="161" customFormat="1" ht="15.75" customHeight="1" x14ac:dyDescent="0.25"/>
    <row r="417" s="161" customFormat="1" ht="15.75" customHeight="1" x14ac:dyDescent="0.25"/>
    <row r="418" s="161" customFormat="1" ht="15.75" customHeight="1" x14ac:dyDescent="0.25"/>
    <row r="419" s="161" customFormat="1" ht="15.75" customHeight="1" x14ac:dyDescent="0.25"/>
    <row r="420" s="161" customFormat="1" ht="15.75" customHeight="1" x14ac:dyDescent="0.25"/>
    <row r="421" s="161" customFormat="1" ht="15.75" customHeight="1" x14ac:dyDescent="0.25"/>
    <row r="422" s="161" customFormat="1" ht="15.75" customHeight="1" x14ac:dyDescent="0.25"/>
    <row r="423" s="161" customFormat="1" ht="15.75" customHeight="1" x14ac:dyDescent="0.25"/>
    <row r="424" s="161" customFormat="1" ht="15.75" customHeight="1" x14ac:dyDescent="0.25"/>
    <row r="425" s="161" customFormat="1" ht="15.75" customHeight="1" x14ac:dyDescent="0.25"/>
    <row r="426" s="161" customFormat="1" ht="15.75" customHeight="1" x14ac:dyDescent="0.25"/>
    <row r="427" s="161" customFormat="1" ht="15.75" customHeight="1" x14ac:dyDescent="0.25"/>
    <row r="428" s="161" customFormat="1" ht="15.75" customHeight="1" x14ac:dyDescent="0.25"/>
    <row r="429" s="161" customFormat="1" ht="15.75" customHeight="1" x14ac:dyDescent="0.25"/>
    <row r="430" s="161" customFormat="1" ht="15.75" customHeight="1" x14ac:dyDescent="0.25"/>
    <row r="431" s="161" customFormat="1" ht="15.75" customHeight="1" x14ac:dyDescent="0.25"/>
    <row r="432" s="161" customFormat="1" ht="15.75" customHeight="1" x14ac:dyDescent="0.25"/>
    <row r="433" s="161" customFormat="1" ht="15.75" customHeight="1" x14ac:dyDescent="0.25"/>
    <row r="434" s="161" customFormat="1" ht="15.75" customHeight="1" x14ac:dyDescent="0.25"/>
    <row r="435" s="161" customFormat="1" ht="15.75" customHeight="1" x14ac:dyDescent="0.25"/>
    <row r="436" s="161" customFormat="1" ht="15.75" customHeight="1" x14ac:dyDescent="0.25"/>
    <row r="437" s="161" customFormat="1" ht="15.75" customHeight="1" x14ac:dyDescent="0.25"/>
    <row r="438" s="161" customFormat="1" ht="15.75" customHeight="1" x14ac:dyDescent="0.25"/>
    <row r="439" s="161" customFormat="1" ht="15.75" customHeight="1" x14ac:dyDescent="0.25"/>
    <row r="440" s="161" customFormat="1" ht="15.75" customHeight="1" x14ac:dyDescent="0.25"/>
    <row r="441" s="161" customFormat="1" ht="15.75" customHeight="1" x14ac:dyDescent="0.25"/>
    <row r="442" s="161" customFormat="1" ht="15.75" customHeight="1" x14ac:dyDescent="0.25"/>
    <row r="443" s="161" customFormat="1" ht="15.75" customHeight="1" x14ac:dyDescent="0.25"/>
    <row r="444" s="161" customFormat="1" ht="15.75" customHeight="1" x14ac:dyDescent="0.25"/>
    <row r="445" s="161" customFormat="1" ht="15.75" customHeight="1" x14ac:dyDescent="0.25"/>
    <row r="446" s="161" customFormat="1" ht="15.75" customHeight="1" x14ac:dyDescent="0.25"/>
    <row r="447" s="161" customFormat="1" ht="15.75" customHeight="1" x14ac:dyDescent="0.25"/>
    <row r="448" s="161" customFormat="1" ht="15.75" customHeight="1" x14ac:dyDescent="0.25"/>
    <row r="449" s="161" customFormat="1" ht="15.75" customHeight="1" x14ac:dyDescent="0.25"/>
    <row r="450" s="161" customFormat="1" ht="15.75" customHeight="1" x14ac:dyDescent="0.25"/>
    <row r="451" s="161" customFormat="1" ht="15.75" customHeight="1" x14ac:dyDescent="0.25"/>
    <row r="452" s="161" customFormat="1" ht="15.75" customHeight="1" x14ac:dyDescent="0.25"/>
    <row r="453" s="161" customFormat="1" ht="15.75" customHeight="1" x14ac:dyDescent="0.25"/>
    <row r="454" s="161" customFormat="1" ht="15.75" customHeight="1" x14ac:dyDescent="0.25"/>
    <row r="455" s="161" customFormat="1" ht="15.75" customHeight="1" x14ac:dyDescent="0.25"/>
    <row r="456" s="161" customFormat="1" ht="15.75" customHeight="1" x14ac:dyDescent="0.25"/>
    <row r="457" s="161" customFormat="1" ht="15.75" customHeight="1" x14ac:dyDescent="0.25"/>
    <row r="458" s="161" customFormat="1" ht="15.75" customHeight="1" x14ac:dyDescent="0.25"/>
    <row r="459" s="161" customFormat="1" ht="15.75" customHeight="1" x14ac:dyDescent="0.25"/>
    <row r="460" s="161" customFormat="1" ht="15.75" customHeight="1" x14ac:dyDescent="0.25"/>
    <row r="461" s="161" customFormat="1" ht="15.75" customHeight="1" x14ac:dyDescent="0.25"/>
    <row r="462" s="161" customFormat="1" ht="15.75" customHeight="1" x14ac:dyDescent="0.25"/>
    <row r="463" s="161" customFormat="1" ht="15.75" customHeight="1" x14ac:dyDescent="0.25"/>
    <row r="464" s="161" customFormat="1" ht="15.75" customHeight="1" x14ac:dyDescent="0.25"/>
    <row r="465" s="161" customFormat="1" ht="15.75" customHeight="1" x14ac:dyDescent="0.25"/>
    <row r="466" s="161" customFormat="1" ht="15.75" customHeight="1" x14ac:dyDescent="0.25"/>
    <row r="467" s="161" customFormat="1" ht="15.75" customHeight="1" x14ac:dyDescent="0.25"/>
    <row r="468" s="161" customFormat="1" ht="15.75" customHeight="1" x14ac:dyDescent="0.25"/>
    <row r="469" s="161" customFormat="1" ht="15.75" customHeight="1" x14ac:dyDescent="0.25"/>
    <row r="470" s="161" customFormat="1" ht="15.75" customHeight="1" x14ac:dyDescent="0.25"/>
    <row r="471" s="161" customFormat="1" ht="15.75" customHeight="1" x14ac:dyDescent="0.25"/>
    <row r="472" s="161" customFormat="1" ht="15.75" customHeight="1" x14ac:dyDescent="0.25"/>
    <row r="473" s="161" customFormat="1" ht="15.75" customHeight="1" x14ac:dyDescent="0.25"/>
    <row r="474" s="161" customFormat="1" ht="15.75" customHeight="1" x14ac:dyDescent="0.25"/>
    <row r="475" s="161" customFormat="1" ht="15.75" customHeight="1" x14ac:dyDescent="0.25"/>
    <row r="476" s="161" customFormat="1" ht="15.75" customHeight="1" x14ac:dyDescent="0.25"/>
    <row r="477" s="161" customFormat="1" ht="15.75" customHeight="1" x14ac:dyDescent="0.25"/>
    <row r="478" s="161" customFormat="1" ht="15.75" customHeight="1" x14ac:dyDescent="0.25"/>
    <row r="479" s="161" customFormat="1" ht="15.75" customHeight="1" x14ac:dyDescent="0.25"/>
    <row r="480" s="161" customFormat="1" ht="15.75" customHeight="1" x14ac:dyDescent="0.25"/>
    <row r="481" s="161" customFormat="1" ht="15.75" customHeight="1" x14ac:dyDescent="0.25"/>
    <row r="482" s="161" customFormat="1" ht="15.75" customHeight="1" x14ac:dyDescent="0.25"/>
    <row r="483" s="161" customFormat="1" ht="15.75" customHeight="1" x14ac:dyDescent="0.25"/>
    <row r="484" s="161" customFormat="1" ht="15.75" customHeight="1" x14ac:dyDescent="0.25"/>
    <row r="485" s="161" customFormat="1" ht="15.75" customHeight="1" x14ac:dyDescent="0.25"/>
    <row r="486" s="161" customFormat="1" ht="15.75" customHeight="1" x14ac:dyDescent="0.25"/>
    <row r="487" s="161" customFormat="1" ht="15.75" customHeight="1" x14ac:dyDescent="0.25"/>
    <row r="488" s="161" customFormat="1" ht="15.75" customHeight="1" x14ac:dyDescent="0.25"/>
    <row r="489" s="161" customFormat="1" ht="15.75" customHeight="1" x14ac:dyDescent="0.25"/>
    <row r="490" s="161" customFormat="1" ht="15.75" customHeight="1" x14ac:dyDescent="0.25"/>
    <row r="491" s="161" customFormat="1" ht="15.75" customHeight="1" x14ac:dyDescent="0.25"/>
    <row r="492" s="161" customFormat="1" ht="15.75" customHeight="1" x14ac:dyDescent="0.25"/>
    <row r="493" s="161" customFormat="1" ht="15.75" customHeight="1" x14ac:dyDescent="0.25"/>
    <row r="494" s="161" customFormat="1" ht="15.75" customHeight="1" x14ac:dyDescent="0.25"/>
    <row r="495" s="161" customFormat="1" ht="15.75" customHeight="1" x14ac:dyDescent="0.25"/>
    <row r="496" s="161" customFormat="1" ht="15.75" customHeight="1" x14ac:dyDescent="0.25"/>
    <row r="497" s="161" customFormat="1" ht="15.75" customHeight="1" x14ac:dyDescent="0.25"/>
    <row r="498" s="161" customFormat="1" ht="15.75" customHeight="1" x14ac:dyDescent="0.25"/>
    <row r="499" s="161" customFormat="1" ht="15.75" customHeight="1" x14ac:dyDescent="0.25"/>
    <row r="500" s="161" customFormat="1" ht="15.75" customHeight="1" x14ac:dyDescent="0.25"/>
    <row r="501" s="161" customFormat="1" ht="15.75" customHeight="1" x14ac:dyDescent="0.25"/>
    <row r="502" s="161" customFormat="1" ht="15.75" customHeight="1" x14ac:dyDescent="0.25"/>
    <row r="503" s="161" customFormat="1" ht="15.75" customHeight="1" x14ac:dyDescent="0.25"/>
    <row r="504" s="161" customFormat="1" ht="15.75" customHeight="1" x14ac:dyDescent="0.25"/>
    <row r="505" s="161" customFormat="1" ht="15.75" customHeight="1" x14ac:dyDescent="0.25"/>
    <row r="506" s="161" customFormat="1" ht="15.75" customHeight="1" x14ac:dyDescent="0.25"/>
    <row r="507" s="161" customFormat="1" ht="15.75" customHeight="1" x14ac:dyDescent="0.25"/>
    <row r="508" s="161" customFormat="1" ht="15.75" customHeight="1" x14ac:dyDescent="0.25"/>
    <row r="509" s="161" customFormat="1" ht="15.75" customHeight="1" x14ac:dyDescent="0.25"/>
    <row r="510" s="161" customFormat="1" ht="15.75" customHeight="1" x14ac:dyDescent="0.25"/>
    <row r="511" s="161" customFormat="1" ht="15.75" customHeight="1" x14ac:dyDescent="0.25"/>
    <row r="512" s="161" customFormat="1" ht="15.75" customHeight="1" x14ac:dyDescent="0.25"/>
    <row r="513" s="161" customFormat="1" ht="15.75" customHeight="1" x14ac:dyDescent="0.25"/>
    <row r="514" s="161" customFormat="1" ht="15.75" customHeight="1" x14ac:dyDescent="0.25"/>
    <row r="515" s="161" customFormat="1" ht="15.75" customHeight="1" x14ac:dyDescent="0.25"/>
    <row r="516" s="161" customFormat="1" ht="15.75" customHeight="1" x14ac:dyDescent="0.25"/>
    <row r="517" s="161" customFormat="1" ht="15.75" customHeight="1" x14ac:dyDescent="0.25"/>
    <row r="518" s="161" customFormat="1" ht="15.75" customHeight="1" x14ac:dyDescent="0.25"/>
    <row r="519" s="161" customFormat="1" ht="15.75" customHeight="1" x14ac:dyDescent="0.25"/>
    <row r="520" s="161" customFormat="1" ht="15.75" customHeight="1" x14ac:dyDescent="0.25"/>
    <row r="521" s="161" customFormat="1" ht="15.75" customHeight="1" x14ac:dyDescent="0.25"/>
    <row r="522" s="161" customFormat="1" ht="15.75" customHeight="1" x14ac:dyDescent="0.25"/>
    <row r="523" s="161" customFormat="1" ht="15.75" customHeight="1" x14ac:dyDescent="0.25"/>
    <row r="524" s="161" customFormat="1" ht="15.75" customHeight="1" x14ac:dyDescent="0.25"/>
    <row r="525" s="161" customFormat="1" ht="15.75" customHeight="1" x14ac:dyDescent="0.25"/>
    <row r="526" s="161" customFormat="1" ht="15.75" customHeight="1" x14ac:dyDescent="0.25"/>
    <row r="527" s="161" customFormat="1" ht="15.75" customHeight="1" x14ac:dyDescent="0.25"/>
    <row r="528" s="161" customFormat="1" ht="15.75" customHeight="1" x14ac:dyDescent="0.25"/>
    <row r="529" s="161" customFormat="1" ht="15.75" customHeight="1" x14ac:dyDescent="0.25"/>
    <row r="530" s="161" customFormat="1" ht="15.75" customHeight="1" x14ac:dyDescent="0.25"/>
    <row r="531" s="161" customFormat="1" ht="15.75" customHeight="1" x14ac:dyDescent="0.25"/>
    <row r="532" s="161" customFormat="1" ht="15.75" customHeight="1" x14ac:dyDescent="0.25"/>
    <row r="533" s="161" customFormat="1" ht="15.75" customHeight="1" x14ac:dyDescent="0.25"/>
    <row r="534" s="161" customFormat="1" ht="15.75" customHeight="1" x14ac:dyDescent="0.25"/>
    <row r="535" s="161" customFormat="1" ht="15.75" customHeight="1" x14ac:dyDescent="0.25"/>
    <row r="536" s="161" customFormat="1" ht="15.75" customHeight="1" x14ac:dyDescent="0.25"/>
    <row r="537" s="161" customFormat="1" ht="15.75" customHeight="1" x14ac:dyDescent="0.25"/>
    <row r="538" s="161" customFormat="1" ht="15.75" customHeight="1" x14ac:dyDescent="0.25"/>
    <row r="539" s="161" customFormat="1" ht="15.75" customHeight="1" x14ac:dyDescent="0.25"/>
    <row r="540" s="161" customFormat="1" ht="15.75" customHeight="1" x14ac:dyDescent="0.25"/>
    <row r="541" s="161" customFormat="1" ht="15.75" customHeight="1" x14ac:dyDescent="0.25"/>
    <row r="542" s="161" customFormat="1" ht="15.75" customHeight="1" x14ac:dyDescent="0.25"/>
    <row r="543" s="161" customFormat="1" ht="15.75" customHeight="1" x14ac:dyDescent="0.25"/>
    <row r="544" s="161" customFormat="1" ht="15.75" customHeight="1" x14ac:dyDescent="0.25"/>
    <row r="545" s="161" customFormat="1" ht="15.75" customHeight="1" x14ac:dyDescent="0.25"/>
    <row r="546" s="161" customFormat="1" ht="15.75" customHeight="1" x14ac:dyDescent="0.25"/>
    <row r="547" s="161" customFormat="1" ht="15.75" customHeight="1" x14ac:dyDescent="0.25"/>
    <row r="548" s="161" customFormat="1" ht="15.75" customHeight="1" x14ac:dyDescent="0.25"/>
    <row r="549" s="161" customFormat="1" ht="15.75" customHeight="1" x14ac:dyDescent="0.25"/>
    <row r="550" s="161" customFormat="1" ht="15.75" customHeight="1" x14ac:dyDescent="0.25"/>
    <row r="551" s="161" customFormat="1" ht="15.75" customHeight="1" x14ac:dyDescent="0.25"/>
    <row r="552" s="161" customFormat="1" ht="15.75" customHeight="1" x14ac:dyDescent="0.25"/>
    <row r="553" s="161" customFormat="1" ht="15.75" customHeight="1" x14ac:dyDescent="0.25"/>
    <row r="554" s="161" customFormat="1" ht="15.75" customHeight="1" x14ac:dyDescent="0.25"/>
    <row r="555" s="161" customFormat="1" ht="15.75" customHeight="1" x14ac:dyDescent="0.25"/>
    <row r="556" s="161" customFormat="1" ht="15.75" customHeight="1" x14ac:dyDescent="0.25"/>
    <row r="557" s="161" customFormat="1" ht="15.75" customHeight="1" x14ac:dyDescent="0.25"/>
    <row r="558" s="161" customFormat="1" ht="15.75" customHeight="1" x14ac:dyDescent="0.25"/>
    <row r="559" s="161" customFormat="1" ht="15.75" customHeight="1" x14ac:dyDescent="0.25"/>
    <row r="560" s="161" customFormat="1" ht="15.75" customHeight="1" x14ac:dyDescent="0.25"/>
    <row r="561" s="161" customFormat="1" ht="15.75" customHeight="1" x14ac:dyDescent="0.25"/>
    <row r="562" s="161" customFormat="1" ht="15.75" customHeight="1" x14ac:dyDescent="0.25"/>
    <row r="563" s="161" customFormat="1" ht="15.75" customHeight="1" x14ac:dyDescent="0.25"/>
    <row r="564" s="161" customFormat="1" ht="15.75" customHeight="1" x14ac:dyDescent="0.25"/>
    <row r="565" s="161" customFormat="1" ht="15.75" customHeight="1" x14ac:dyDescent="0.25"/>
    <row r="566" s="161" customFormat="1" ht="15.75" customHeight="1" x14ac:dyDescent="0.25"/>
    <row r="567" s="161" customFormat="1" ht="15.75" customHeight="1" x14ac:dyDescent="0.25"/>
    <row r="568" s="161" customFormat="1" ht="15.75" customHeight="1" x14ac:dyDescent="0.25"/>
    <row r="569" s="161" customFormat="1" ht="15.75" customHeight="1" x14ac:dyDescent="0.25"/>
    <row r="570" s="161" customFormat="1" ht="15.75" customHeight="1" x14ac:dyDescent="0.25"/>
    <row r="571" s="161" customFormat="1" ht="15.75" customHeight="1" x14ac:dyDescent="0.25"/>
    <row r="572" s="161" customFormat="1" ht="15.75" customHeight="1" x14ac:dyDescent="0.25"/>
    <row r="573" s="161" customFormat="1" ht="15.75" customHeight="1" x14ac:dyDescent="0.25"/>
    <row r="574" s="161" customFormat="1" ht="15.75" customHeight="1" x14ac:dyDescent="0.25"/>
    <row r="575" s="161" customFormat="1" ht="15.75" customHeight="1" x14ac:dyDescent="0.25"/>
    <row r="576" s="161" customFormat="1" ht="15.75" customHeight="1" x14ac:dyDescent="0.25"/>
    <row r="577" s="161" customFormat="1" ht="15.75" customHeight="1" x14ac:dyDescent="0.25"/>
    <row r="578" s="161" customFormat="1" ht="15.75" customHeight="1" x14ac:dyDescent="0.25"/>
    <row r="579" s="161" customFormat="1" ht="15.75" customHeight="1" x14ac:dyDescent="0.25"/>
    <row r="580" s="161" customFormat="1" ht="15.75" customHeight="1" x14ac:dyDescent="0.25"/>
    <row r="581" s="161" customFormat="1" ht="15.75" customHeight="1" x14ac:dyDescent="0.25"/>
    <row r="582" s="161" customFormat="1" ht="15.75" customHeight="1" x14ac:dyDescent="0.25"/>
    <row r="583" s="161" customFormat="1" ht="15.75" customHeight="1" x14ac:dyDescent="0.25"/>
    <row r="584" s="161" customFormat="1" ht="15.75" customHeight="1" x14ac:dyDescent="0.25"/>
    <row r="585" s="161" customFormat="1" ht="15.75" customHeight="1" x14ac:dyDescent="0.25"/>
    <row r="586" s="161" customFormat="1" ht="15.75" customHeight="1" x14ac:dyDescent="0.25"/>
    <row r="587" s="161" customFormat="1" ht="15.75" customHeight="1" x14ac:dyDescent="0.25"/>
    <row r="588" s="161" customFormat="1" ht="15.75" customHeight="1" x14ac:dyDescent="0.25"/>
    <row r="589" s="161" customFormat="1" ht="15.75" customHeight="1" x14ac:dyDescent="0.25"/>
    <row r="590" s="161" customFormat="1" ht="15.75" customHeight="1" x14ac:dyDescent="0.25"/>
    <row r="591" s="161" customFormat="1" ht="15.75" customHeight="1" x14ac:dyDescent="0.25"/>
    <row r="592" s="161" customFormat="1" ht="15.75" customHeight="1" x14ac:dyDescent="0.25"/>
    <row r="593" s="161" customFormat="1" ht="15.75" customHeight="1" x14ac:dyDescent="0.25"/>
    <row r="594" s="161" customFormat="1" ht="15.75" customHeight="1" x14ac:dyDescent="0.25"/>
    <row r="595" s="161" customFormat="1" ht="15.75" customHeight="1" x14ac:dyDescent="0.25"/>
    <row r="596" s="161" customFormat="1" ht="15.75" customHeight="1" x14ac:dyDescent="0.25"/>
    <row r="597" s="161" customFormat="1" ht="15.75" customHeight="1" x14ac:dyDescent="0.25"/>
    <row r="598" s="161" customFormat="1" ht="15.75" customHeight="1" x14ac:dyDescent="0.25"/>
    <row r="599" s="161" customFormat="1" ht="15.75" customHeight="1" x14ac:dyDescent="0.25"/>
    <row r="600" s="161" customFormat="1" ht="15.75" customHeight="1" x14ac:dyDescent="0.25"/>
    <row r="601" s="161" customFormat="1" ht="15.75" customHeight="1" x14ac:dyDescent="0.25"/>
    <row r="602" s="161" customFormat="1" ht="15.75" customHeight="1" x14ac:dyDescent="0.25"/>
    <row r="603" s="161" customFormat="1" ht="15.75" customHeight="1" x14ac:dyDescent="0.25"/>
    <row r="604" s="161" customFormat="1" ht="15.75" customHeight="1" x14ac:dyDescent="0.25"/>
    <row r="605" s="161" customFormat="1" ht="15.75" customHeight="1" x14ac:dyDescent="0.25"/>
    <row r="606" s="161" customFormat="1" ht="15.75" customHeight="1" x14ac:dyDescent="0.25"/>
    <row r="607" s="161" customFormat="1" ht="15.75" customHeight="1" x14ac:dyDescent="0.25"/>
    <row r="608" s="161" customFormat="1" ht="15.75" customHeight="1" x14ac:dyDescent="0.25"/>
    <row r="609" s="161" customFormat="1" ht="15.75" customHeight="1" x14ac:dyDescent="0.25"/>
    <row r="610" s="161" customFormat="1" ht="15.75" customHeight="1" x14ac:dyDescent="0.25"/>
    <row r="611" s="161" customFormat="1" ht="15.75" customHeight="1" x14ac:dyDescent="0.25"/>
    <row r="612" s="161" customFormat="1" ht="15.75" customHeight="1" x14ac:dyDescent="0.25"/>
    <row r="613" s="161" customFormat="1" ht="15.75" customHeight="1" x14ac:dyDescent="0.25"/>
    <row r="614" s="161" customFormat="1" ht="15.75" customHeight="1" x14ac:dyDescent="0.25"/>
    <row r="615" s="161" customFormat="1" ht="15.75" customHeight="1" x14ac:dyDescent="0.25"/>
    <row r="616" s="161" customFormat="1" ht="15.75" customHeight="1" x14ac:dyDescent="0.25"/>
    <row r="617" s="161" customFormat="1" ht="15.75" customHeight="1" x14ac:dyDescent="0.25"/>
    <row r="618" s="161" customFormat="1" ht="15.75" customHeight="1" x14ac:dyDescent="0.25"/>
    <row r="619" s="161" customFormat="1" ht="15.75" customHeight="1" x14ac:dyDescent="0.25"/>
    <row r="620" s="161" customFormat="1" ht="15.75" customHeight="1" x14ac:dyDescent="0.25"/>
    <row r="621" s="161" customFormat="1" ht="15.75" customHeight="1" x14ac:dyDescent="0.25"/>
    <row r="622" s="161" customFormat="1" ht="15.75" customHeight="1" x14ac:dyDescent="0.25"/>
    <row r="623" s="161" customFormat="1" ht="15.75" customHeight="1" x14ac:dyDescent="0.25"/>
    <row r="624" s="161" customFormat="1" ht="15.75" customHeight="1" x14ac:dyDescent="0.25"/>
    <row r="625" s="161" customFormat="1" ht="15.75" customHeight="1" x14ac:dyDescent="0.25"/>
    <row r="626" s="161" customFormat="1" ht="15.75" customHeight="1" x14ac:dyDescent="0.25"/>
    <row r="627" s="161" customFormat="1" ht="15.75" customHeight="1" x14ac:dyDescent="0.25"/>
    <row r="628" s="161" customFormat="1" ht="15.75" customHeight="1" x14ac:dyDescent="0.25"/>
    <row r="629" s="161" customFormat="1" ht="15.75" customHeight="1" x14ac:dyDescent="0.25"/>
    <row r="630" s="161" customFormat="1" ht="15.75" customHeight="1" x14ac:dyDescent="0.25"/>
    <row r="631" s="161" customFormat="1" ht="15.75" customHeight="1" x14ac:dyDescent="0.25"/>
    <row r="632" s="161" customFormat="1" ht="15.75" customHeight="1" x14ac:dyDescent="0.25"/>
    <row r="633" s="161" customFormat="1" ht="15.75" customHeight="1" x14ac:dyDescent="0.25"/>
    <row r="634" s="161" customFormat="1" ht="15.75" customHeight="1" x14ac:dyDescent="0.25"/>
    <row r="635" s="161" customFormat="1" ht="15.75" customHeight="1" x14ac:dyDescent="0.25"/>
    <row r="636" s="161" customFormat="1" ht="15.75" customHeight="1" x14ac:dyDescent="0.25"/>
    <row r="637" s="161" customFormat="1" ht="15.75" customHeight="1" x14ac:dyDescent="0.25"/>
    <row r="638" s="161" customFormat="1" ht="15.75" customHeight="1" x14ac:dyDescent="0.25"/>
    <row r="639" s="161" customFormat="1" ht="15.75" customHeight="1" x14ac:dyDescent="0.25"/>
    <row r="640" s="161" customFormat="1" ht="15.75" customHeight="1" x14ac:dyDescent="0.25"/>
    <row r="641" s="161" customFormat="1" ht="15.75" customHeight="1" x14ac:dyDescent="0.25"/>
    <row r="642" s="161" customFormat="1" ht="15.75" customHeight="1" x14ac:dyDescent="0.25"/>
    <row r="643" s="161" customFormat="1" ht="15.75" customHeight="1" x14ac:dyDescent="0.25"/>
    <row r="644" s="161" customFormat="1" ht="15.75" customHeight="1" x14ac:dyDescent="0.25"/>
    <row r="645" s="161" customFormat="1" ht="15.75" customHeight="1" x14ac:dyDescent="0.25"/>
    <row r="646" s="161" customFormat="1" ht="15.75" customHeight="1" x14ac:dyDescent="0.25"/>
    <row r="647" s="161" customFormat="1" ht="15.75" customHeight="1" x14ac:dyDescent="0.25"/>
    <row r="648" s="161" customFormat="1" ht="15.75" customHeight="1" x14ac:dyDescent="0.25"/>
    <row r="649" s="161" customFormat="1" ht="15.75" customHeight="1" x14ac:dyDescent="0.25"/>
    <row r="650" s="161" customFormat="1" ht="15.75" customHeight="1" x14ac:dyDescent="0.25"/>
    <row r="651" s="161" customFormat="1" ht="15.75" customHeight="1" x14ac:dyDescent="0.25"/>
    <row r="652" s="161" customFormat="1" ht="15.75" customHeight="1" x14ac:dyDescent="0.25"/>
    <row r="653" s="161" customFormat="1" ht="15.75" customHeight="1" x14ac:dyDescent="0.25"/>
    <row r="654" s="161" customFormat="1" ht="15.75" customHeight="1" x14ac:dyDescent="0.25"/>
    <row r="655" s="161" customFormat="1" ht="15.75" customHeight="1" x14ac:dyDescent="0.25"/>
    <row r="656" s="161" customFormat="1" ht="15.75" customHeight="1" x14ac:dyDescent="0.25"/>
    <row r="657" s="161" customFormat="1" ht="15.75" customHeight="1" x14ac:dyDescent="0.25"/>
    <row r="658" s="161" customFormat="1" ht="15.75" customHeight="1" x14ac:dyDescent="0.25"/>
    <row r="659" s="161" customFormat="1" ht="15.75" customHeight="1" x14ac:dyDescent="0.25"/>
    <row r="660" s="161" customFormat="1" ht="15.75" customHeight="1" x14ac:dyDescent="0.25"/>
    <row r="661" s="161" customFormat="1" ht="15.75" customHeight="1" x14ac:dyDescent="0.25"/>
    <row r="662" s="161" customFormat="1" ht="15.75" customHeight="1" x14ac:dyDescent="0.25"/>
    <row r="663" s="161" customFormat="1" ht="15.75" customHeight="1" x14ac:dyDescent="0.25"/>
    <row r="664" s="161" customFormat="1" ht="15.75" customHeight="1" x14ac:dyDescent="0.25"/>
    <row r="665" s="161" customFormat="1" ht="15.75" customHeight="1" x14ac:dyDescent="0.25"/>
    <row r="666" s="161" customFormat="1" ht="15.75" customHeight="1" x14ac:dyDescent="0.25"/>
    <row r="667" s="161" customFormat="1" ht="15.75" customHeight="1" x14ac:dyDescent="0.25"/>
    <row r="668" s="161" customFormat="1" ht="15.75" customHeight="1" x14ac:dyDescent="0.25"/>
    <row r="669" s="161" customFormat="1" ht="15.75" customHeight="1" x14ac:dyDescent="0.25"/>
    <row r="670" s="161" customFormat="1" ht="15.75" customHeight="1" x14ac:dyDescent="0.25"/>
    <row r="671" s="161" customFormat="1" ht="15.75" customHeight="1" x14ac:dyDescent="0.25"/>
    <row r="672" s="161" customFormat="1" ht="15.75" customHeight="1" x14ac:dyDescent="0.25"/>
    <row r="673" s="161" customFormat="1" ht="15.75" customHeight="1" x14ac:dyDescent="0.25"/>
    <row r="674" s="161" customFormat="1" ht="15.75" customHeight="1" x14ac:dyDescent="0.25"/>
    <row r="675" s="161" customFormat="1" ht="15.75" customHeight="1" x14ac:dyDescent="0.25"/>
    <row r="676" s="161" customFormat="1" ht="15.75" customHeight="1" x14ac:dyDescent="0.25"/>
    <row r="677" s="161" customFormat="1" ht="15.75" customHeight="1" x14ac:dyDescent="0.25"/>
    <row r="678" s="161" customFormat="1" ht="15.75" customHeight="1" x14ac:dyDescent="0.25"/>
    <row r="679" s="161" customFormat="1" ht="15.75" customHeight="1" x14ac:dyDescent="0.25"/>
    <row r="680" s="161" customFormat="1" ht="15.75" customHeight="1" x14ac:dyDescent="0.25"/>
    <row r="681" s="161" customFormat="1" ht="15.75" customHeight="1" x14ac:dyDescent="0.25"/>
    <row r="682" s="161" customFormat="1" ht="15.75" customHeight="1" x14ac:dyDescent="0.25"/>
    <row r="683" s="161" customFormat="1" ht="15.75" customHeight="1" x14ac:dyDescent="0.25"/>
    <row r="684" s="161" customFormat="1" ht="15.75" customHeight="1" x14ac:dyDescent="0.25"/>
    <row r="685" s="161" customFormat="1" ht="15.75" customHeight="1" x14ac:dyDescent="0.25"/>
  </sheetData>
  <mergeCells count="11">
    <mergeCell ref="B14:B15"/>
    <mergeCell ref="C14:C15"/>
    <mergeCell ref="E14:E15"/>
    <mergeCell ref="F14:F15"/>
    <mergeCell ref="G14:G15"/>
    <mergeCell ref="H7:P7"/>
    <mergeCell ref="B12:B13"/>
    <mergeCell ref="C12:C13"/>
    <mergeCell ref="E12:E13"/>
    <mergeCell ref="F12:F13"/>
    <mergeCell ref="G12:G13"/>
  </mergeCells>
  <printOptions horizontalCentered="1"/>
  <pageMargins left="0.15748031496062992" right="0.15748031496062992" top="0.59055118110236227" bottom="0.15748031496062992" header="0" footer="0.43307086614173229"/>
  <pageSetup paperSize="9"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54</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1.4.1.5</v>
      </c>
      <c r="G4" s="25"/>
    </row>
    <row r="5" spans="1:7" x14ac:dyDescent="0.2">
      <c r="B5" s="25" t="s">
        <v>126</v>
      </c>
      <c r="C5" s="25"/>
      <c r="D5" s="25"/>
      <c r="E5" s="25"/>
      <c r="F5" s="24" t="s">
        <v>242</v>
      </c>
      <c r="G5" s="25" t="s">
        <v>89</v>
      </c>
    </row>
    <row r="6" spans="1:7" x14ac:dyDescent="0.2">
      <c r="B6" s="25"/>
      <c r="C6" s="25"/>
      <c r="D6" s="25"/>
      <c r="E6" s="25"/>
      <c r="F6" s="247" t="str">
        <f>IF($A$1&lt;&gt;"",VLOOKUP($A$1,INFO,10,0),"")</f>
        <v>HOJA 54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2.2004000000000001</v>
      </c>
    </row>
    <row r="12" spans="1:7" x14ac:dyDescent="0.2">
      <c r="B12" s="38" t="s">
        <v>383</v>
      </c>
      <c r="C12" s="39" t="s">
        <v>249</v>
      </c>
      <c r="D12" s="40">
        <v>1</v>
      </c>
      <c r="E12" s="41">
        <v>2.2000000000000002</v>
      </c>
      <c r="F12" s="40">
        <v>3.3333300000000001</v>
      </c>
      <c r="G12" s="42">
        <f>ROUND(IF(ISNUMBER(D12),D12*E12*F12,$G$21*0.05),4)</f>
        <v>7.3333000000000004</v>
      </c>
    </row>
    <row r="13" spans="1:7" x14ac:dyDescent="0.2">
      <c r="B13" s="362" t="s">
        <v>239</v>
      </c>
      <c r="C13" s="363"/>
      <c r="D13" s="363"/>
      <c r="E13" s="363"/>
      <c r="F13" s="363"/>
      <c r="G13" s="43">
        <f>SUM(G11:G12)</f>
        <v>9.5336999999999996</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1</v>
      </c>
      <c r="E17" s="36">
        <v>4.2300000000000004</v>
      </c>
      <c r="F17" s="35">
        <v>3.3333300000000001</v>
      </c>
      <c r="G17" s="37">
        <f>ROUND(D17*E17*F17,4)</f>
        <v>14.1</v>
      </c>
    </row>
    <row r="18" spans="2:7" x14ac:dyDescent="0.2">
      <c r="B18" s="378" t="s">
        <v>319</v>
      </c>
      <c r="C18" s="379"/>
      <c r="D18" s="41">
        <v>0.75</v>
      </c>
      <c r="E18" s="41">
        <v>4.75</v>
      </c>
      <c r="F18" s="40">
        <v>3.3333300000000001</v>
      </c>
      <c r="G18" s="42">
        <f>ROUND(D18*E18*F18,4)</f>
        <v>11.875</v>
      </c>
    </row>
    <row r="19" spans="2:7" x14ac:dyDescent="0.2">
      <c r="B19" s="378" t="s">
        <v>343</v>
      </c>
      <c r="C19" s="379"/>
      <c r="D19" s="41">
        <v>1</v>
      </c>
      <c r="E19" s="41">
        <v>4.28</v>
      </c>
      <c r="F19" s="40">
        <v>3.3333300000000001</v>
      </c>
      <c r="G19" s="42">
        <f>ROUND(D19*E19*F19,4)</f>
        <v>14.2667</v>
      </c>
    </row>
    <row r="20" spans="2:7" x14ac:dyDescent="0.2">
      <c r="B20" s="378" t="s">
        <v>384</v>
      </c>
      <c r="C20" s="379"/>
      <c r="D20" s="41">
        <v>0.25</v>
      </c>
      <c r="E20" s="41">
        <v>4.5199999999999996</v>
      </c>
      <c r="F20" s="40">
        <v>3.3333300000000001</v>
      </c>
      <c r="G20" s="42">
        <f>ROUND(D20*E20*F20,4)</f>
        <v>3.7667000000000002</v>
      </c>
    </row>
    <row r="21" spans="2:7" x14ac:dyDescent="0.2">
      <c r="B21" s="362" t="s">
        <v>239</v>
      </c>
      <c r="C21" s="363"/>
      <c r="D21" s="363"/>
      <c r="E21" s="363"/>
      <c r="F21" s="363"/>
      <c r="G21" s="43">
        <f>SUM(G17:G20)</f>
        <v>44.008400000000002</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ht="24" x14ac:dyDescent="0.2">
      <c r="B25" s="34" t="s">
        <v>385</v>
      </c>
      <c r="C25" s="11" t="s">
        <v>65</v>
      </c>
      <c r="D25" s="35">
        <v>3.3</v>
      </c>
      <c r="E25" s="36">
        <v>0.8</v>
      </c>
      <c r="F25" s="65"/>
      <c r="G25" s="37">
        <v>2.64</v>
      </c>
    </row>
    <row r="26" spans="2:7" ht="36" x14ac:dyDescent="0.2">
      <c r="B26" s="46" t="s">
        <v>399</v>
      </c>
      <c r="C26" s="39" t="s">
        <v>89</v>
      </c>
      <c r="D26" s="40">
        <v>1</v>
      </c>
      <c r="E26" s="41">
        <v>14.53</v>
      </c>
      <c r="F26" s="49"/>
      <c r="G26" s="50">
        <v>14.53</v>
      </c>
    </row>
    <row r="27" spans="2:7" x14ac:dyDescent="0.2">
      <c r="B27" s="46" t="s">
        <v>386</v>
      </c>
      <c r="C27" s="39" t="s">
        <v>89</v>
      </c>
      <c r="D27" s="40">
        <v>22</v>
      </c>
      <c r="E27" s="41">
        <v>0.03</v>
      </c>
      <c r="F27" s="49"/>
      <c r="G27" s="50">
        <v>0.66</v>
      </c>
    </row>
    <row r="28" spans="2:7" x14ac:dyDescent="0.2">
      <c r="B28" s="46" t="s">
        <v>387</v>
      </c>
      <c r="C28" s="39" t="s">
        <v>388</v>
      </c>
      <c r="D28" s="40">
        <v>0.17</v>
      </c>
      <c r="E28" s="41">
        <v>26.59</v>
      </c>
      <c r="F28" s="49"/>
      <c r="G28" s="50">
        <v>4.5199999999999996</v>
      </c>
    </row>
    <row r="29" spans="2:7" x14ac:dyDescent="0.2">
      <c r="B29" s="46" t="s">
        <v>389</v>
      </c>
      <c r="C29" s="39" t="s">
        <v>29</v>
      </c>
      <c r="D29" s="40">
        <v>0.68</v>
      </c>
      <c r="E29" s="41">
        <v>31.37</v>
      </c>
      <c r="F29" s="49"/>
      <c r="G29" s="50">
        <v>21.33</v>
      </c>
    </row>
    <row r="30" spans="2:7" x14ac:dyDescent="0.2">
      <c r="B30" s="46" t="s">
        <v>390</v>
      </c>
      <c r="C30" s="39" t="s">
        <v>65</v>
      </c>
      <c r="D30" s="40">
        <v>3</v>
      </c>
      <c r="E30" s="41">
        <v>3.7</v>
      </c>
      <c r="F30" s="49"/>
      <c r="G30" s="50">
        <v>11.1</v>
      </c>
    </row>
    <row r="31" spans="2:7" x14ac:dyDescent="0.2">
      <c r="B31" s="46" t="s">
        <v>391</v>
      </c>
      <c r="C31" s="39" t="s">
        <v>327</v>
      </c>
      <c r="D31" s="40">
        <v>1</v>
      </c>
      <c r="E31" s="41">
        <v>0.67</v>
      </c>
      <c r="F31" s="49"/>
      <c r="G31" s="50">
        <v>0.67</v>
      </c>
    </row>
    <row r="32" spans="2:7" ht="24" x14ac:dyDescent="0.2">
      <c r="B32" s="46" t="s">
        <v>392</v>
      </c>
      <c r="C32" s="39" t="s">
        <v>29</v>
      </c>
      <c r="D32" s="40">
        <v>0.68</v>
      </c>
      <c r="E32" s="41">
        <v>45.21</v>
      </c>
      <c r="F32" s="49"/>
      <c r="G32" s="50">
        <v>30.74</v>
      </c>
    </row>
    <row r="33" spans="2:7" ht="24" x14ac:dyDescent="0.2">
      <c r="B33" s="46" t="s">
        <v>393</v>
      </c>
      <c r="C33" s="39" t="s">
        <v>29</v>
      </c>
      <c r="D33" s="40">
        <v>0.27</v>
      </c>
      <c r="E33" s="41">
        <v>76.23</v>
      </c>
      <c r="F33" s="49"/>
      <c r="G33" s="50">
        <v>20.58</v>
      </c>
    </row>
    <row r="34" spans="2:7" ht="24" x14ac:dyDescent="0.2">
      <c r="B34" s="46" t="s">
        <v>395</v>
      </c>
      <c r="C34" s="39" t="s">
        <v>291</v>
      </c>
      <c r="D34" s="40">
        <v>0.17</v>
      </c>
      <c r="E34" s="41">
        <v>3.56</v>
      </c>
      <c r="F34" s="49"/>
      <c r="G34" s="50">
        <v>0.61</v>
      </c>
    </row>
    <row r="35" spans="2:7" x14ac:dyDescent="0.2">
      <c r="B35" s="46" t="s">
        <v>396</v>
      </c>
      <c r="C35" s="39" t="s">
        <v>89</v>
      </c>
      <c r="D35" s="40">
        <v>2</v>
      </c>
      <c r="E35" s="41">
        <v>3</v>
      </c>
      <c r="F35" s="49"/>
      <c r="G35" s="50">
        <v>6</v>
      </c>
    </row>
    <row r="36" spans="2:7" ht="36" x14ac:dyDescent="0.2">
      <c r="B36" s="46" t="s">
        <v>397</v>
      </c>
      <c r="C36" s="39" t="s">
        <v>89</v>
      </c>
      <c r="D36" s="40">
        <v>0.03</v>
      </c>
      <c r="E36" s="41">
        <v>62.14</v>
      </c>
      <c r="F36" s="49"/>
      <c r="G36" s="50">
        <v>1.86</v>
      </c>
    </row>
    <row r="37" spans="2:7" x14ac:dyDescent="0.2">
      <c r="B37" s="362" t="s">
        <v>239</v>
      </c>
      <c r="C37" s="363"/>
      <c r="D37" s="363"/>
      <c r="E37" s="363"/>
      <c r="F37" s="363"/>
      <c r="G37" s="43">
        <v>115.24</v>
      </c>
    </row>
    <row r="38" spans="2:7" x14ac:dyDescent="0.2">
      <c r="B38" s="24"/>
      <c r="C38" s="26"/>
      <c r="D38" s="27"/>
      <c r="E38" s="28"/>
      <c r="F38" s="27"/>
      <c r="G38" s="27"/>
    </row>
    <row r="39" spans="2:7" x14ac:dyDescent="0.2">
      <c r="B39" s="359" t="s">
        <v>261</v>
      </c>
      <c r="C39" s="360"/>
      <c r="D39" s="360"/>
      <c r="E39" s="360"/>
      <c r="F39" s="360"/>
      <c r="G39" s="361"/>
    </row>
    <row r="40" spans="2:7" x14ac:dyDescent="0.2">
      <c r="B40" s="29" t="s">
        <v>2</v>
      </c>
      <c r="C40" s="30" t="s">
        <v>3</v>
      </c>
      <c r="D40" s="30" t="s">
        <v>4</v>
      </c>
      <c r="E40" s="30" t="s">
        <v>262</v>
      </c>
      <c r="F40" s="30" t="s">
        <v>263</v>
      </c>
      <c r="G40" s="45" t="s">
        <v>247</v>
      </c>
    </row>
    <row r="41" spans="2:7" x14ac:dyDescent="0.2">
      <c r="B41" s="46"/>
      <c r="C41" s="39"/>
      <c r="D41" s="40"/>
      <c r="E41" s="51"/>
      <c r="F41" s="52"/>
      <c r="G41" s="53"/>
    </row>
    <row r="42" spans="2:7" x14ac:dyDescent="0.2">
      <c r="B42" s="362" t="s">
        <v>239</v>
      </c>
      <c r="C42" s="363"/>
      <c r="D42" s="363"/>
      <c r="E42" s="363"/>
      <c r="F42" s="363"/>
      <c r="G42" s="43">
        <v>0</v>
      </c>
    </row>
    <row r="43" spans="2:7" x14ac:dyDescent="0.2">
      <c r="B43" s="47"/>
      <c r="C43" s="47"/>
      <c r="D43" s="47"/>
      <c r="E43" s="47"/>
      <c r="F43" s="47"/>
      <c r="G43" s="47"/>
    </row>
    <row r="44" spans="2:7" x14ac:dyDescent="0.2">
      <c r="B44" s="366" t="s">
        <v>264</v>
      </c>
      <c r="C44" s="367"/>
      <c r="D44" s="367"/>
      <c r="E44" s="367"/>
      <c r="F44" s="367"/>
      <c r="G44" s="54">
        <f>ROUND(G42+G37+G21+G13,2)</f>
        <v>168.78</v>
      </c>
    </row>
    <row r="45" spans="2:7" ht="12.4" customHeight="1" x14ac:dyDescent="0.2">
      <c r="B45" s="47"/>
      <c r="C45" s="47"/>
      <c r="D45" s="47"/>
      <c r="E45" s="47"/>
      <c r="F45" s="47"/>
      <c r="G45" s="47"/>
    </row>
    <row r="46" spans="2:7" x14ac:dyDescent="0.2">
      <c r="B46" s="366" t="s">
        <v>265</v>
      </c>
      <c r="C46" s="367"/>
      <c r="D46" s="367"/>
      <c r="E46" s="367"/>
      <c r="F46" s="367"/>
      <c r="G46" s="54">
        <f>ROUND(B47*G44,2)</f>
        <v>28.69</v>
      </c>
    </row>
    <row r="47" spans="2:7" x14ac:dyDescent="0.2">
      <c r="B47" s="55" t="s">
        <v>266</v>
      </c>
      <c r="C47" s="56"/>
      <c r="D47" s="56"/>
      <c r="E47" s="56"/>
      <c r="F47" s="56"/>
    </row>
    <row r="48" spans="2:7" x14ac:dyDescent="0.2">
      <c r="B48" s="24"/>
      <c r="C48" s="26"/>
      <c r="D48" s="27"/>
      <c r="E48" s="28"/>
      <c r="F48" s="27"/>
      <c r="G48" s="27"/>
    </row>
    <row r="49" spans="2:7" x14ac:dyDescent="0.2">
      <c r="B49" s="57" t="s">
        <v>267</v>
      </c>
      <c r="C49" s="58"/>
      <c r="D49" s="58"/>
      <c r="E49" s="58"/>
      <c r="F49" s="58"/>
      <c r="G49" s="59">
        <f>ROUND(G46+G44,3)</f>
        <v>197.47</v>
      </c>
    </row>
    <row r="50" spans="2:7" x14ac:dyDescent="0.2">
      <c r="B50" s="60"/>
      <c r="C50" s="61"/>
      <c r="D50" s="62"/>
      <c r="E50" s="63"/>
      <c r="F50" s="62"/>
      <c r="G50" s="62"/>
    </row>
    <row r="51" spans="2:7" x14ac:dyDescent="0.2">
      <c r="B51" s="64" t="s">
        <v>240</v>
      </c>
      <c r="C51" s="358" t="s">
        <v>403</v>
      </c>
      <c r="D51" s="358"/>
      <c r="E51" s="358"/>
      <c r="F51" s="358"/>
      <c r="G51" s="358"/>
    </row>
  </sheetData>
  <sheetProtection formatCells="0" formatColumns="0" formatRows="0" insertColumns="0" insertRows="0" insertHyperlinks="0" deleteColumns="0" deleteRows="0" sort="0" autoFilter="0" pivotTables="0"/>
  <mergeCells count="19">
    <mergeCell ref="B1:G1"/>
    <mergeCell ref="B7:G7"/>
    <mergeCell ref="B15:G15"/>
    <mergeCell ref="B23:G23"/>
    <mergeCell ref="B44:F44"/>
    <mergeCell ref="B16:C16"/>
    <mergeCell ref="B9:G9"/>
    <mergeCell ref="B13:F13"/>
    <mergeCell ref="B37:F37"/>
    <mergeCell ref="B18:C18"/>
    <mergeCell ref="B19:C19"/>
    <mergeCell ref="B20:C20"/>
    <mergeCell ref="B4:D4"/>
    <mergeCell ref="C51:G51"/>
    <mergeCell ref="B39:G39"/>
    <mergeCell ref="B42:F42"/>
    <mergeCell ref="B21:F21"/>
    <mergeCell ref="B17:C17"/>
    <mergeCell ref="B46:F46"/>
  </mergeCells>
  <pageMargins left="0.25" right="0.25" top="0.75" bottom="0.75" header="0.3" footer="0.3"/>
  <pageSetup paperSize="9" orientation="portrait" verticalDpi="12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55</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1.4.1.6</v>
      </c>
      <c r="G4" s="25"/>
    </row>
    <row r="5" spans="1:7" x14ac:dyDescent="0.2">
      <c r="B5" s="25" t="s">
        <v>128</v>
      </c>
      <c r="C5" s="25"/>
      <c r="D5" s="25"/>
      <c r="E5" s="25"/>
      <c r="F5" s="24" t="s">
        <v>242</v>
      </c>
      <c r="G5" s="25" t="s">
        <v>89</v>
      </c>
    </row>
    <row r="6" spans="1:7" x14ac:dyDescent="0.2">
      <c r="B6" s="25"/>
      <c r="C6" s="25"/>
      <c r="D6" s="25"/>
      <c r="E6" s="25"/>
      <c r="F6" s="247" t="str">
        <f>IF($A$1&lt;&gt;"",VLOOKUP($A$1,INFO,10,0),"")</f>
        <v>HOJA 55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1.3203</v>
      </c>
    </row>
    <row r="12" spans="1:7" x14ac:dyDescent="0.2">
      <c r="B12" s="38" t="s">
        <v>383</v>
      </c>
      <c r="C12" s="39" t="s">
        <v>249</v>
      </c>
      <c r="D12" s="40">
        <v>1.0000100000000001</v>
      </c>
      <c r="E12" s="41">
        <v>2.2000000000000002</v>
      </c>
      <c r="F12" s="40">
        <v>2</v>
      </c>
      <c r="G12" s="42">
        <f>ROUND(IF(ISNUMBER(D12),D12*E12*F12,$G$21*0.05),4)</f>
        <v>4.4000000000000004</v>
      </c>
    </row>
    <row r="13" spans="1:7" x14ac:dyDescent="0.2">
      <c r="B13" s="362" t="s">
        <v>239</v>
      </c>
      <c r="C13" s="363"/>
      <c r="D13" s="363"/>
      <c r="E13" s="363"/>
      <c r="F13" s="363"/>
      <c r="G13" s="43">
        <f>SUM(G11:G12)</f>
        <v>5.7202999999999999</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1.0000100000000001</v>
      </c>
      <c r="E17" s="36">
        <v>4.2300000000000004</v>
      </c>
      <c r="F17" s="35">
        <v>2</v>
      </c>
      <c r="G17" s="37">
        <f>ROUND(D17*E17*F17,4)</f>
        <v>8.4601000000000006</v>
      </c>
    </row>
    <row r="18" spans="2:7" x14ac:dyDescent="0.2">
      <c r="B18" s="378" t="s">
        <v>319</v>
      </c>
      <c r="C18" s="379"/>
      <c r="D18" s="41">
        <v>0.75000999999999995</v>
      </c>
      <c r="E18" s="41">
        <v>4.75</v>
      </c>
      <c r="F18" s="40">
        <v>2</v>
      </c>
      <c r="G18" s="42">
        <f>ROUND(D18*E18*F18,4)</f>
        <v>7.1250999999999998</v>
      </c>
    </row>
    <row r="19" spans="2:7" x14ac:dyDescent="0.2">
      <c r="B19" s="378" t="s">
        <v>343</v>
      </c>
      <c r="C19" s="379"/>
      <c r="D19" s="41">
        <v>1.0000100000000001</v>
      </c>
      <c r="E19" s="41">
        <v>4.28</v>
      </c>
      <c r="F19" s="40">
        <v>2</v>
      </c>
      <c r="G19" s="42">
        <f>ROUND(D19*E19*F19,4)</f>
        <v>8.5601000000000003</v>
      </c>
    </row>
    <row r="20" spans="2:7" x14ac:dyDescent="0.2">
      <c r="B20" s="378" t="s">
        <v>384</v>
      </c>
      <c r="C20" s="379"/>
      <c r="D20" s="41">
        <v>0.25</v>
      </c>
      <c r="E20" s="41">
        <v>4.5199999999999996</v>
      </c>
      <c r="F20" s="40">
        <v>2</v>
      </c>
      <c r="G20" s="42">
        <f>ROUND(D20*E20*F20,4)</f>
        <v>2.2599999999999998</v>
      </c>
    </row>
    <row r="21" spans="2:7" x14ac:dyDescent="0.2">
      <c r="B21" s="362" t="s">
        <v>239</v>
      </c>
      <c r="C21" s="363"/>
      <c r="D21" s="363"/>
      <c r="E21" s="363"/>
      <c r="F21" s="363"/>
      <c r="G21" s="43">
        <f>SUM(G17:G20)</f>
        <v>26.405299999999997</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ht="24" x14ac:dyDescent="0.2">
      <c r="B25" s="34" t="s">
        <v>385</v>
      </c>
      <c r="C25" s="11" t="s">
        <v>65</v>
      </c>
      <c r="D25" s="35">
        <v>3.8</v>
      </c>
      <c r="E25" s="36">
        <v>0.8</v>
      </c>
      <c r="F25" s="65"/>
      <c r="G25" s="37">
        <v>3.04</v>
      </c>
    </row>
    <row r="26" spans="2:7" ht="36" x14ac:dyDescent="0.2">
      <c r="B26" s="46" t="s">
        <v>399</v>
      </c>
      <c r="C26" s="39" t="s">
        <v>89</v>
      </c>
      <c r="D26" s="40">
        <v>2</v>
      </c>
      <c r="E26" s="41">
        <v>14.53</v>
      </c>
      <c r="F26" s="49"/>
      <c r="G26" s="50">
        <v>29.06</v>
      </c>
    </row>
    <row r="27" spans="2:7" x14ac:dyDescent="0.2">
      <c r="B27" s="46" t="s">
        <v>386</v>
      </c>
      <c r="C27" s="39" t="s">
        <v>89</v>
      </c>
      <c r="D27" s="40">
        <v>28</v>
      </c>
      <c r="E27" s="41">
        <v>0.03</v>
      </c>
      <c r="F27" s="49"/>
      <c r="G27" s="50">
        <v>0.84</v>
      </c>
    </row>
    <row r="28" spans="2:7" x14ac:dyDescent="0.2">
      <c r="B28" s="46" t="s">
        <v>387</v>
      </c>
      <c r="C28" s="39" t="s">
        <v>388</v>
      </c>
      <c r="D28" s="40">
        <v>0.22</v>
      </c>
      <c r="E28" s="41">
        <v>26.59</v>
      </c>
      <c r="F28" s="49"/>
      <c r="G28" s="50">
        <v>5.85</v>
      </c>
    </row>
    <row r="29" spans="2:7" x14ac:dyDescent="0.2">
      <c r="B29" s="46" t="s">
        <v>389</v>
      </c>
      <c r="C29" s="39" t="s">
        <v>29</v>
      </c>
      <c r="D29" s="40">
        <v>0.88</v>
      </c>
      <c r="E29" s="41">
        <v>31.37</v>
      </c>
      <c r="F29" s="49"/>
      <c r="G29" s="50">
        <v>27.61</v>
      </c>
    </row>
    <row r="30" spans="2:7" x14ac:dyDescent="0.2">
      <c r="B30" s="46" t="s">
        <v>390</v>
      </c>
      <c r="C30" s="39" t="s">
        <v>65</v>
      </c>
      <c r="D30" s="40">
        <v>6</v>
      </c>
      <c r="E30" s="41">
        <v>3.7</v>
      </c>
      <c r="F30" s="49"/>
      <c r="G30" s="50">
        <v>22.2</v>
      </c>
    </row>
    <row r="31" spans="2:7" x14ac:dyDescent="0.2">
      <c r="B31" s="46" t="s">
        <v>391</v>
      </c>
      <c r="C31" s="39" t="s">
        <v>327</v>
      </c>
      <c r="D31" s="40">
        <v>1</v>
      </c>
      <c r="E31" s="41">
        <v>0.67</v>
      </c>
      <c r="F31" s="49"/>
      <c r="G31" s="50">
        <v>0.67</v>
      </c>
    </row>
    <row r="32" spans="2:7" ht="24" x14ac:dyDescent="0.2">
      <c r="B32" s="46" t="s">
        <v>392</v>
      </c>
      <c r="C32" s="39" t="s">
        <v>29</v>
      </c>
      <c r="D32" s="40">
        <v>0.88</v>
      </c>
      <c r="E32" s="41">
        <v>45.21</v>
      </c>
      <c r="F32" s="49"/>
      <c r="G32" s="50">
        <v>39.78</v>
      </c>
    </row>
    <row r="33" spans="2:7" ht="24" x14ac:dyDescent="0.2">
      <c r="B33" s="46" t="s">
        <v>393</v>
      </c>
      <c r="C33" s="39" t="s">
        <v>29</v>
      </c>
      <c r="D33" s="40">
        <v>0.35</v>
      </c>
      <c r="E33" s="41">
        <v>76.23</v>
      </c>
      <c r="F33" s="49"/>
      <c r="G33" s="50">
        <v>26.68</v>
      </c>
    </row>
    <row r="34" spans="2:7" ht="24" x14ac:dyDescent="0.2">
      <c r="B34" s="46" t="s">
        <v>395</v>
      </c>
      <c r="C34" s="39" t="s">
        <v>291</v>
      </c>
      <c r="D34" s="40">
        <v>0.22</v>
      </c>
      <c r="E34" s="41">
        <v>3.56</v>
      </c>
      <c r="F34" s="49"/>
      <c r="G34" s="50">
        <v>0.78</v>
      </c>
    </row>
    <row r="35" spans="2:7" x14ac:dyDescent="0.2">
      <c r="B35" s="46" t="s">
        <v>396</v>
      </c>
      <c r="C35" s="39" t="s">
        <v>89</v>
      </c>
      <c r="D35" s="40">
        <v>6</v>
      </c>
      <c r="E35" s="41">
        <v>3</v>
      </c>
      <c r="F35" s="49"/>
      <c r="G35" s="50">
        <v>18</v>
      </c>
    </row>
    <row r="36" spans="2:7" ht="36" x14ac:dyDescent="0.2">
      <c r="B36" s="46" t="s">
        <v>397</v>
      </c>
      <c r="C36" s="39" t="s">
        <v>89</v>
      </c>
      <c r="D36" s="40">
        <v>0.04</v>
      </c>
      <c r="E36" s="41">
        <v>62.14</v>
      </c>
      <c r="F36" s="49"/>
      <c r="G36" s="50">
        <v>2.4900000000000002</v>
      </c>
    </row>
    <row r="37" spans="2:7" x14ac:dyDescent="0.2">
      <c r="B37" s="362" t="s">
        <v>239</v>
      </c>
      <c r="C37" s="363"/>
      <c r="D37" s="363"/>
      <c r="E37" s="363"/>
      <c r="F37" s="363"/>
      <c r="G37" s="43">
        <v>177.00000000000003</v>
      </c>
    </row>
    <row r="38" spans="2:7" x14ac:dyDescent="0.2">
      <c r="B38" s="24"/>
      <c r="C38" s="26"/>
      <c r="D38" s="27"/>
      <c r="E38" s="28"/>
      <c r="F38" s="27"/>
      <c r="G38" s="27"/>
    </row>
    <row r="39" spans="2:7" x14ac:dyDescent="0.2">
      <c r="B39" s="359" t="s">
        <v>261</v>
      </c>
      <c r="C39" s="360"/>
      <c r="D39" s="360"/>
      <c r="E39" s="360"/>
      <c r="F39" s="360"/>
      <c r="G39" s="361"/>
    </row>
    <row r="40" spans="2:7" x14ac:dyDescent="0.2">
      <c r="B40" s="29" t="s">
        <v>2</v>
      </c>
      <c r="C40" s="30" t="s">
        <v>3</v>
      </c>
      <c r="D40" s="30" t="s">
        <v>4</v>
      </c>
      <c r="E40" s="30" t="s">
        <v>262</v>
      </c>
      <c r="F40" s="30" t="s">
        <v>263</v>
      </c>
      <c r="G40" s="45" t="s">
        <v>247</v>
      </c>
    </row>
    <row r="41" spans="2:7" x14ac:dyDescent="0.2">
      <c r="B41" s="46"/>
      <c r="C41" s="39"/>
      <c r="D41" s="40"/>
      <c r="E41" s="51"/>
      <c r="F41" s="52"/>
      <c r="G41" s="53"/>
    </row>
    <row r="42" spans="2:7" x14ac:dyDescent="0.2">
      <c r="B42" s="362" t="s">
        <v>239</v>
      </c>
      <c r="C42" s="363"/>
      <c r="D42" s="363"/>
      <c r="E42" s="363"/>
      <c r="F42" s="363"/>
      <c r="G42" s="43">
        <v>0</v>
      </c>
    </row>
    <row r="43" spans="2:7" x14ac:dyDescent="0.2">
      <c r="B43" s="47"/>
      <c r="C43" s="47"/>
      <c r="D43" s="47"/>
      <c r="E43" s="47"/>
      <c r="F43" s="47"/>
      <c r="G43" s="47"/>
    </row>
    <row r="44" spans="2:7" x14ac:dyDescent="0.2">
      <c r="B44" s="366" t="s">
        <v>264</v>
      </c>
      <c r="C44" s="367"/>
      <c r="D44" s="367"/>
      <c r="E44" s="367"/>
      <c r="F44" s="367"/>
      <c r="G44" s="54">
        <f>ROUND(G42+G37+G21+G13,2)</f>
        <v>209.13</v>
      </c>
    </row>
    <row r="45" spans="2:7" ht="12.4" customHeight="1" x14ac:dyDescent="0.2">
      <c r="B45" s="47"/>
      <c r="C45" s="47"/>
      <c r="D45" s="47"/>
      <c r="E45" s="47"/>
      <c r="F45" s="47"/>
      <c r="G45" s="47"/>
    </row>
    <row r="46" spans="2:7" x14ac:dyDescent="0.2">
      <c r="B46" s="366" t="s">
        <v>265</v>
      </c>
      <c r="C46" s="367"/>
      <c r="D46" s="367"/>
      <c r="E46" s="367"/>
      <c r="F46" s="367"/>
      <c r="G46" s="54">
        <f>ROUND(B47*G44,2)</f>
        <v>35.549999999999997</v>
      </c>
    </row>
    <row r="47" spans="2:7" x14ac:dyDescent="0.2">
      <c r="B47" s="55" t="s">
        <v>266</v>
      </c>
      <c r="C47" s="56"/>
      <c r="D47" s="56"/>
      <c r="E47" s="56"/>
      <c r="F47" s="56"/>
    </row>
    <row r="48" spans="2:7" x14ac:dyDescent="0.2">
      <c r="B48" s="24"/>
      <c r="C48" s="26"/>
      <c r="D48" s="27"/>
      <c r="E48" s="28"/>
      <c r="F48" s="27"/>
      <c r="G48" s="27"/>
    </row>
    <row r="49" spans="2:7" x14ac:dyDescent="0.2">
      <c r="B49" s="57" t="s">
        <v>267</v>
      </c>
      <c r="C49" s="58"/>
      <c r="D49" s="58"/>
      <c r="E49" s="58"/>
      <c r="F49" s="58"/>
      <c r="G49" s="59">
        <f>ROUND(G46+G44,3)</f>
        <v>244.68</v>
      </c>
    </row>
    <row r="50" spans="2:7" x14ac:dyDescent="0.2">
      <c r="B50" s="60"/>
      <c r="C50" s="61"/>
      <c r="D50" s="62"/>
      <c r="E50" s="63"/>
      <c r="F50" s="62"/>
      <c r="G50" s="62"/>
    </row>
    <row r="51" spans="2:7" x14ac:dyDescent="0.2">
      <c r="B51" s="64" t="s">
        <v>240</v>
      </c>
      <c r="C51" s="358" t="s">
        <v>404</v>
      </c>
      <c r="D51" s="358"/>
      <c r="E51" s="358"/>
      <c r="F51" s="358"/>
      <c r="G51" s="358"/>
    </row>
  </sheetData>
  <sheetProtection formatCells="0" formatColumns="0" formatRows="0" insertColumns="0" insertRows="0" insertHyperlinks="0" deleteColumns="0" deleteRows="0" sort="0" autoFilter="0" pivotTables="0"/>
  <mergeCells count="19">
    <mergeCell ref="B1:G1"/>
    <mergeCell ref="B7:G7"/>
    <mergeCell ref="B15:G15"/>
    <mergeCell ref="B23:G23"/>
    <mergeCell ref="B44:F44"/>
    <mergeCell ref="B16:C16"/>
    <mergeCell ref="B9:G9"/>
    <mergeCell ref="B13:F13"/>
    <mergeCell ref="B37:F37"/>
    <mergeCell ref="B18:C18"/>
    <mergeCell ref="B19:C19"/>
    <mergeCell ref="B20:C20"/>
    <mergeCell ref="B4:D4"/>
    <mergeCell ref="C51:G51"/>
    <mergeCell ref="B39:G39"/>
    <mergeCell ref="B42:F42"/>
    <mergeCell ref="B21:F21"/>
    <mergeCell ref="B17:C17"/>
    <mergeCell ref="B46:F46"/>
  </mergeCells>
  <pageMargins left="0.25" right="0.25" top="0.75" bottom="0.75" header="0.3" footer="0.3"/>
  <pageSetup paperSize="9" orientation="portrait" verticalDpi="120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56</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1.4.1.7</v>
      </c>
      <c r="G4" s="25"/>
    </row>
    <row r="5" spans="1:7" x14ac:dyDescent="0.2">
      <c r="B5" s="25" t="s">
        <v>130</v>
      </c>
      <c r="C5" s="25"/>
      <c r="D5" s="25"/>
      <c r="E5" s="25"/>
      <c r="F5" s="24" t="s">
        <v>242</v>
      </c>
      <c r="G5" s="25" t="s">
        <v>89</v>
      </c>
    </row>
    <row r="6" spans="1:7" x14ac:dyDescent="0.2">
      <c r="B6" s="25"/>
      <c r="C6" s="25"/>
      <c r="D6" s="25"/>
      <c r="E6" s="25"/>
      <c r="F6" s="247" t="str">
        <f>IF($A$1&lt;&gt;"",VLOOKUP($A$1,INFO,10,0),"")</f>
        <v>HOJA 56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6.6013000000000002</v>
      </c>
    </row>
    <row r="12" spans="1:7" x14ac:dyDescent="0.2">
      <c r="B12" s="38" t="s">
        <v>383</v>
      </c>
      <c r="C12" s="39" t="s">
        <v>249</v>
      </c>
      <c r="D12" s="40">
        <v>1</v>
      </c>
      <c r="E12" s="41">
        <v>2.2000000000000002</v>
      </c>
      <c r="F12" s="40">
        <v>10</v>
      </c>
      <c r="G12" s="42">
        <f>ROUND(IF(ISNUMBER(D12),D12*E12*F12,$G$21*0.05),4)</f>
        <v>22</v>
      </c>
    </row>
    <row r="13" spans="1:7" x14ac:dyDescent="0.2">
      <c r="B13" s="362" t="s">
        <v>239</v>
      </c>
      <c r="C13" s="363"/>
      <c r="D13" s="363"/>
      <c r="E13" s="363"/>
      <c r="F13" s="363"/>
      <c r="G13" s="43">
        <f>SUM(G11:G12)</f>
        <v>28.601300000000002</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1</v>
      </c>
      <c r="E17" s="36">
        <v>4.2300000000000004</v>
      </c>
      <c r="F17" s="35">
        <v>10</v>
      </c>
      <c r="G17" s="37">
        <f>ROUND(D17*E17*F17,4)</f>
        <v>42.3</v>
      </c>
    </row>
    <row r="18" spans="2:7" x14ac:dyDescent="0.2">
      <c r="B18" s="378" t="s">
        <v>319</v>
      </c>
      <c r="C18" s="379"/>
      <c r="D18" s="41">
        <v>0.75</v>
      </c>
      <c r="E18" s="41">
        <v>4.75</v>
      </c>
      <c r="F18" s="40">
        <v>10</v>
      </c>
      <c r="G18" s="42">
        <f>ROUND(D18*E18*F18,4)</f>
        <v>35.625</v>
      </c>
    </row>
    <row r="19" spans="2:7" x14ac:dyDescent="0.2">
      <c r="B19" s="378" t="s">
        <v>343</v>
      </c>
      <c r="C19" s="379"/>
      <c r="D19" s="41">
        <v>1</v>
      </c>
      <c r="E19" s="41">
        <v>4.28</v>
      </c>
      <c r="F19" s="40">
        <v>10</v>
      </c>
      <c r="G19" s="42">
        <f>ROUND(D19*E19*F19,4)</f>
        <v>42.8</v>
      </c>
    </row>
    <row r="20" spans="2:7" x14ac:dyDescent="0.2">
      <c r="B20" s="378" t="s">
        <v>384</v>
      </c>
      <c r="C20" s="379"/>
      <c r="D20" s="41">
        <v>0.25</v>
      </c>
      <c r="E20" s="41">
        <v>4.5199999999999996</v>
      </c>
      <c r="F20" s="40">
        <v>10</v>
      </c>
      <c r="G20" s="42">
        <f>ROUND(D20*E20*F20,4)</f>
        <v>11.3</v>
      </c>
    </row>
    <row r="21" spans="2:7" x14ac:dyDescent="0.2">
      <c r="B21" s="362" t="s">
        <v>239</v>
      </c>
      <c r="C21" s="363"/>
      <c r="D21" s="363"/>
      <c r="E21" s="363"/>
      <c r="F21" s="363"/>
      <c r="G21" s="43">
        <f>SUM(G17:G20)</f>
        <v>132.02500000000001</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ht="24" x14ac:dyDescent="0.2">
      <c r="B25" s="34" t="s">
        <v>385</v>
      </c>
      <c r="C25" s="11" t="s">
        <v>65</v>
      </c>
      <c r="D25" s="35">
        <v>6.1</v>
      </c>
      <c r="E25" s="36">
        <v>0.8</v>
      </c>
      <c r="F25" s="65"/>
      <c r="G25" s="37">
        <v>4.88</v>
      </c>
    </row>
    <row r="26" spans="2:7" ht="36" x14ac:dyDescent="0.2">
      <c r="B26" s="46" t="s">
        <v>399</v>
      </c>
      <c r="C26" s="39" t="s">
        <v>89</v>
      </c>
      <c r="D26" s="40">
        <v>2</v>
      </c>
      <c r="E26" s="41">
        <v>14.53</v>
      </c>
      <c r="F26" s="49"/>
      <c r="G26" s="50">
        <v>29.06</v>
      </c>
    </row>
    <row r="27" spans="2:7" x14ac:dyDescent="0.2">
      <c r="B27" s="46" t="s">
        <v>386</v>
      </c>
      <c r="C27" s="39" t="s">
        <v>89</v>
      </c>
      <c r="D27" s="40">
        <v>58</v>
      </c>
      <c r="E27" s="41">
        <v>0.03</v>
      </c>
      <c r="F27" s="49"/>
      <c r="G27" s="50">
        <v>1.74</v>
      </c>
    </row>
    <row r="28" spans="2:7" x14ac:dyDescent="0.2">
      <c r="B28" s="46" t="s">
        <v>387</v>
      </c>
      <c r="C28" s="39" t="s">
        <v>388</v>
      </c>
      <c r="D28" s="40">
        <v>0.45</v>
      </c>
      <c r="E28" s="41">
        <v>26.59</v>
      </c>
      <c r="F28" s="49"/>
      <c r="G28" s="50">
        <v>11.97</v>
      </c>
    </row>
    <row r="29" spans="2:7" x14ac:dyDescent="0.2">
      <c r="B29" s="46" t="s">
        <v>389</v>
      </c>
      <c r="C29" s="39" t="s">
        <v>29</v>
      </c>
      <c r="D29" s="40">
        <v>1.8</v>
      </c>
      <c r="E29" s="41">
        <v>31.37</v>
      </c>
      <c r="F29" s="49"/>
      <c r="G29" s="50">
        <v>56.47</v>
      </c>
    </row>
    <row r="30" spans="2:7" x14ac:dyDescent="0.2">
      <c r="B30" s="46" t="s">
        <v>390</v>
      </c>
      <c r="C30" s="39" t="s">
        <v>65</v>
      </c>
      <c r="D30" s="40">
        <v>6</v>
      </c>
      <c r="E30" s="41">
        <v>3.7</v>
      </c>
      <c r="F30" s="49"/>
      <c r="G30" s="50">
        <v>22.2</v>
      </c>
    </row>
    <row r="31" spans="2:7" x14ac:dyDescent="0.2">
      <c r="B31" s="46" t="s">
        <v>391</v>
      </c>
      <c r="C31" s="39" t="s">
        <v>327</v>
      </c>
      <c r="D31" s="40">
        <v>1</v>
      </c>
      <c r="E31" s="41">
        <v>0.67</v>
      </c>
      <c r="F31" s="49"/>
      <c r="G31" s="50">
        <v>0.67</v>
      </c>
    </row>
    <row r="32" spans="2:7" ht="24" x14ac:dyDescent="0.2">
      <c r="B32" s="46" t="s">
        <v>392</v>
      </c>
      <c r="C32" s="39" t="s">
        <v>29</v>
      </c>
      <c r="D32" s="40">
        <v>1.8</v>
      </c>
      <c r="E32" s="41">
        <v>45.21</v>
      </c>
      <c r="F32" s="49"/>
      <c r="G32" s="50">
        <v>81.38</v>
      </c>
    </row>
    <row r="33" spans="2:7" ht="24" x14ac:dyDescent="0.2">
      <c r="B33" s="46" t="s">
        <v>393</v>
      </c>
      <c r="C33" s="39" t="s">
        <v>29</v>
      </c>
      <c r="D33" s="40">
        <v>0.72</v>
      </c>
      <c r="E33" s="41">
        <v>76.23</v>
      </c>
      <c r="F33" s="49"/>
      <c r="G33" s="50">
        <v>54.89</v>
      </c>
    </row>
    <row r="34" spans="2:7" ht="24" x14ac:dyDescent="0.2">
      <c r="B34" s="46" t="s">
        <v>395</v>
      </c>
      <c r="C34" s="39" t="s">
        <v>291</v>
      </c>
      <c r="D34" s="40">
        <v>0.45</v>
      </c>
      <c r="E34" s="41">
        <v>3.56</v>
      </c>
      <c r="F34" s="49"/>
      <c r="G34" s="50">
        <v>1.6</v>
      </c>
    </row>
    <row r="35" spans="2:7" x14ac:dyDescent="0.2">
      <c r="B35" s="46" t="s">
        <v>396</v>
      </c>
      <c r="C35" s="39" t="s">
        <v>89</v>
      </c>
      <c r="D35" s="40">
        <v>2</v>
      </c>
      <c r="E35" s="41">
        <v>3</v>
      </c>
      <c r="F35" s="49"/>
      <c r="G35" s="50">
        <v>6</v>
      </c>
    </row>
    <row r="36" spans="2:7" ht="36" x14ac:dyDescent="0.2">
      <c r="B36" s="46" t="s">
        <v>397</v>
      </c>
      <c r="C36" s="39" t="s">
        <v>89</v>
      </c>
      <c r="D36" s="40">
        <v>7.0000000000000007E-2</v>
      </c>
      <c r="E36" s="41">
        <v>62.14</v>
      </c>
      <c r="F36" s="49"/>
      <c r="G36" s="50">
        <v>4.3499999999999996</v>
      </c>
    </row>
    <row r="37" spans="2:7" x14ac:dyDescent="0.2">
      <c r="B37" s="362" t="s">
        <v>239</v>
      </c>
      <c r="C37" s="363"/>
      <c r="D37" s="363"/>
      <c r="E37" s="363"/>
      <c r="F37" s="363"/>
      <c r="G37" s="43">
        <v>275.21000000000004</v>
      </c>
    </row>
    <row r="38" spans="2:7" x14ac:dyDescent="0.2">
      <c r="B38" s="24"/>
      <c r="C38" s="26"/>
      <c r="D38" s="27"/>
      <c r="E38" s="28"/>
      <c r="F38" s="27"/>
      <c r="G38" s="27"/>
    </row>
    <row r="39" spans="2:7" x14ac:dyDescent="0.2">
      <c r="B39" s="359" t="s">
        <v>261</v>
      </c>
      <c r="C39" s="360"/>
      <c r="D39" s="360"/>
      <c r="E39" s="360"/>
      <c r="F39" s="360"/>
      <c r="G39" s="361"/>
    </row>
    <row r="40" spans="2:7" x14ac:dyDescent="0.2">
      <c r="B40" s="29" t="s">
        <v>2</v>
      </c>
      <c r="C40" s="30" t="s">
        <v>3</v>
      </c>
      <c r="D40" s="30" t="s">
        <v>4</v>
      </c>
      <c r="E40" s="30" t="s">
        <v>262</v>
      </c>
      <c r="F40" s="30" t="s">
        <v>263</v>
      </c>
      <c r="G40" s="45" t="s">
        <v>247</v>
      </c>
    </row>
    <row r="41" spans="2:7" x14ac:dyDescent="0.2">
      <c r="B41" s="46"/>
      <c r="C41" s="39"/>
      <c r="D41" s="40"/>
      <c r="E41" s="51"/>
      <c r="F41" s="52"/>
      <c r="G41" s="53"/>
    </row>
    <row r="42" spans="2:7" x14ac:dyDescent="0.2">
      <c r="B42" s="362" t="s">
        <v>239</v>
      </c>
      <c r="C42" s="363"/>
      <c r="D42" s="363"/>
      <c r="E42" s="363"/>
      <c r="F42" s="363"/>
      <c r="G42" s="43">
        <v>0</v>
      </c>
    </row>
    <row r="43" spans="2:7" x14ac:dyDescent="0.2">
      <c r="B43" s="47"/>
      <c r="C43" s="47"/>
      <c r="D43" s="47"/>
      <c r="E43" s="47"/>
      <c r="F43" s="47"/>
      <c r="G43" s="47"/>
    </row>
    <row r="44" spans="2:7" x14ac:dyDescent="0.2">
      <c r="B44" s="366" t="s">
        <v>264</v>
      </c>
      <c r="C44" s="367"/>
      <c r="D44" s="367"/>
      <c r="E44" s="367"/>
      <c r="F44" s="367"/>
      <c r="G44" s="54">
        <f>ROUND(G42+G37+G21+G13,2)</f>
        <v>435.84</v>
      </c>
    </row>
    <row r="45" spans="2:7" ht="12.4" customHeight="1" x14ac:dyDescent="0.2">
      <c r="B45" s="47"/>
      <c r="C45" s="47"/>
      <c r="D45" s="47"/>
      <c r="E45" s="47"/>
      <c r="F45" s="47"/>
      <c r="G45" s="47"/>
    </row>
    <row r="46" spans="2:7" x14ac:dyDescent="0.2">
      <c r="B46" s="366" t="s">
        <v>265</v>
      </c>
      <c r="C46" s="367"/>
      <c r="D46" s="367"/>
      <c r="E46" s="367"/>
      <c r="F46" s="367"/>
      <c r="G46" s="54">
        <f>ROUND(B47*G44,2)</f>
        <v>74.09</v>
      </c>
    </row>
    <row r="47" spans="2:7" x14ac:dyDescent="0.2">
      <c r="B47" s="55" t="s">
        <v>266</v>
      </c>
      <c r="C47" s="56"/>
      <c r="D47" s="56"/>
      <c r="E47" s="56"/>
      <c r="F47" s="56"/>
    </row>
    <row r="48" spans="2:7" x14ac:dyDescent="0.2">
      <c r="B48" s="24"/>
      <c r="C48" s="26"/>
      <c r="D48" s="27"/>
      <c r="E48" s="28"/>
      <c r="F48" s="27"/>
      <c r="G48" s="27"/>
    </row>
    <row r="49" spans="2:7" x14ac:dyDescent="0.2">
      <c r="B49" s="57" t="s">
        <v>267</v>
      </c>
      <c r="C49" s="58"/>
      <c r="D49" s="58"/>
      <c r="E49" s="58"/>
      <c r="F49" s="58"/>
      <c r="G49" s="59">
        <f>ROUND(G46+G44,3)</f>
        <v>509.93</v>
      </c>
    </row>
    <row r="50" spans="2:7" x14ac:dyDescent="0.2">
      <c r="B50" s="60"/>
      <c r="C50" s="61"/>
      <c r="D50" s="62"/>
      <c r="E50" s="63"/>
      <c r="F50" s="62"/>
      <c r="G50" s="62"/>
    </row>
    <row r="51" spans="2:7" x14ac:dyDescent="0.2">
      <c r="B51" s="64" t="s">
        <v>240</v>
      </c>
      <c r="C51" s="358" t="s">
        <v>405</v>
      </c>
      <c r="D51" s="358"/>
      <c r="E51" s="358"/>
      <c r="F51" s="358"/>
      <c r="G51" s="358"/>
    </row>
  </sheetData>
  <sheetProtection formatCells="0" formatColumns="0" formatRows="0" insertColumns="0" insertRows="0" insertHyperlinks="0" deleteColumns="0" deleteRows="0" sort="0" autoFilter="0" pivotTables="0"/>
  <mergeCells count="19">
    <mergeCell ref="B1:G1"/>
    <mergeCell ref="B7:G7"/>
    <mergeCell ref="B15:G15"/>
    <mergeCell ref="B23:G23"/>
    <mergeCell ref="B44:F44"/>
    <mergeCell ref="B16:C16"/>
    <mergeCell ref="B9:G9"/>
    <mergeCell ref="B13:F13"/>
    <mergeCell ref="B37:F37"/>
    <mergeCell ref="B18:C18"/>
    <mergeCell ref="B19:C19"/>
    <mergeCell ref="B20:C20"/>
    <mergeCell ref="B4:D4"/>
    <mergeCell ref="C51:G51"/>
    <mergeCell ref="B39:G39"/>
    <mergeCell ref="B42:F42"/>
    <mergeCell ref="B21:F21"/>
    <mergeCell ref="B17:C17"/>
    <mergeCell ref="B46:F46"/>
  </mergeCells>
  <pageMargins left="0.25" right="0.25" top="0.75" bottom="0.75" header="0.3" footer="0.3"/>
  <pageSetup paperSize="9" orientation="portrait" verticalDpi="1200"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57</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1.4.1.8</v>
      </c>
      <c r="G4" s="25"/>
    </row>
    <row r="5" spans="1:7" x14ac:dyDescent="0.2">
      <c r="B5" s="25" t="s">
        <v>132</v>
      </c>
      <c r="C5" s="25"/>
      <c r="D5" s="25"/>
      <c r="E5" s="25"/>
      <c r="F5" s="24" t="s">
        <v>242</v>
      </c>
      <c r="G5" s="25" t="s">
        <v>89</v>
      </c>
    </row>
    <row r="6" spans="1:7" x14ac:dyDescent="0.2">
      <c r="B6" s="25"/>
      <c r="C6" s="25"/>
      <c r="D6" s="25"/>
      <c r="E6" s="25"/>
      <c r="F6" s="247" t="str">
        <f>IF($A$1&lt;&gt;"",VLOOKUP($A$1,INFO,10,0),"")</f>
        <v>HOJA 57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11.0014</v>
      </c>
    </row>
    <row r="12" spans="1:7" x14ac:dyDescent="0.2">
      <c r="B12" s="38" t="s">
        <v>383</v>
      </c>
      <c r="C12" s="39" t="s">
        <v>249</v>
      </c>
      <c r="D12" s="40">
        <v>0.99994000000000005</v>
      </c>
      <c r="E12" s="41">
        <v>2.2000000000000002</v>
      </c>
      <c r="F12" s="40">
        <v>16.66667</v>
      </c>
      <c r="G12" s="42">
        <f>ROUND(IF(ISNUMBER(D12),D12*E12*F12,$G$21*0.05),4)</f>
        <v>36.664499999999997</v>
      </c>
    </row>
    <row r="13" spans="1:7" x14ac:dyDescent="0.2">
      <c r="B13" s="362" t="s">
        <v>239</v>
      </c>
      <c r="C13" s="363"/>
      <c r="D13" s="363"/>
      <c r="E13" s="363"/>
      <c r="F13" s="363"/>
      <c r="G13" s="43">
        <f>SUM(G11:G12)</f>
        <v>47.665899999999993</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0.99994000000000005</v>
      </c>
      <c r="E17" s="36">
        <v>4.2300000000000004</v>
      </c>
      <c r="F17" s="35">
        <v>16.66667</v>
      </c>
      <c r="G17" s="37">
        <f>ROUND(D17*E17*F17,4)</f>
        <v>70.495800000000003</v>
      </c>
    </row>
    <row r="18" spans="2:7" x14ac:dyDescent="0.2">
      <c r="B18" s="378" t="s">
        <v>319</v>
      </c>
      <c r="C18" s="379"/>
      <c r="D18" s="41">
        <v>0.74995000000000001</v>
      </c>
      <c r="E18" s="41">
        <v>4.75</v>
      </c>
      <c r="F18" s="40">
        <v>16.66667</v>
      </c>
      <c r="G18" s="42">
        <f>ROUND(D18*E18*F18,4)</f>
        <v>59.371099999999998</v>
      </c>
    </row>
    <row r="19" spans="2:7" x14ac:dyDescent="0.2">
      <c r="B19" s="378" t="s">
        <v>343</v>
      </c>
      <c r="C19" s="379"/>
      <c r="D19" s="41">
        <v>0.99994000000000005</v>
      </c>
      <c r="E19" s="41">
        <v>4.28</v>
      </c>
      <c r="F19" s="40">
        <v>16.66667</v>
      </c>
      <c r="G19" s="42">
        <f>ROUND(D19*E19*F19,4)</f>
        <v>71.329099999999997</v>
      </c>
    </row>
    <row r="20" spans="2:7" x14ac:dyDescent="0.2">
      <c r="B20" s="378" t="s">
        <v>384</v>
      </c>
      <c r="C20" s="379"/>
      <c r="D20" s="41">
        <v>0.24998000000000001</v>
      </c>
      <c r="E20" s="41">
        <v>4.5199999999999996</v>
      </c>
      <c r="F20" s="40">
        <v>16.66667</v>
      </c>
      <c r="G20" s="42">
        <f>ROUND(D20*E20*F20,4)</f>
        <v>18.831800000000001</v>
      </c>
    </row>
    <row r="21" spans="2:7" x14ac:dyDescent="0.2">
      <c r="B21" s="362" t="s">
        <v>239</v>
      </c>
      <c r="C21" s="363"/>
      <c r="D21" s="363"/>
      <c r="E21" s="363"/>
      <c r="F21" s="363"/>
      <c r="G21" s="43">
        <f>SUM(G17:G20)</f>
        <v>220.02779999999996</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ht="24" x14ac:dyDescent="0.2">
      <c r="B25" s="34" t="s">
        <v>385</v>
      </c>
      <c r="C25" s="11" t="s">
        <v>65</v>
      </c>
      <c r="D25" s="35">
        <v>7.32</v>
      </c>
      <c r="E25" s="36">
        <v>0.8</v>
      </c>
      <c r="F25" s="65"/>
      <c r="G25" s="37">
        <v>5.86</v>
      </c>
    </row>
    <row r="26" spans="2:7" ht="36" x14ac:dyDescent="0.2">
      <c r="B26" s="46" t="s">
        <v>399</v>
      </c>
      <c r="C26" s="39" t="s">
        <v>89</v>
      </c>
      <c r="D26" s="40">
        <v>2</v>
      </c>
      <c r="E26" s="41">
        <v>14.53</v>
      </c>
      <c r="F26" s="49"/>
      <c r="G26" s="50">
        <v>29.06</v>
      </c>
    </row>
    <row r="27" spans="2:7" x14ac:dyDescent="0.2">
      <c r="B27" s="46" t="s">
        <v>386</v>
      </c>
      <c r="C27" s="39" t="s">
        <v>89</v>
      </c>
      <c r="D27" s="40">
        <v>95</v>
      </c>
      <c r="E27" s="41">
        <v>0.03</v>
      </c>
      <c r="F27" s="49"/>
      <c r="G27" s="50">
        <v>2.85</v>
      </c>
    </row>
    <row r="28" spans="2:7" x14ac:dyDescent="0.2">
      <c r="B28" s="46" t="s">
        <v>387</v>
      </c>
      <c r="C28" s="39" t="s">
        <v>388</v>
      </c>
      <c r="D28" s="40">
        <v>0.75</v>
      </c>
      <c r="E28" s="41">
        <v>26.59</v>
      </c>
      <c r="F28" s="49"/>
      <c r="G28" s="50">
        <v>19.940000000000001</v>
      </c>
    </row>
    <row r="29" spans="2:7" x14ac:dyDescent="0.2">
      <c r="B29" s="46" t="s">
        <v>389</v>
      </c>
      <c r="C29" s="39" t="s">
        <v>29</v>
      </c>
      <c r="D29" s="40">
        <v>2.98</v>
      </c>
      <c r="E29" s="41">
        <v>31.37</v>
      </c>
      <c r="F29" s="49"/>
      <c r="G29" s="50">
        <v>93.48</v>
      </c>
    </row>
    <row r="30" spans="2:7" x14ac:dyDescent="0.2">
      <c r="B30" s="46" t="s">
        <v>390</v>
      </c>
      <c r="C30" s="39" t="s">
        <v>65</v>
      </c>
      <c r="D30" s="40">
        <v>6</v>
      </c>
      <c r="E30" s="41">
        <v>3.7</v>
      </c>
      <c r="F30" s="49"/>
      <c r="G30" s="50">
        <v>22.2</v>
      </c>
    </row>
    <row r="31" spans="2:7" x14ac:dyDescent="0.2">
      <c r="B31" s="46" t="s">
        <v>391</v>
      </c>
      <c r="C31" s="39" t="s">
        <v>327</v>
      </c>
      <c r="D31" s="40">
        <v>1</v>
      </c>
      <c r="E31" s="41">
        <v>0.67</v>
      </c>
      <c r="F31" s="49"/>
      <c r="G31" s="50">
        <v>0.67</v>
      </c>
    </row>
    <row r="32" spans="2:7" ht="24" x14ac:dyDescent="0.2">
      <c r="B32" s="46" t="s">
        <v>392</v>
      </c>
      <c r="C32" s="39" t="s">
        <v>29</v>
      </c>
      <c r="D32" s="40">
        <v>2.98</v>
      </c>
      <c r="E32" s="41">
        <v>45.21</v>
      </c>
      <c r="F32" s="49"/>
      <c r="G32" s="50">
        <v>134.72999999999999</v>
      </c>
    </row>
    <row r="33" spans="2:7" ht="24" x14ac:dyDescent="0.2">
      <c r="B33" s="46" t="s">
        <v>393</v>
      </c>
      <c r="C33" s="39" t="s">
        <v>29</v>
      </c>
      <c r="D33" s="40">
        <v>1.19</v>
      </c>
      <c r="E33" s="41">
        <v>76.23</v>
      </c>
      <c r="F33" s="49"/>
      <c r="G33" s="50">
        <v>90.71</v>
      </c>
    </row>
    <row r="34" spans="2:7" ht="24" x14ac:dyDescent="0.2">
      <c r="B34" s="46" t="s">
        <v>395</v>
      </c>
      <c r="C34" s="39" t="s">
        <v>291</v>
      </c>
      <c r="D34" s="40">
        <v>0.75</v>
      </c>
      <c r="E34" s="41">
        <v>3.56</v>
      </c>
      <c r="F34" s="49"/>
      <c r="G34" s="50">
        <v>2.67</v>
      </c>
    </row>
    <row r="35" spans="2:7" x14ac:dyDescent="0.2">
      <c r="B35" s="46" t="s">
        <v>396</v>
      </c>
      <c r="C35" s="39" t="s">
        <v>89</v>
      </c>
      <c r="D35" s="40">
        <v>6</v>
      </c>
      <c r="E35" s="41">
        <v>3</v>
      </c>
      <c r="F35" s="49"/>
      <c r="G35" s="50">
        <v>18</v>
      </c>
    </row>
    <row r="36" spans="2:7" ht="36" x14ac:dyDescent="0.2">
      <c r="B36" s="46" t="s">
        <v>397</v>
      </c>
      <c r="C36" s="39" t="s">
        <v>89</v>
      </c>
      <c r="D36" s="40">
        <v>0.12</v>
      </c>
      <c r="E36" s="41">
        <v>62.14</v>
      </c>
      <c r="F36" s="49"/>
      <c r="G36" s="50">
        <v>7.46</v>
      </c>
    </row>
    <row r="37" spans="2:7" x14ac:dyDescent="0.2">
      <c r="B37" s="362" t="s">
        <v>239</v>
      </c>
      <c r="C37" s="363"/>
      <c r="D37" s="363"/>
      <c r="E37" s="363"/>
      <c r="F37" s="363"/>
      <c r="G37" s="43">
        <v>427.62999999999994</v>
      </c>
    </row>
    <row r="38" spans="2:7" x14ac:dyDescent="0.2">
      <c r="B38" s="24"/>
      <c r="C38" s="26"/>
      <c r="D38" s="27"/>
      <c r="E38" s="28"/>
      <c r="F38" s="27"/>
      <c r="G38" s="27"/>
    </row>
    <row r="39" spans="2:7" x14ac:dyDescent="0.2">
      <c r="B39" s="359" t="s">
        <v>261</v>
      </c>
      <c r="C39" s="360"/>
      <c r="D39" s="360"/>
      <c r="E39" s="360"/>
      <c r="F39" s="360"/>
      <c r="G39" s="361"/>
    </row>
    <row r="40" spans="2:7" x14ac:dyDescent="0.2">
      <c r="B40" s="29" t="s">
        <v>2</v>
      </c>
      <c r="C40" s="30" t="s">
        <v>3</v>
      </c>
      <c r="D40" s="30" t="s">
        <v>4</v>
      </c>
      <c r="E40" s="30" t="s">
        <v>262</v>
      </c>
      <c r="F40" s="30" t="s">
        <v>263</v>
      </c>
      <c r="G40" s="45" t="s">
        <v>247</v>
      </c>
    </row>
    <row r="41" spans="2:7" x14ac:dyDescent="0.2">
      <c r="B41" s="46"/>
      <c r="C41" s="39"/>
      <c r="D41" s="40"/>
      <c r="E41" s="51"/>
      <c r="F41" s="52"/>
      <c r="G41" s="53"/>
    </row>
    <row r="42" spans="2:7" x14ac:dyDescent="0.2">
      <c r="B42" s="362" t="s">
        <v>239</v>
      </c>
      <c r="C42" s="363"/>
      <c r="D42" s="363"/>
      <c r="E42" s="363"/>
      <c r="F42" s="363"/>
      <c r="G42" s="43">
        <v>0</v>
      </c>
    </row>
    <row r="43" spans="2:7" x14ac:dyDescent="0.2">
      <c r="B43" s="47"/>
      <c r="C43" s="47"/>
      <c r="D43" s="47"/>
      <c r="E43" s="47"/>
      <c r="F43" s="47"/>
      <c r="G43" s="47"/>
    </row>
    <row r="44" spans="2:7" x14ac:dyDescent="0.2">
      <c r="B44" s="366" t="s">
        <v>264</v>
      </c>
      <c r="C44" s="367"/>
      <c r="D44" s="367"/>
      <c r="E44" s="367"/>
      <c r="F44" s="367"/>
      <c r="G44" s="54">
        <f>ROUND(G42+G37+G21+G13,2)</f>
        <v>695.32</v>
      </c>
    </row>
    <row r="45" spans="2:7" ht="12.4" customHeight="1" x14ac:dyDescent="0.2">
      <c r="B45" s="47"/>
      <c r="C45" s="47"/>
      <c r="D45" s="47"/>
      <c r="E45" s="47"/>
      <c r="F45" s="47"/>
      <c r="G45" s="47"/>
    </row>
    <row r="46" spans="2:7" x14ac:dyDescent="0.2">
      <c r="B46" s="366" t="s">
        <v>265</v>
      </c>
      <c r="C46" s="367"/>
      <c r="D46" s="367"/>
      <c r="E46" s="367"/>
      <c r="F46" s="367"/>
      <c r="G46" s="54">
        <f>ROUND(B47*G44,2)</f>
        <v>118.2</v>
      </c>
    </row>
    <row r="47" spans="2:7" x14ac:dyDescent="0.2">
      <c r="B47" s="55" t="s">
        <v>266</v>
      </c>
      <c r="C47" s="56"/>
      <c r="D47" s="56"/>
      <c r="E47" s="56"/>
      <c r="F47" s="56"/>
    </row>
    <row r="48" spans="2:7" x14ac:dyDescent="0.2">
      <c r="B48" s="24"/>
      <c r="C48" s="26"/>
      <c r="D48" s="27"/>
      <c r="E48" s="28"/>
      <c r="F48" s="27"/>
      <c r="G48" s="27"/>
    </row>
    <row r="49" spans="2:7" x14ac:dyDescent="0.2">
      <c r="B49" s="57" t="s">
        <v>267</v>
      </c>
      <c r="C49" s="58"/>
      <c r="D49" s="58"/>
      <c r="E49" s="58"/>
      <c r="F49" s="58"/>
      <c r="G49" s="59">
        <f>ROUND(G46+G44,3)</f>
        <v>813.52</v>
      </c>
    </row>
    <row r="50" spans="2:7" x14ac:dyDescent="0.2">
      <c r="B50" s="60"/>
      <c r="C50" s="61"/>
      <c r="D50" s="62"/>
      <c r="E50" s="63"/>
      <c r="F50" s="62"/>
      <c r="G50" s="62"/>
    </row>
    <row r="51" spans="2:7" x14ac:dyDescent="0.2">
      <c r="B51" s="64" t="s">
        <v>240</v>
      </c>
      <c r="C51" s="358" t="s">
        <v>406</v>
      </c>
      <c r="D51" s="358"/>
      <c r="E51" s="358"/>
      <c r="F51" s="358"/>
      <c r="G51" s="358"/>
    </row>
  </sheetData>
  <sheetProtection formatCells="0" formatColumns="0" formatRows="0" insertColumns="0" insertRows="0" insertHyperlinks="0" deleteColumns="0" deleteRows="0" sort="0" autoFilter="0" pivotTables="0"/>
  <mergeCells count="19">
    <mergeCell ref="B1:G1"/>
    <mergeCell ref="B7:G7"/>
    <mergeCell ref="B15:G15"/>
    <mergeCell ref="B23:G23"/>
    <mergeCell ref="B44:F44"/>
    <mergeCell ref="B16:C16"/>
    <mergeCell ref="B9:G9"/>
    <mergeCell ref="B13:F13"/>
    <mergeCell ref="B37:F37"/>
    <mergeCell ref="B18:C18"/>
    <mergeCell ref="B19:C19"/>
    <mergeCell ref="B20:C20"/>
    <mergeCell ref="B4:D4"/>
    <mergeCell ref="C51:G51"/>
    <mergeCell ref="B39:G39"/>
    <mergeCell ref="B42:F42"/>
    <mergeCell ref="B21:F21"/>
    <mergeCell ref="B17:C17"/>
    <mergeCell ref="B46:F46"/>
  </mergeCells>
  <pageMargins left="0.25" right="0.25" top="0.75" bottom="0.75" header="0.3" footer="0.3"/>
  <pageSetup paperSize="9" orientation="portrait" verticalDpi="12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58</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1.4.2.1</v>
      </c>
      <c r="G4" s="25"/>
    </row>
    <row r="5" spans="1:7" x14ac:dyDescent="0.2">
      <c r="B5" s="25" t="s">
        <v>136</v>
      </c>
      <c r="C5" s="25"/>
      <c r="D5" s="25"/>
      <c r="E5" s="25"/>
      <c r="F5" s="24" t="s">
        <v>242</v>
      </c>
      <c r="G5" s="25" t="s">
        <v>65</v>
      </c>
    </row>
    <row r="6" spans="1:7" x14ac:dyDescent="0.2">
      <c r="B6" s="25"/>
      <c r="C6" s="25"/>
      <c r="D6" s="25"/>
      <c r="E6" s="25"/>
      <c r="F6" s="247" t="str">
        <f>IF($A$1&lt;&gt;"",VLOOKUP($A$1,INFO,10,0),"")</f>
        <v>HOJA 58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4.3E-3</v>
      </c>
    </row>
    <row r="12" spans="1:7" ht="24" x14ac:dyDescent="0.2">
      <c r="B12" s="38" t="s">
        <v>304</v>
      </c>
      <c r="C12" s="39" t="s">
        <v>249</v>
      </c>
      <c r="D12" s="40">
        <v>1</v>
      </c>
      <c r="E12" s="41">
        <v>25</v>
      </c>
      <c r="F12" s="40">
        <v>3.8999999999999998E-3</v>
      </c>
      <c r="G12" s="42">
        <f>ROUND(IF(ISNUMBER(D12),D12*E12*F12,$G$22*0.05),4)</f>
        <v>9.7500000000000003E-2</v>
      </c>
    </row>
    <row r="13" spans="1:7" x14ac:dyDescent="0.2">
      <c r="B13" s="38" t="s">
        <v>407</v>
      </c>
      <c r="C13" s="39" t="s">
        <v>249</v>
      </c>
      <c r="D13" s="40">
        <v>1</v>
      </c>
      <c r="E13" s="41">
        <v>5.25</v>
      </c>
      <c r="F13" s="40">
        <v>3.8999999999999998E-3</v>
      </c>
      <c r="G13" s="42">
        <f>ROUND(IF(ISNUMBER(D13),D13*E13*F13,$G$22*0.05),4)</f>
        <v>2.0500000000000001E-2</v>
      </c>
    </row>
    <row r="14" spans="1:7" x14ac:dyDescent="0.2">
      <c r="B14" s="362" t="s">
        <v>239</v>
      </c>
      <c r="C14" s="363"/>
      <c r="D14" s="363"/>
      <c r="E14" s="363"/>
      <c r="F14" s="363"/>
      <c r="G14" s="43">
        <f>SUM(G11:G13)</f>
        <v>0.12230000000000001</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259</v>
      </c>
      <c r="C18" s="365"/>
      <c r="D18" s="36">
        <v>2</v>
      </c>
      <c r="E18" s="36">
        <v>4.2300000000000004</v>
      </c>
      <c r="F18" s="35">
        <v>3.8999999999999998E-3</v>
      </c>
      <c r="G18" s="37">
        <f>ROUND(D18*E18*F18,4)</f>
        <v>3.3000000000000002E-2</v>
      </c>
    </row>
    <row r="19" spans="2:7" x14ac:dyDescent="0.2">
      <c r="B19" s="378" t="s">
        <v>319</v>
      </c>
      <c r="C19" s="379"/>
      <c r="D19" s="41">
        <v>1</v>
      </c>
      <c r="E19" s="41">
        <v>4.75</v>
      </c>
      <c r="F19" s="40">
        <v>3.8999999999999998E-3</v>
      </c>
      <c r="G19" s="42">
        <f>ROUND(D19*E19*F19,4)</f>
        <v>1.8499999999999999E-2</v>
      </c>
    </row>
    <row r="20" spans="2:7" x14ac:dyDescent="0.2">
      <c r="B20" s="378" t="s">
        <v>408</v>
      </c>
      <c r="C20" s="379"/>
      <c r="D20" s="41">
        <v>1</v>
      </c>
      <c r="E20" s="41">
        <v>4.5199999999999996</v>
      </c>
      <c r="F20" s="40">
        <v>3.8999999999999998E-3</v>
      </c>
      <c r="G20" s="42">
        <f>ROUND(D20*E20*F20,4)</f>
        <v>1.7600000000000001E-2</v>
      </c>
    </row>
    <row r="21" spans="2:7" x14ac:dyDescent="0.2">
      <c r="B21" s="378" t="s">
        <v>307</v>
      </c>
      <c r="C21" s="379"/>
      <c r="D21" s="41">
        <v>1</v>
      </c>
      <c r="E21" s="41">
        <v>4.5199999999999996</v>
      </c>
      <c r="F21" s="40">
        <v>3.8999999999999998E-3</v>
      </c>
      <c r="G21" s="42">
        <f>ROUND(D21*E21*F21,4)</f>
        <v>1.7600000000000001E-2</v>
      </c>
    </row>
    <row r="22" spans="2:7" x14ac:dyDescent="0.2">
      <c r="B22" s="362" t="s">
        <v>239</v>
      </c>
      <c r="C22" s="363"/>
      <c r="D22" s="363"/>
      <c r="E22" s="363"/>
      <c r="F22" s="363"/>
      <c r="G22" s="43">
        <f>SUM(G18:G21)</f>
        <v>8.6700000000000013E-2</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ht="24" x14ac:dyDescent="0.2">
      <c r="B26" s="34" t="s">
        <v>409</v>
      </c>
      <c r="C26" s="11" t="s">
        <v>388</v>
      </c>
      <c r="D26" s="35">
        <v>0.02</v>
      </c>
      <c r="E26" s="36">
        <v>28.41</v>
      </c>
      <c r="F26" s="65"/>
      <c r="G26" s="37">
        <v>0.56999999999999995</v>
      </c>
    </row>
    <row r="27" spans="2:7" x14ac:dyDescent="0.2">
      <c r="B27" s="46" t="s">
        <v>410</v>
      </c>
      <c r="C27" s="39" t="s">
        <v>388</v>
      </c>
      <c r="D27" s="40">
        <v>0.01</v>
      </c>
      <c r="E27" s="41">
        <v>6.12</v>
      </c>
      <c r="F27" s="49"/>
      <c r="G27" s="50">
        <v>0.06</v>
      </c>
    </row>
    <row r="28" spans="2:7" x14ac:dyDescent="0.2">
      <c r="B28" s="46" t="s">
        <v>411</v>
      </c>
      <c r="C28" s="39" t="s">
        <v>60</v>
      </c>
      <c r="D28" s="40">
        <v>0.06</v>
      </c>
      <c r="E28" s="41">
        <v>1.47</v>
      </c>
      <c r="F28" s="49"/>
      <c r="G28" s="50">
        <v>0.09</v>
      </c>
    </row>
    <row r="29" spans="2:7" x14ac:dyDescent="0.2">
      <c r="B29" s="362" t="s">
        <v>239</v>
      </c>
      <c r="C29" s="363"/>
      <c r="D29" s="363"/>
      <c r="E29" s="363"/>
      <c r="F29" s="363"/>
      <c r="G29" s="43">
        <v>0.71999999999999986</v>
      </c>
    </row>
    <row r="30" spans="2:7" x14ac:dyDescent="0.2">
      <c r="B30" s="24"/>
      <c r="C30" s="26"/>
      <c r="D30" s="27"/>
      <c r="E30" s="28"/>
      <c r="F30" s="27"/>
      <c r="G30" s="27"/>
    </row>
    <row r="31" spans="2:7" x14ac:dyDescent="0.2">
      <c r="B31" s="359" t="s">
        <v>261</v>
      </c>
      <c r="C31" s="360"/>
      <c r="D31" s="360"/>
      <c r="E31" s="360"/>
      <c r="F31" s="360"/>
      <c r="G31" s="361"/>
    </row>
    <row r="32" spans="2:7" x14ac:dyDescent="0.2">
      <c r="B32" s="29" t="s">
        <v>2</v>
      </c>
      <c r="C32" s="30" t="s">
        <v>3</v>
      </c>
      <c r="D32" s="30" t="s">
        <v>4</v>
      </c>
      <c r="E32" s="30" t="s">
        <v>262</v>
      </c>
      <c r="F32" s="30" t="s">
        <v>263</v>
      </c>
      <c r="G32" s="45" t="s">
        <v>247</v>
      </c>
    </row>
    <row r="33" spans="2:7" x14ac:dyDescent="0.2">
      <c r="B33" s="46"/>
      <c r="C33" s="39"/>
      <c r="D33" s="40"/>
      <c r="E33" s="51"/>
      <c r="F33" s="52"/>
      <c r="G33" s="53"/>
    </row>
    <row r="34" spans="2:7" x14ac:dyDescent="0.2">
      <c r="B34" s="362" t="s">
        <v>239</v>
      </c>
      <c r="C34" s="363"/>
      <c r="D34" s="363"/>
      <c r="E34" s="363"/>
      <c r="F34" s="363"/>
      <c r="G34" s="43">
        <v>0</v>
      </c>
    </row>
    <row r="35" spans="2:7" x14ac:dyDescent="0.2">
      <c r="B35" s="47"/>
      <c r="C35" s="47"/>
      <c r="D35" s="47"/>
      <c r="E35" s="47"/>
      <c r="F35" s="47"/>
      <c r="G35" s="47"/>
    </row>
    <row r="36" spans="2:7" x14ac:dyDescent="0.2">
      <c r="B36" s="366" t="s">
        <v>264</v>
      </c>
      <c r="C36" s="367"/>
      <c r="D36" s="367"/>
      <c r="E36" s="367"/>
      <c r="F36" s="367"/>
      <c r="G36" s="54">
        <f>ROUND(G34+G29+G22+G14,2)</f>
        <v>0.93</v>
      </c>
    </row>
    <row r="37" spans="2:7" ht="12.4" customHeight="1" x14ac:dyDescent="0.2">
      <c r="B37" s="47"/>
      <c r="C37" s="47"/>
      <c r="D37" s="47"/>
      <c r="E37" s="47"/>
      <c r="F37" s="47"/>
      <c r="G37" s="47"/>
    </row>
    <row r="38" spans="2:7" x14ac:dyDescent="0.2">
      <c r="B38" s="366" t="s">
        <v>265</v>
      </c>
      <c r="C38" s="367"/>
      <c r="D38" s="367"/>
      <c r="E38" s="367"/>
      <c r="F38" s="367"/>
      <c r="G38" s="54">
        <f>ROUND(B39*G36,2)</f>
        <v>0.16</v>
      </c>
    </row>
    <row r="39" spans="2:7" x14ac:dyDescent="0.2">
      <c r="B39" s="55" t="s">
        <v>266</v>
      </c>
      <c r="C39" s="56"/>
      <c r="D39" s="56"/>
      <c r="E39" s="56"/>
      <c r="F39" s="56"/>
    </row>
    <row r="40" spans="2:7" x14ac:dyDescent="0.2">
      <c r="B40" s="24"/>
      <c r="C40" s="26"/>
      <c r="D40" s="27"/>
      <c r="E40" s="28"/>
      <c r="F40" s="27"/>
      <c r="G40" s="27"/>
    </row>
    <row r="41" spans="2:7" x14ac:dyDescent="0.2">
      <c r="B41" s="57" t="s">
        <v>267</v>
      </c>
      <c r="C41" s="58"/>
      <c r="D41" s="58"/>
      <c r="E41" s="58"/>
      <c r="F41" s="58"/>
      <c r="G41" s="59">
        <f>ROUND(G38+G36,3)</f>
        <v>1.0900000000000001</v>
      </c>
    </row>
    <row r="42" spans="2:7" x14ac:dyDescent="0.2">
      <c r="B42" s="60"/>
      <c r="C42" s="61"/>
      <c r="D42" s="62"/>
      <c r="E42" s="63"/>
      <c r="F42" s="62"/>
      <c r="G42" s="62"/>
    </row>
    <row r="43" spans="2:7" x14ac:dyDescent="0.2">
      <c r="B43" s="64" t="s">
        <v>240</v>
      </c>
      <c r="C43" s="358" t="s">
        <v>412</v>
      </c>
      <c r="D43" s="358"/>
      <c r="E43" s="358"/>
      <c r="F43" s="358"/>
      <c r="G43" s="358"/>
    </row>
  </sheetData>
  <sheetProtection formatCells="0" formatColumns="0" formatRows="0" insertColumns="0" insertRows="0" insertHyperlinks="0" deleteColumns="0" deleteRows="0" sort="0" autoFilter="0" pivotTables="0"/>
  <mergeCells count="19">
    <mergeCell ref="B1:G1"/>
    <mergeCell ref="B7:G7"/>
    <mergeCell ref="B16:G16"/>
    <mergeCell ref="B24:G24"/>
    <mergeCell ref="B36:F36"/>
    <mergeCell ref="B17:C17"/>
    <mergeCell ref="B9:G9"/>
    <mergeCell ref="B14:F14"/>
    <mergeCell ref="B29:F29"/>
    <mergeCell ref="B19:C19"/>
    <mergeCell ref="B20:C20"/>
    <mergeCell ref="B21:C21"/>
    <mergeCell ref="B4:D4"/>
    <mergeCell ref="C43:G43"/>
    <mergeCell ref="B31:G31"/>
    <mergeCell ref="B34:F34"/>
    <mergeCell ref="B22:F22"/>
    <mergeCell ref="B18:C18"/>
    <mergeCell ref="B38:F38"/>
  </mergeCells>
  <pageMargins left="0.25" right="0.25" top="0.75" bottom="0.75" header="0.3" footer="0.3"/>
  <pageSetup paperSize="9" orientation="portrait" verticalDpi="1200"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59</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1.4.2.2</v>
      </c>
      <c r="G4" s="25"/>
    </row>
    <row r="5" spans="1:7" x14ac:dyDescent="0.2">
      <c r="B5" s="25" t="s">
        <v>138</v>
      </c>
      <c r="C5" s="25"/>
      <c r="D5" s="25"/>
      <c r="E5" s="25"/>
      <c r="F5" s="24" t="s">
        <v>242</v>
      </c>
      <c r="G5" s="25" t="s">
        <v>65</v>
      </c>
    </row>
    <row r="6" spans="1:7" x14ac:dyDescent="0.2">
      <c r="B6" s="25"/>
      <c r="C6" s="25"/>
      <c r="D6" s="25"/>
      <c r="E6" s="25"/>
      <c r="F6" s="247" t="str">
        <f>IF($A$1&lt;&gt;"",VLOOKUP($A$1,INFO,10,0),"")</f>
        <v>HOJA 59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8.6999999999999994E-3</v>
      </c>
    </row>
    <row r="12" spans="1:7" ht="24" x14ac:dyDescent="0.2">
      <c r="B12" s="38" t="s">
        <v>304</v>
      </c>
      <c r="C12" s="39" t="s">
        <v>249</v>
      </c>
      <c r="D12" s="40">
        <v>1</v>
      </c>
      <c r="E12" s="41">
        <v>25</v>
      </c>
      <c r="F12" s="40">
        <v>7.7999999999999996E-3</v>
      </c>
      <c r="G12" s="42">
        <f>ROUND(IF(ISNUMBER(D12),D12*E12*F12,$G$22*0.05),4)</f>
        <v>0.19500000000000001</v>
      </c>
    </row>
    <row r="13" spans="1:7" x14ac:dyDescent="0.2">
      <c r="B13" s="38" t="s">
        <v>407</v>
      </c>
      <c r="C13" s="39" t="s">
        <v>249</v>
      </c>
      <c r="D13" s="40">
        <v>1</v>
      </c>
      <c r="E13" s="41">
        <v>5.25</v>
      </c>
      <c r="F13" s="40">
        <v>7.7999999999999996E-3</v>
      </c>
      <c r="G13" s="42">
        <f>ROUND(IF(ISNUMBER(D13),D13*E13*F13,$G$22*0.05),4)</f>
        <v>4.1000000000000002E-2</v>
      </c>
    </row>
    <row r="14" spans="1:7" x14ac:dyDescent="0.2">
      <c r="B14" s="362" t="s">
        <v>239</v>
      </c>
      <c r="C14" s="363"/>
      <c r="D14" s="363"/>
      <c r="E14" s="363"/>
      <c r="F14" s="363"/>
      <c r="G14" s="43">
        <f>SUM(G11:G13)</f>
        <v>0.2447</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259</v>
      </c>
      <c r="C18" s="365"/>
      <c r="D18" s="36">
        <v>2</v>
      </c>
      <c r="E18" s="36">
        <v>4.2300000000000004</v>
      </c>
      <c r="F18" s="35">
        <v>7.7999999999999996E-3</v>
      </c>
      <c r="G18" s="37">
        <f>ROUND(D18*E18*F18,4)</f>
        <v>6.6000000000000003E-2</v>
      </c>
    </row>
    <row r="19" spans="2:7" x14ac:dyDescent="0.2">
      <c r="B19" s="378" t="s">
        <v>319</v>
      </c>
      <c r="C19" s="379"/>
      <c r="D19" s="41">
        <v>1</v>
      </c>
      <c r="E19" s="41">
        <v>4.75</v>
      </c>
      <c r="F19" s="40">
        <v>7.7999999999999996E-3</v>
      </c>
      <c r="G19" s="42">
        <f>ROUND(D19*E19*F19,4)</f>
        <v>3.7100000000000001E-2</v>
      </c>
    </row>
    <row r="20" spans="2:7" x14ac:dyDescent="0.2">
      <c r="B20" s="378" t="s">
        <v>408</v>
      </c>
      <c r="C20" s="379"/>
      <c r="D20" s="41">
        <v>1</v>
      </c>
      <c r="E20" s="41">
        <v>4.5199999999999996</v>
      </c>
      <c r="F20" s="40">
        <v>7.7999999999999996E-3</v>
      </c>
      <c r="G20" s="42">
        <f>ROUND(D20*E20*F20,4)</f>
        <v>3.5299999999999998E-2</v>
      </c>
    </row>
    <row r="21" spans="2:7" x14ac:dyDescent="0.2">
      <c r="B21" s="378" t="s">
        <v>307</v>
      </c>
      <c r="C21" s="379"/>
      <c r="D21" s="41">
        <v>1</v>
      </c>
      <c r="E21" s="41">
        <v>4.5199999999999996</v>
      </c>
      <c r="F21" s="40">
        <v>7.7999999999999996E-3</v>
      </c>
      <c r="G21" s="42">
        <f>ROUND(D21*E21*F21,4)</f>
        <v>3.5299999999999998E-2</v>
      </c>
    </row>
    <row r="22" spans="2:7" x14ac:dyDescent="0.2">
      <c r="B22" s="362" t="s">
        <v>239</v>
      </c>
      <c r="C22" s="363"/>
      <c r="D22" s="363"/>
      <c r="E22" s="363"/>
      <c r="F22" s="363"/>
      <c r="G22" s="43">
        <f>SUM(G18:G21)</f>
        <v>0.17369999999999999</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ht="24" x14ac:dyDescent="0.2">
      <c r="B26" s="34" t="s">
        <v>409</v>
      </c>
      <c r="C26" s="11" t="s">
        <v>388</v>
      </c>
      <c r="D26" s="35">
        <v>0.03</v>
      </c>
      <c r="E26" s="36">
        <v>28.41</v>
      </c>
      <c r="F26" s="65"/>
      <c r="G26" s="37">
        <v>0.85</v>
      </c>
    </row>
    <row r="27" spans="2:7" x14ac:dyDescent="0.2">
      <c r="B27" s="46" t="s">
        <v>410</v>
      </c>
      <c r="C27" s="39" t="s">
        <v>388</v>
      </c>
      <c r="D27" s="40">
        <v>0.01</v>
      </c>
      <c r="E27" s="41">
        <v>6.12</v>
      </c>
      <c r="F27" s="49"/>
      <c r="G27" s="50">
        <v>0.06</v>
      </c>
    </row>
    <row r="28" spans="2:7" x14ac:dyDescent="0.2">
      <c r="B28" s="46" t="s">
        <v>411</v>
      </c>
      <c r="C28" s="39" t="s">
        <v>60</v>
      </c>
      <c r="D28" s="40">
        <v>0.09</v>
      </c>
      <c r="E28" s="41">
        <v>1.47</v>
      </c>
      <c r="F28" s="49"/>
      <c r="G28" s="50">
        <v>0.13</v>
      </c>
    </row>
    <row r="29" spans="2:7" x14ac:dyDescent="0.2">
      <c r="B29" s="362" t="s">
        <v>239</v>
      </c>
      <c r="C29" s="363"/>
      <c r="D29" s="363"/>
      <c r="E29" s="363"/>
      <c r="F29" s="363"/>
      <c r="G29" s="43">
        <v>1.04</v>
      </c>
    </row>
    <row r="30" spans="2:7" x14ac:dyDescent="0.2">
      <c r="B30" s="24"/>
      <c r="C30" s="26"/>
      <c r="D30" s="27"/>
      <c r="E30" s="28"/>
      <c r="F30" s="27"/>
      <c r="G30" s="27"/>
    </row>
    <row r="31" spans="2:7" x14ac:dyDescent="0.2">
      <c r="B31" s="359" t="s">
        <v>261</v>
      </c>
      <c r="C31" s="360"/>
      <c r="D31" s="360"/>
      <c r="E31" s="360"/>
      <c r="F31" s="360"/>
      <c r="G31" s="361"/>
    </row>
    <row r="32" spans="2:7" x14ac:dyDescent="0.2">
      <c r="B32" s="29" t="s">
        <v>2</v>
      </c>
      <c r="C32" s="30" t="s">
        <v>3</v>
      </c>
      <c r="D32" s="30" t="s">
        <v>4</v>
      </c>
      <c r="E32" s="30" t="s">
        <v>262</v>
      </c>
      <c r="F32" s="30" t="s">
        <v>263</v>
      </c>
      <c r="G32" s="45" t="s">
        <v>247</v>
      </c>
    </row>
    <row r="33" spans="2:7" x14ac:dyDescent="0.2">
      <c r="B33" s="46"/>
      <c r="C33" s="39"/>
      <c r="D33" s="40"/>
      <c r="E33" s="51"/>
      <c r="F33" s="52"/>
      <c r="G33" s="53"/>
    </row>
    <row r="34" spans="2:7" x14ac:dyDescent="0.2">
      <c r="B34" s="362" t="s">
        <v>239</v>
      </c>
      <c r="C34" s="363"/>
      <c r="D34" s="363"/>
      <c r="E34" s="363"/>
      <c r="F34" s="363"/>
      <c r="G34" s="43">
        <v>0</v>
      </c>
    </row>
    <row r="35" spans="2:7" x14ac:dyDescent="0.2">
      <c r="B35" s="47"/>
      <c r="C35" s="47"/>
      <c r="D35" s="47"/>
      <c r="E35" s="47"/>
      <c r="F35" s="47"/>
      <c r="G35" s="47"/>
    </row>
    <row r="36" spans="2:7" x14ac:dyDescent="0.2">
      <c r="B36" s="366" t="s">
        <v>264</v>
      </c>
      <c r="C36" s="367"/>
      <c r="D36" s="367"/>
      <c r="E36" s="367"/>
      <c r="F36" s="367"/>
      <c r="G36" s="54">
        <f>ROUND(G34+G29+G22+G14,2)</f>
        <v>1.46</v>
      </c>
    </row>
    <row r="37" spans="2:7" ht="12.4" customHeight="1" x14ac:dyDescent="0.2">
      <c r="B37" s="47"/>
      <c r="C37" s="47"/>
      <c r="D37" s="47"/>
      <c r="E37" s="47"/>
      <c r="F37" s="47"/>
      <c r="G37" s="47"/>
    </row>
    <row r="38" spans="2:7" x14ac:dyDescent="0.2">
      <c r="B38" s="366" t="s">
        <v>265</v>
      </c>
      <c r="C38" s="367"/>
      <c r="D38" s="367"/>
      <c r="E38" s="367"/>
      <c r="F38" s="367"/>
      <c r="G38" s="54">
        <f>ROUND(B39*G36,2)</f>
        <v>0.25</v>
      </c>
    </row>
    <row r="39" spans="2:7" x14ac:dyDescent="0.2">
      <c r="B39" s="55" t="s">
        <v>266</v>
      </c>
      <c r="C39" s="56"/>
      <c r="D39" s="56"/>
      <c r="E39" s="56"/>
      <c r="F39" s="56"/>
    </row>
    <row r="40" spans="2:7" x14ac:dyDescent="0.2">
      <c r="B40" s="24"/>
      <c r="C40" s="26"/>
      <c r="D40" s="27"/>
      <c r="E40" s="28"/>
      <c r="F40" s="27"/>
      <c r="G40" s="27"/>
    </row>
    <row r="41" spans="2:7" x14ac:dyDescent="0.2">
      <c r="B41" s="57" t="s">
        <v>267</v>
      </c>
      <c r="C41" s="58"/>
      <c r="D41" s="58"/>
      <c r="E41" s="58"/>
      <c r="F41" s="58"/>
      <c r="G41" s="59">
        <f>ROUND(G38+G36,3)</f>
        <v>1.71</v>
      </c>
    </row>
    <row r="42" spans="2:7" x14ac:dyDescent="0.2">
      <c r="B42" s="60"/>
      <c r="C42" s="61"/>
      <c r="D42" s="62"/>
      <c r="E42" s="63"/>
      <c r="F42" s="62"/>
      <c r="G42" s="62"/>
    </row>
    <row r="43" spans="2:7" x14ac:dyDescent="0.2">
      <c r="B43" s="64" t="s">
        <v>240</v>
      </c>
      <c r="C43" s="358" t="s">
        <v>413</v>
      </c>
      <c r="D43" s="358"/>
      <c r="E43" s="358"/>
      <c r="F43" s="358"/>
      <c r="G43" s="358"/>
    </row>
  </sheetData>
  <sheetProtection formatCells="0" formatColumns="0" formatRows="0" insertColumns="0" insertRows="0" insertHyperlinks="0" deleteColumns="0" deleteRows="0" sort="0" autoFilter="0" pivotTables="0"/>
  <mergeCells count="19">
    <mergeCell ref="B1:G1"/>
    <mergeCell ref="B7:G7"/>
    <mergeCell ref="B16:G16"/>
    <mergeCell ref="B24:G24"/>
    <mergeCell ref="B36:F36"/>
    <mergeCell ref="B17:C17"/>
    <mergeCell ref="B9:G9"/>
    <mergeCell ref="B14:F14"/>
    <mergeCell ref="B29:F29"/>
    <mergeCell ref="B19:C19"/>
    <mergeCell ref="B20:C20"/>
    <mergeCell ref="B21:C21"/>
    <mergeCell ref="B4:D4"/>
    <mergeCell ref="C43:G43"/>
    <mergeCell ref="B31:G31"/>
    <mergeCell ref="B34:F34"/>
    <mergeCell ref="B22:F22"/>
    <mergeCell ref="B18:C18"/>
    <mergeCell ref="B38:F38"/>
  </mergeCells>
  <pageMargins left="0.25" right="0.25" top="0.75" bottom="0.75" header="0.3" footer="0.3"/>
  <pageSetup paperSize="9" orientation="portrait" verticalDpi="1200"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selection activeCell="C30" sqref="C30"/>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60</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1.4.2.3</v>
      </c>
      <c r="G4" s="25"/>
    </row>
    <row r="5" spans="1:7" x14ac:dyDescent="0.2">
      <c r="B5" s="25" t="s">
        <v>140</v>
      </c>
      <c r="C5" s="25"/>
      <c r="D5" s="25"/>
      <c r="E5" s="25"/>
      <c r="F5" s="24" t="s">
        <v>242</v>
      </c>
      <c r="G5" s="25" t="s">
        <v>89</v>
      </c>
    </row>
    <row r="6" spans="1:7" x14ac:dyDescent="0.2">
      <c r="B6" s="25"/>
      <c r="C6" s="25"/>
      <c r="D6" s="25"/>
      <c r="E6" s="25"/>
      <c r="F6" s="247" t="str">
        <f>IF($A$1&lt;&gt;"",VLOOKUP($A$1,INFO,10,0),"")</f>
        <v>HOJA 60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6.9900000000000004E-2</v>
      </c>
    </row>
    <row r="12" spans="1:7" ht="24" x14ac:dyDescent="0.2">
      <c r="B12" s="38" t="s">
        <v>414</v>
      </c>
      <c r="C12" s="39" t="s">
        <v>249</v>
      </c>
      <c r="D12" s="40">
        <v>1</v>
      </c>
      <c r="E12" s="41">
        <v>8</v>
      </c>
      <c r="F12" s="40">
        <v>0.1</v>
      </c>
      <c r="G12" s="42">
        <f>ROUND(IF(ISNUMBER(D12),D12*E12*F12,$G$21*0.05),4)</f>
        <v>0.8</v>
      </c>
    </row>
    <row r="13" spans="1:7" x14ac:dyDescent="0.2">
      <c r="B13" s="362" t="s">
        <v>239</v>
      </c>
      <c r="C13" s="363"/>
      <c r="D13" s="363"/>
      <c r="E13" s="363"/>
      <c r="F13" s="363"/>
      <c r="G13" s="43">
        <f>SUM(G11:G12)</f>
        <v>0.86990000000000001</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1</v>
      </c>
      <c r="E17" s="36">
        <v>4.2300000000000004</v>
      </c>
      <c r="F17" s="35">
        <v>0.1</v>
      </c>
      <c r="G17" s="37">
        <f>ROUND(D17*E17*F17,4)</f>
        <v>0.42299999999999999</v>
      </c>
    </row>
    <row r="18" spans="2:7" x14ac:dyDescent="0.2">
      <c r="B18" s="378" t="s">
        <v>319</v>
      </c>
      <c r="C18" s="379"/>
      <c r="D18" s="41">
        <v>0.25</v>
      </c>
      <c r="E18" s="41">
        <v>4.75</v>
      </c>
      <c r="F18" s="40">
        <v>0.1</v>
      </c>
      <c r="G18" s="42">
        <f>ROUND(D18*E18*F18,4)</f>
        <v>0.1188</v>
      </c>
    </row>
    <row r="19" spans="2:7" x14ac:dyDescent="0.2">
      <c r="B19" s="378" t="s">
        <v>415</v>
      </c>
      <c r="C19" s="379"/>
      <c r="D19" s="41">
        <v>1</v>
      </c>
      <c r="E19" s="41">
        <v>4.28</v>
      </c>
      <c r="F19" s="40">
        <v>0.1</v>
      </c>
      <c r="G19" s="42">
        <f>ROUND(D19*E19*F19,4)</f>
        <v>0.42799999999999999</v>
      </c>
    </row>
    <row r="20" spans="2:7" x14ac:dyDescent="0.2">
      <c r="B20" s="378" t="s">
        <v>416</v>
      </c>
      <c r="C20" s="379"/>
      <c r="D20" s="41">
        <v>1</v>
      </c>
      <c r="E20" s="41">
        <v>4.28</v>
      </c>
      <c r="F20" s="40">
        <v>0.1</v>
      </c>
      <c r="G20" s="42">
        <f>ROUND(D20*E20*F20,4)</f>
        <v>0.42799999999999999</v>
      </c>
    </row>
    <row r="21" spans="2:7" x14ac:dyDescent="0.2">
      <c r="B21" s="362" t="s">
        <v>239</v>
      </c>
      <c r="C21" s="363"/>
      <c r="D21" s="363"/>
      <c r="E21" s="363"/>
      <c r="F21" s="363"/>
      <c r="G21" s="43">
        <f>SUM(G17:G20)</f>
        <v>1.3977999999999999</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x14ac:dyDescent="0.2">
      <c r="B25" s="34" t="s">
        <v>417</v>
      </c>
      <c r="C25" s="11" t="s">
        <v>418</v>
      </c>
      <c r="D25" s="35">
        <v>0.38</v>
      </c>
      <c r="E25" s="36">
        <v>1.68</v>
      </c>
      <c r="F25" s="65"/>
      <c r="G25" s="37">
        <v>0.64</v>
      </c>
    </row>
    <row r="26" spans="2:7" ht="48" x14ac:dyDescent="0.2">
      <c r="B26" s="46" t="s">
        <v>419</v>
      </c>
      <c r="C26" s="39" t="s">
        <v>89</v>
      </c>
      <c r="D26" s="40">
        <v>1</v>
      </c>
      <c r="E26" s="41">
        <v>2.9</v>
      </c>
      <c r="F26" s="49"/>
      <c r="G26" s="50">
        <v>2.9</v>
      </c>
    </row>
    <row r="27" spans="2:7" x14ac:dyDescent="0.2">
      <c r="B27" s="362" t="s">
        <v>239</v>
      </c>
      <c r="C27" s="363"/>
      <c r="D27" s="363"/>
      <c r="E27" s="363"/>
      <c r="F27" s="363"/>
      <c r="G27" s="43">
        <v>3.54</v>
      </c>
    </row>
    <row r="28" spans="2:7" x14ac:dyDescent="0.2">
      <c r="B28" s="24"/>
      <c r="C28" s="26"/>
      <c r="D28" s="27"/>
      <c r="E28" s="28"/>
      <c r="F28" s="27"/>
      <c r="G28" s="27"/>
    </row>
    <row r="29" spans="2:7" x14ac:dyDescent="0.2">
      <c r="B29" s="359" t="s">
        <v>261</v>
      </c>
      <c r="C29" s="360"/>
      <c r="D29" s="360"/>
      <c r="E29" s="360"/>
      <c r="F29" s="360"/>
      <c r="G29" s="361"/>
    </row>
    <row r="30" spans="2:7" x14ac:dyDescent="0.2">
      <c r="B30" s="29" t="s">
        <v>2</v>
      </c>
      <c r="C30" s="30" t="s">
        <v>3</v>
      </c>
      <c r="D30" s="30" t="s">
        <v>4</v>
      </c>
      <c r="E30" s="30" t="s">
        <v>262</v>
      </c>
      <c r="F30" s="30" t="s">
        <v>263</v>
      </c>
      <c r="G30" s="45" t="s">
        <v>247</v>
      </c>
    </row>
    <row r="31" spans="2:7" x14ac:dyDescent="0.2">
      <c r="B31" s="46"/>
      <c r="C31" s="39"/>
      <c r="D31" s="40"/>
      <c r="E31" s="51"/>
      <c r="F31" s="52"/>
      <c r="G31" s="53"/>
    </row>
    <row r="32" spans="2:7" x14ac:dyDescent="0.2">
      <c r="B32" s="362" t="s">
        <v>239</v>
      </c>
      <c r="C32" s="363"/>
      <c r="D32" s="363"/>
      <c r="E32" s="363"/>
      <c r="F32" s="363"/>
      <c r="G32" s="43">
        <v>0</v>
      </c>
    </row>
    <row r="33" spans="2:7" x14ac:dyDescent="0.2">
      <c r="B33" s="47"/>
      <c r="C33" s="47"/>
      <c r="D33" s="47"/>
      <c r="E33" s="47"/>
      <c r="F33" s="47"/>
      <c r="G33" s="47"/>
    </row>
    <row r="34" spans="2:7" x14ac:dyDescent="0.2">
      <c r="B34" s="366" t="s">
        <v>264</v>
      </c>
      <c r="C34" s="367"/>
      <c r="D34" s="367"/>
      <c r="E34" s="367"/>
      <c r="F34" s="367"/>
      <c r="G34" s="54">
        <f>ROUND(G32+G27+G21+G13,2)</f>
        <v>5.81</v>
      </c>
    </row>
    <row r="35" spans="2:7" ht="12.4" customHeight="1" x14ac:dyDescent="0.2">
      <c r="B35" s="47"/>
      <c r="C35" s="47"/>
      <c r="D35" s="47"/>
      <c r="E35" s="47"/>
      <c r="F35" s="47"/>
      <c r="G35" s="47"/>
    </row>
    <row r="36" spans="2:7" x14ac:dyDescent="0.2">
      <c r="B36" s="366" t="s">
        <v>265</v>
      </c>
      <c r="C36" s="367"/>
      <c r="D36" s="367"/>
      <c r="E36" s="367"/>
      <c r="F36" s="367"/>
      <c r="G36" s="54">
        <f>ROUND(B37*G34,2)</f>
        <v>0.99</v>
      </c>
    </row>
    <row r="37" spans="2:7" x14ac:dyDescent="0.2">
      <c r="B37" s="55" t="s">
        <v>266</v>
      </c>
      <c r="C37" s="56"/>
      <c r="D37" s="56"/>
      <c r="E37" s="56"/>
      <c r="F37" s="56"/>
    </row>
    <row r="38" spans="2:7" x14ac:dyDescent="0.2">
      <c r="B38" s="24"/>
      <c r="C38" s="26"/>
      <c r="D38" s="27"/>
      <c r="E38" s="28"/>
      <c r="F38" s="27"/>
      <c r="G38" s="27"/>
    </row>
    <row r="39" spans="2:7" x14ac:dyDescent="0.2">
      <c r="B39" s="57" t="s">
        <v>267</v>
      </c>
      <c r="C39" s="58"/>
      <c r="D39" s="58"/>
      <c r="E39" s="58"/>
      <c r="F39" s="58"/>
      <c r="G39" s="59">
        <f>ROUND(G36+G34,3)</f>
        <v>6.8</v>
      </c>
    </row>
    <row r="40" spans="2:7" x14ac:dyDescent="0.2">
      <c r="B40" s="60"/>
      <c r="C40" s="61"/>
      <c r="D40" s="62"/>
      <c r="E40" s="63"/>
      <c r="F40" s="62"/>
      <c r="G40" s="62"/>
    </row>
    <row r="41" spans="2:7" x14ac:dyDescent="0.2">
      <c r="B41" s="64" t="s">
        <v>240</v>
      </c>
      <c r="C41" s="358" t="s">
        <v>420</v>
      </c>
      <c r="D41" s="358"/>
      <c r="E41" s="358"/>
      <c r="F41" s="358"/>
      <c r="G41" s="358"/>
    </row>
  </sheetData>
  <sheetProtection formatCells="0" formatColumns="0" formatRows="0" insertColumns="0" insertRows="0" insertHyperlinks="0" deleteColumns="0" deleteRows="0" sort="0" autoFilter="0" pivotTables="0"/>
  <mergeCells count="19">
    <mergeCell ref="B1:G1"/>
    <mergeCell ref="B7:G7"/>
    <mergeCell ref="B15:G15"/>
    <mergeCell ref="B23:G23"/>
    <mergeCell ref="B34:F34"/>
    <mergeCell ref="B16:C16"/>
    <mergeCell ref="B9:G9"/>
    <mergeCell ref="B13:F13"/>
    <mergeCell ref="B27:F27"/>
    <mergeCell ref="B18:C18"/>
    <mergeCell ref="B19:C19"/>
    <mergeCell ref="B20:C20"/>
    <mergeCell ref="B4:D4"/>
    <mergeCell ref="C41:G41"/>
    <mergeCell ref="B29:G29"/>
    <mergeCell ref="B32:F32"/>
    <mergeCell ref="B21:F21"/>
    <mergeCell ref="B17:C17"/>
    <mergeCell ref="B36:F36"/>
  </mergeCells>
  <pageMargins left="0.25" right="0.25" top="0.75" bottom="0.75" header="0.3" footer="0.3"/>
  <pageSetup paperSize="9" orientation="portrait" verticalDpi="120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61</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1.4.2.4</v>
      </c>
      <c r="G4" s="25"/>
    </row>
    <row r="5" spans="1:7" x14ac:dyDescent="0.2">
      <c r="B5" s="25" t="s">
        <v>142</v>
      </c>
      <c r="C5" s="25"/>
      <c r="D5" s="25"/>
      <c r="E5" s="25"/>
      <c r="F5" s="24" t="s">
        <v>242</v>
      </c>
      <c r="G5" s="25" t="s">
        <v>89</v>
      </c>
    </row>
    <row r="6" spans="1:7" x14ac:dyDescent="0.2">
      <c r="B6" s="25"/>
      <c r="C6" s="25"/>
      <c r="D6" s="25"/>
      <c r="E6" s="25"/>
      <c r="F6" s="247" t="str">
        <f>IF($A$1&lt;&gt;"",VLOOKUP($A$1,INFO,10,0),"")</f>
        <v>HOJA 61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6.9900000000000004E-2</v>
      </c>
    </row>
    <row r="12" spans="1:7" ht="24" x14ac:dyDescent="0.2">
      <c r="B12" s="38" t="s">
        <v>414</v>
      </c>
      <c r="C12" s="39" t="s">
        <v>249</v>
      </c>
      <c r="D12" s="40">
        <v>1</v>
      </c>
      <c r="E12" s="41">
        <v>8</v>
      </c>
      <c r="F12" s="40">
        <v>0.1</v>
      </c>
      <c r="G12" s="42">
        <f>ROUND(IF(ISNUMBER(D12),D12*E12*F12,$G$21*0.05),4)</f>
        <v>0.8</v>
      </c>
    </row>
    <row r="13" spans="1:7" x14ac:dyDescent="0.2">
      <c r="B13" s="362" t="s">
        <v>239</v>
      </c>
      <c r="C13" s="363"/>
      <c r="D13" s="363"/>
      <c r="E13" s="363"/>
      <c r="F13" s="363"/>
      <c r="G13" s="43">
        <f>SUM(G11:G12)</f>
        <v>0.86990000000000001</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1</v>
      </c>
      <c r="E17" s="36">
        <v>4.2300000000000004</v>
      </c>
      <c r="F17" s="35">
        <v>0.1</v>
      </c>
      <c r="G17" s="37">
        <f>ROUND(D17*E17*F17,4)</f>
        <v>0.42299999999999999</v>
      </c>
    </row>
    <row r="18" spans="2:7" x14ac:dyDescent="0.2">
      <c r="B18" s="378" t="s">
        <v>319</v>
      </c>
      <c r="C18" s="379"/>
      <c r="D18" s="41">
        <v>0.25</v>
      </c>
      <c r="E18" s="41">
        <v>4.75</v>
      </c>
      <c r="F18" s="40">
        <v>0.1</v>
      </c>
      <c r="G18" s="42">
        <f>ROUND(D18*E18*F18,4)</f>
        <v>0.1188</v>
      </c>
    </row>
    <row r="19" spans="2:7" x14ac:dyDescent="0.2">
      <c r="B19" s="378" t="s">
        <v>415</v>
      </c>
      <c r="C19" s="379"/>
      <c r="D19" s="41">
        <v>1</v>
      </c>
      <c r="E19" s="41">
        <v>4.28</v>
      </c>
      <c r="F19" s="40">
        <v>0.1</v>
      </c>
      <c r="G19" s="42">
        <f>ROUND(D19*E19*F19,4)</f>
        <v>0.42799999999999999</v>
      </c>
    </row>
    <row r="20" spans="2:7" x14ac:dyDescent="0.2">
      <c r="B20" s="378" t="s">
        <v>416</v>
      </c>
      <c r="C20" s="379"/>
      <c r="D20" s="41">
        <v>1</v>
      </c>
      <c r="E20" s="41">
        <v>4.28</v>
      </c>
      <c r="F20" s="40">
        <v>0.1</v>
      </c>
      <c r="G20" s="42">
        <f>ROUND(D20*E20*F20,4)</f>
        <v>0.42799999999999999</v>
      </c>
    </row>
    <row r="21" spans="2:7" x14ac:dyDescent="0.2">
      <c r="B21" s="362" t="s">
        <v>239</v>
      </c>
      <c r="C21" s="363"/>
      <c r="D21" s="363"/>
      <c r="E21" s="363"/>
      <c r="F21" s="363"/>
      <c r="G21" s="43">
        <f>SUM(G17:G20)</f>
        <v>1.3977999999999999</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ht="48" x14ac:dyDescent="0.2">
      <c r="B25" s="34" t="s">
        <v>421</v>
      </c>
      <c r="C25" s="11" t="s">
        <v>89</v>
      </c>
      <c r="D25" s="35">
        <v>1</v>
      </c>
      <c r="E25" s="36">
        <v>2.9</v>
      </c>
      <c r="F25" s="65"/>
      <c r="G25" s="37">
        <v>2.9</v>
      </c>
    </row>
    <row r="26" spans="2:7" x14ac:dyDescent="0.2">
      <c r="B26" s="46" t="s">
        <v>417</v>
      </c>
      <c r="C26" s="39" t="s">
        <v>418</v>
      </c>
      <c r="D26" s="40">
        <v>0.38</v>
      </c>
      <c r="E26" s="41">
        <v>1.68</v>
      </c>
      <c r="F26" s="49"/>
      <c r="G26" s="50">
        <v>0.64</v>
      </c>
    </row>
    <row r="27" spans="2:7" x14ac:dyDescent="0.2">
      <c r="B27" s="362" t="s">
        <v>239</v>
      </c>
      <c r="C27" s="363"/>
      <c r="D27" s="363"/>
      <c r="E27" s="363"/>
      <c r="F27" s="363"/>
      <c r="G27" s="43">
        <v>3.54</v>
      </c>
    </row>
    <row r="28" spans="2:7" x14ac:dyDescent="0.2">
      <c r="B28" s="24"/>
      <c r="C28" s="26"/>
      <c r="D28" s="27"/>
      <c r="E28" s="28"/>
      <c r="F28" s="27"/>
      <c r="G28" s="27"/>
    </row>
    <row r="29" spans="2:7" x14ac:dyDescent="0.2">
      <c r="B29" s="359" t="s">
        <v>261</v>
      </c>
      <c r="C29" s="360"/>
      <c r="D29" s="360"/>
      <c r="E29" s="360"/>
      <c r="F29" s="360"/>
      <c r="G29" s="361"/>
    </row>
    <row r="30" spans="2:7" x14ac:dyDescent="0.2">
      <c r="B30" s="29" t="s">
        <v>2</v>
      </c>
      <c r="C30" s="30" t="s">
        <v>3</v>
      </c>
      <c r="D30" s="30" t="s">
        <v>4</v>
      </c>
      <c r="E30" s="30" t="s">
        <v>262</v>
      </c>
      <c r="F30" s="30" t="s">
        <v>263</v>
      </c>
      <c r="G30" s="45" t="s">
        <v>247</v>
      </c>
    </row>
    <row r="31" spans="2:7" x14ac:dyDescent="0.2">
      <c r="B31" s="46"/>
      <c r="C31" s="39"/>
      <c r="D31" s="40"/>
      <c r="E31" s="51"/>
      <c r="F31" s="52"/>
      <c r="G31" s="53"/>
    </row>
    <row r="32" spans="2:7" x14ac:dyDescent="0.2">
      <c r="B32" s="362" t="s">
        <v>239</v>
      </c>
      <c r="C32" s="363"/>
      <c r="D32" s="363"/>
      <c r="E32" s="363"/>
      <c r="F32" s="363"/>
      <c r="G32" s="43">
        <v>0</v>
      </c>
    </row>
    <row r="33" spans="2:7" x14ac:dyDescent="0.2">
      <c r="B33" s="47"/>
      <c r="C33" s="47"/>
      <c r="D33" s="47"/>
      <c r="E33" s="47"/>
      <c r="F33" s="47"/>
      <c r="G33" s="47"/>
    </row>
    <row r="34" spans="2:7" x14ac:dyDescent="0.2">
      <c r="B34" s="366" t="s">
        <v>264</v>
      </c>
      <c r="C34" s="367"/>
      <c r="D34" s="367"/>
      <c r="E34" s="367"/>
      <c r="F34" s="367"/>
      <c r="G34" s="54">
        <f>ROUND(G32+G27+G21+G13,2)</f>
        <v>5.81</v>
      </c>
    </row>
    <row r="35" spans="2:7" ht="12.4" customHeight="1" x14ac:dyDescent="0.2">
      <c r="B35" s="47"/>
      <c r="C35" s="47"/>
      <c r="D35" s="47"/>
      <c r="E35" s="47"/>
      <c r="F35" s="47"/>
      <c r="G35" s="47"/>
    </row>
    <row r="36" spans="2:7" x14ac:dyDescent="0.2">
      <c r="B36" s="366" t="s">
        <v>265</v>
      </c>
      <c r="C36" s="367"/>
      <c r="D36" s="367"/>
      <c r="E36" s="367"/>
      <c r="F36" s="367"/>
      <c r="G36" s="54">
        <f>ROUND(B37*G34,2)</f>
        <v>0.99</v>
      </c>
    </row>
    <row r="37" spans="2:7" x14ac:dyDescent="0.2">
      <c r="B37" s="55" t="s">
        <v>266</v>
      </c>
      <c r="C37" s="56"/>
      <c r="D37" s="56"/>
      <c r="E37" s="56"/>
      <c r="F37" s="56"/>
    </row>
    <row r="38" spans="2:7" x14ac:dyDescent="0.2">
      <c r="B38" s="24"/>
      <c r="C38" s="26"/>
      <c r="D38" s="27"/>
      <c r="E38" s="28"/>
      <c r="F38" s="27"/>
      <c r="G38" s="27"/>
    </row>
    <row r="39" spans="2:7" x14ac:dyDescent="0.2">
      <c r="B39" s="57" t="s">
        <v>267</v>
      </c>
      <c r="C39" s="58"/>
      <c r="D39" s="58"/>
      <c r="E39" s="58"/>
      <c r="F39" s="58"/>
      <c r="G39" s="59">
        <f>ROUND(G36+G34,3)</f>
        <v>6.8</v>
      </c>
    </row>
    <row r="40" spans="2:7" x14ac:dyDescent="0.2">
      <c r="B40" s="60"/>
      <c r="C40" s="61"/>
      <c r="D40" s="62"/>
      <c r="E40" s="63"/>
      <c r="F40" s="62"/>
      <c r="G40" s="62"/>
    </row>
    <row r="41" spans="2:7" x14ac:dyDescent="0.2">
      <c r="B41" s="64" t="s">
        <v>240</v>
      </c>
      <c r="C41" s="358" t="s">
        <v>420</v>
      </c>
      <c r="D41" s="358"/>
      <c r="E41" s="358"/>
      <c r="F41" s="358"/>
      <c r="G41" s="358"/>
    </row>
  </sheetData>
  <sheetProtection formatCells="0" formatColumns="0" formatRows="0" insertColumns="0" insertRows="0" insertHyperlinks="0" deleteColumns="0" deleteRows="0" sort="0" autoFilter="0" pivotTables="0"/>
  <mergeCells count="19">
    <mergeCell ref="B1:G1"/>
    <mergeCell ref="B7:G7"/>
    <mergeCell ref="B15:G15"/>
    <mergeCell ref="B23:G23"/>
    <mergeCell ref="B34:F34"/>
    <mergeCell ref="B16:C16"/>
    <mergeCell ref="B9:G9"/>
    <mergeCell ref="B13:F13"/>
    <mergeCell ref="B27:F27"/>
    <mergeCell ref="B18:C18"/>
    <mergeCell ref="B19:C19"/>
    <mergeCell ref="B20:C20"/>
    <mergeCell ref="B4:D4"/>
    <mergeCell ref="C41:G41"/>
    <mergeCell ref="B29:G29"/>
    <mergeCell ref="B32:F32"/>
    <mergeCell ref="B21:F21"/>
    <mergeCell ref="B17:C17"/>
    <mergeCell ref="B36:F36"/>
  </mergeCells>
  <pageMargins left="0.25" right="0.25" top="0.75" bottom="0.75" header="0.3" footer="0.3"/>
  <pageSetup paperSize="9" orientation="portrait" verticalDpi="1200"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62</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1.4.2.5</v>
      </c>
      <c r="G4" s="25"/>
    </row>
    <row r="5" spans="1:7" x14ac:dyDescent="0.2">
      <c r="B5" s="25" t="s">
        <v>144</v>
      </c>
      <c r="C5" s="25"/>
      <c r="D5" s="25"/>
      <c r="E5" s="25"/>
      <c r="F5" s="24" t="s">
        <v>242</v>
      </c>
      <c r="G5" s="25" t="s">
        <v>29</v>
      </c>
    </row>
    <row r="6" spans="1:7" x14ac:dyDescent="0.2">
      <c r="B6" s="25"/>
      <c r="C6" s="25"/>
      <c r="D6" s="25"/>
      <c r="E6" s="25"/>
      <c r="F6" s="247" t="str">
        <f>IF($A$1&lt;&gt;"",VLOOKUP($A$1,INFO,10,0),"")</f>
        <v>HOJA 62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1.54E-2</v>
      </c>
    </row>
    <row r="12" spans="1:7" ht="24" x14ac:dyDescent="0.2">
      <c r="B12" s="38" t="s">
        <v>304</v>
      </c>
      <c r="C12" s="39" t="s">
        <v>249</v>
      </c>
      <c r="D12" s="40">
        <v>1</v>
      </c>
      <c r="E12" s="41">
        <v>25</v>
      </c>
      <c r="F12" s="40">
        <v>0.01</v>
      </c>
      <c r="G12" s="42">
        <f>ROUND(IF(ISNUMBER(D12),D12*E12*F12,$G$22*0.05),4)</f>
        <v>0.25</v>
      </c>
    </row>
    <row r="13" spans="1:7" x14ac:dyDescent="0.2">
      <c r="B13" s="38" t="s">
        <v>407</v>
      </c>
      <c r="C13" s="39" t="s">
        <v>249</v>
      </c>
      <c r="D13" s="40">
        <v>1</v>
      </c>
      <c r="E13" s="41">
        <v>5.25</v>
      </c>
      <c r="F13" s="40">
        <v>0.01</v>
      </c>
      <c r="G13" s="42">
        <f>ROUND(IF(ISNUMBER(D13),D13*E13*F13,$G$22*0.05),4)</f>
        <v>5.2499999999999998E-2</v>
      </c>
    </row>
    <row r="14" spans="1:7" x14ac:dyDescent="0.2">
      <c r="B14" s="362" t="s">
        <v>239</v>
      </c>
      <c r="C14" s="363"/>
      <c r="D14" s="363"/>
      <c r="E14" s="363"/>
      <c r="F14" s="363"/>
      <c r="G14" s="43">
        <f>SUM(G11:G13)</f>
        <v>0.31790000000000002</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259</v>
      </c>
      <c r="C18" s="365"/>
      <c r="D18" s="36">
        <v>4</v>
      </c>
      <c r="E18" s="36">
        <v>4.2300000000000004</v>
      </c>
      <c r="F18" s="35">
        <v>0.01</v>
      </c>
      <c r="G18" s="37">
        <f>ROUND(D18*E18*F18,4)</f>
        <v>0.16919999999999999</v>
      </c>
    </row>
    <row r="19" spans="2:7" x14ac:dyDescent="0.2">
      <c r="B19" s="378" t="s">
        <v>319</v>
      </c>
      <c r="C19" s="379"/>
      <c r="D19" s="41">
        <v>1</v>
      </c>
      <c r="E19" s="41">
        <v>4.75</v>
      </c>
      <c r="F19" s="40">
        <v>0.01</v>
      </c>
      <c r="G19" s="42">
        <f>ROUND(D19*E19*F19,4)</f>
        <v>4.7500000000000001E-2</v>
      </c>
    </row>
    <row r="20" spans="2:7" x14ac:dyDescent="0.2">
      <c r="B20" s="378" t="s">
        <v>408</v>
      </c>
      <c r="C20" s="379"/>
      <c r="D20" s="41">
        <v>1</v>
      </c>
      <c r="E20" s="41">
        <v>4.5199999999999996</v>
      </c>
      <c r="F20" s="40">
        <v>0.01</v>
      </c>
      <c r="G20" s="42">
        <f>ROUND(D20*E20*F20,4)</f>
        <v>4.5199999999999997E-2</v>
      </c>
    </row>
    <row r="21" spans="2:7" x14ac:dyDescent="0.2">
      <c r="B21" s="378" t="s">
        <v>307</v>
      </c>
      <c r="C21" s="379"/>
      <c r="D21" s="41">
        <v>1</v>
      </c>
      <c r="E21" s="41">
        <v>4.5199999999999996</v>
      </c>
      <c r="F21" s="40">
        <v>0.01</v>
      </c>
      <c r="G21" s="42">
        <f>ROUND(D21*E21*F21,4)</f>
        <v>4.5199999999999997E-2</v>
      </c>
    </row>
    <row r="22" spans="2:7" x14ac:dyDescent="0.2">
      <c r="B22" s="362" t="s">
        <v>239</v>
      </c>
      <c r="C22" s="363"/>
      <c r="D22" s="363"/>
      <c r="E22" s="363"/>
      <c r="F22" s="363"/>
      <c r="G22" s="43">
        <f>SUM(G18:G21)</f>
        <v>0.30710000000000004</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ht="24" x14ac:dyDescent="0.2">
      <c r="B26" s="34" t="s">
        <v>409</v>
      </c>
      <c r="C26" s="11" t="s">
        <v>388</v>
      </c>
      <c r="D26" s="35">
        <v>0.125</v>
      </c>
      <c r="E26" s="36">
        <v>28.41</v>
      </c>
      <c r="F26" s="65"/>
      <c r="G26" s="37">
        <v>3.55</v>
      </c>
    </row>
    <row r="27" spans="2:7" x14ac:dyDescent="0.2">
      <c r="B27" s="46" t="s">
        <v>410</v>
      </c>
      <c r="C27" s="39" t="s">
        <v>388</v>
      </c>
      <c r="D27" s="40">
        <v>3.1E-2</v>
      </c>
      <c r="E27" s="41">
        <v>6.12</v>
      </c>
      <c r="F27" s="49"/>
      <c r="G27" s="50">
        <v>0.19</v>
      </c>
    </row>
    <row r="28" spans="2:7" x14ac:dyDescent="0.2">
      <c r="B28" s="46" t="s">
        <v>411</v>
      </c>
      <c r="C28" s="39" t="s">
        <v>60</v>
      </c>
      <c r="D28" s="40">
        <v>0.38</v>
      </c>
      <c r="E28" s="41">
        <v>1.47</v>
      </c>
      <c r="F28" s="49"/>
      <c r="G28" s="50">
        <v>0.56000000000000005</v>
      </c>
    </row>
    <row r="29" spans="2:7" x14ac:dyDescent="0.2">
      <c r="B29" s="362" t="s">
        <v>239</v>
      </c>
      <c r="C29" s="363"/>
      <c r="D29" s="363"/>
      <c r="E29" s="363"/>
      <c r="F29" s="363"/>
      <c r="G29" s="43">
        <v>4.3</v>
      </c>
    </row>
    <row r="30" spans="2:7" x14ac:dyDescent="0.2">
      <c r="B30" s="24"/>
      <c r="C30" s="26"/>
      <c r="D30" s="27"/>
      <c r="E30" s="28"/>
      <c r="F30" s="27"/>
      <c r="G30" s="27"/>
    </row>
    <row r="31" spans="2:7" x14ac:dyDescent="0.2">
      <c r="B31" s="359" t="s">
        <v>261</v>
      </c>
      <c r="C31" s="360"/>
      <c r="D31" s="360"/>
      <c r="E31" s="360"/>
      <c r="F31" s="360"/>
      <c r="G31" s="361"/>
    </row>
    <row r="32" spans="2:7" x14ac:dyDescent="0.2">
      <c r="B32" s="29" t="s">
        <v>2</v>
      </c>
      <c r="C32" s="30" t="s">
        <v>3</v>
      </c>
      <c r="D32" s="30" t="s">
        <v>4</v>
      </c>
      <c r="E32" s="30" t="s">
        <v>262</v>
      </c>
      <c r="F32" s="30" t="s">
        <v>263</v>
      </c>
      <c r="G32" s="45" t="s">
        <v>247</v>
      </c>
    </row>
    <row r="33" spans="2:7" x14ac:dyDescent="0.2">
      <c r="B33" s="46"/>
      <c r="C33" s="39"/>
      <c r="D33" s="40"/>
      <c r="E33" s="51"/>
      <c r="F33" s="52"/>
      <c r="G33" s="53"/>
    </row>
    <row r="34" spans="2:7" x14ac:dyDescent="0.2">
      <c r="B34" s="362" t="s">
        <v>239</v>
      </c>
      <c r="C34" s="363"/>
      <c r="D34" s="363"/>
      <c r="E34" s="363"/>
      <c r="F34" s="363"/>
      <c r="G34" s="43">
        <v>0</v>
      </c>
    </row>
    <row r="35" spans="2:7" x14ac:dyDescent="0.2">
      <c r="B35" s="47"/>
      <c r="C35" s="47"/>
      <c r="D35" s="47"/>
      <c r="E35" s="47"/>
      <c r="F35" s="47"/>
      <c r="G35" s="47"/>
    </row>
    <row r="36" spans="2:7" x14ac:dyDescent="0.2">
      <c r="B36" s="366" t="s">
        <v>264</v>
      </c>
      <c r="C36" s="367"/>
      <c r="D36" s="367"/>
      <c r="E36" s="367"/>
      <c r="F36" s="367"/>
      <c r="G36" s="54">
        <f>ROUND(G34+G29+G22+G14,2)</f>
        <v>4.93</v>
      </c>
    </row>
    <row r="37" spans="2:7" ht="12.4" customHeight="1" x14ac:dyDescent="0.2">
      <c r="B37" s="47"/>
      <c r="C37" s="47"/>
      <c r="D37" s="47"/>
      <c r="E37" s="47"/>
      <c r="F37" s="47"/>
      <c r="G37" s="47"/>
    </row>
    <row r="38" spans="2:7" x14ac:dyDescent="0.2">
      <c r="B38" s="366" t="s">
        <v>265</v>
      </c>
      <c r="C38" s="367"/>
      <c r="D38" s="367"/>
      <c r="E38" s="367"/>
      <c r="F38" s="367"/>
      <c r="G38" s="54">
        <f>ROUND(B39*G36,2)</f>
        <v>0.84</v>
      </c>
    </row>
    <row r="39" spans="2:7" x14ac:dyDescent="0.2">
      <c r="B39" s="55" t="s">
        <v>266</v>
      </c>
      <c r="C39" s="56"/>
      <c r="D39" s="56"/>
      <c r="E39" s="56"/>
      <c r="F39" s="56"/>
    </row>
    <row r="40" spans="2:7" x14ac:dyDescent="0.2">
      <c r="B40" s="24"/>
      <c r="C40" s="26"/>
      <c r="D40" s="27"/>
      <c r="E40" s="28"/>
      <c r="F40" s="27"/>
      <c r="G40" s="27"/>
    </row>
    <row r="41" spans="2:7" x14ac:dyDescent="0.2">
      <c r="B41" s="57" t="s">
        <v>267</v>
      </c>
      <c r="C41" s="58"/>
      <c r="D41" s="58"/>
      <c r="E41" s="58"/>
      <c r="F41" s="58"/>
      <c r="G41" s="59">
        <f>ROUND(G38+G36,3)</f>
        <v>5.77</v>
      </c>
    </row>
    <row r="42" spans="2:7" x14ac:dyDescent="0.2">
      <c r="B42" s="60"/>
      <c r="C42" s="61"/>
      <c r="D42" s="62"/>
      <c r="E42" s="63"/>
      <c r="F42" s="62"/>
      <c r="G42" s="62"/>
    </row>
    <row r="43" spans="2:7" x14ac:dyDescent="0.2">
      <c r="B43" s="64" t="s">
        <v>240</v>
      </c>
      <c r="C43" s="358" t="s">
        <v>422</v>
      </c>
      <c r="D43" s="358"/>
      <c r="E43" s="358"/>
      <c r="F43" s="358"/>
      <c r="G43" s="358"/>
    </row>
  </sheetData>
  <sheetProtection formatCells="0" formatColumns="0" formatRows="0" insertColumns="0" insertRows="0" insertHyperlinks="0" deleteColumns="0" deleteRows="0" sort="0" autoFilter="0" pivotTables="0"/>
  <mergeCells count="19">
    <mergeCell ref="B1:G1"/>
    <mergeCell ref="B7:G7"/>
    <mergeCell ref="B16:G16"/>
    <mergeCell ref="B24:G24"/>
    <mergeCell ref="B36:F36"/>
    <mergeCell ref="B17:C17"/>
    <mergeCell ref="B9:G9"/>
    <mergeCell ref="B14:F14"/>
    <mergeCell ref="B29:F29"/>
    <mergeCell ref="B19:C19"/>
    <mergeCell ref="B20:C20"/>
    <mergeCell ref="B21:C21"/>
    <mergeCell ref="B4:D4"/>
    <mergeCell ref="C43:G43"/>
    <mergeCell ref="B31:G31"/>
    <mergeCell ref="B34:F34"/>
    <mergeCell ref="B22:F22"/>
    <mergeCell ref="B18:C18"/>
    <mergeCell ref="B38:F38"/>
  </mergeCells>
  <pageMargins left="0.25" right="0.25" top="0.75" bottom="0.75" header="0.3" footer="0.3"/>
  <pageSetup paperSize="9" orientation="portrait" verticalDpi="1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63</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1.4.2.6</v>
      </c>
      <c r="G4" s="25"/>
    </row>
    <row r="5" spans="1:7" x14ac:dyDescent="0.2">
      <c r="B5" s="25" t="s">
        <v>146</v>
      </c>
      <c r="C5" s="25"/>
      <c r="D5" s="25"/>
      <c r="E5" s="25"/>
      <c r="F5" s="24" t="s">
        <v>242</v>
      </c>
      <c r="G5" s="25" t="s">
        <v>65</v>
      </c>
    </row>
    <row r="6" spans="1:7" x14ac:dyDescent="0.2">
      <c r="B6" s="25"/>
      <c r="C6" s="25"/>
      <c r="D6" s="25"/>
      <c r="E6" s="25"/>
      <c r="F6" s="247" t="str">
        <f>IF($A$1&lt;&gt;"",VLOOKUP($A$1,INFO,10,0),"")</f>
        <v>HOJA 63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0.2271</v>
      </c>
    </row>
    <row r="12" spans="1:7" x14ac:dyDescent="0.2">
      <c r="B12" s="362" t="s">
        <v>239</v>
      </c>
      <c r="C12" s="363"/>
      <c r="D12" s="363"/>
      <c r="E12" s="363"/>
      <c r="F12" s="363"/>
      <c r="G12" s="43">
        <f>SUM(G11)</f>
        <v>0.2271</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4</v>
      </c>
      <c r="E16" s="36">
        <v>4.2300000000000004</v>
      </c>
      <c r="F16" s="35">
        <v>0.13159999999999999</v>
      </c>
      <c r="G16" s="37">
        <f>ROUND(D16*E16*F16,4)</f>
        <v>2.2267000000000001</v>
      </c>
    </row>
    <row r="17" spans="2:7" x14ac:dyDescent="0.2">
      <c r="B17" s="378" t="s">
        <v>320</v>
      </c>
      <c r="C17" s="379"/>
      <c r="D17" s="41">
        <v>3</v>
      </c>
      <c r="E17" s="41">
        <v>4.28</v>
      </c>
      <c r="F17" s="40">
        <v>0.13159999999999999</v>
      </c>
      <c r="G17" s="42">
        <f>ROUND(D17*E17*F17,4)</f>
        <v>1.6897</v>
      </c>
    </row>
    <row r="18" spans="2:7" x14ac:dyDescent="0.2">
      <c r="B18" s="378" t="s">
        <v>319</v>
      </c>
      <c r="C18" s="379"/>
      <c r="D18" s="41">
        <v>1</v>
      </c>
      <c r="E18" s="41">
        <v>4.75</v>
      </c>
      <c r="F18" s="40">
        <v>0.13159999999999999</v>
      </c>
      <c r="G18" s="42">
        <f>ROUND(D18*E18*F18,4)</f>
        <v>0.62509999999999999</v>
      </c>
    </row>
    <row r="19" spans="2:7" x14ac:dyDescent="0.2">
      <c r="B19" s="362" t="s">
        <v>239</v>
      </c>
      <c r="C19" s="363"/>
      <c r="D19" s="363"/>
      <c r="E19" s="363"/>
      <c r="F19" s="363"/>
      <c r="G19" s="43">
        <f>SUM(G16:G18)</f>
        <v>4.5415000000000001</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ht="24" x14ac:dyDescent="0.2">
      <c r="B23" s="34" t="s">
        <v>423</v>
      </c>
      <c r="C23" s="11" t="s">
        <v>424</v>
      </c>
      <c r="D23" s="35">
        <v>0.52</v>
      </c>
      <c r="E23" s="36">
        <v>88.58</v>
      </c>
      <c r="F23" s="65"/>
      <c r="G23" s="37">
        <v>46.06</v>
      </c>
    </row>
    <row r="24" spans="2:7" ht="24" x14ac:dyDescent="0.2">
      <c r="B24" s="46" t="s">
        <v>425</v>
      </c>
      <c r="C24" s="39" t="s">
        <v>424</v>
      </c>
      <c r="D24" s="40">
        <v>0.14000000000000001</v>
      </c>
      <c r="E24" s="41">
        <v>21.28</v>
      </c>
      <c r="F24" s="49"/>
      <c r="G24" s="50">
        <v>2.98</v>
      </c>
    </row>
    <row r="25" spans="2:7" ht="24" x14ac:dyDescent="0.2">
      <c r="B25" s="46" t="s">
        <v>426</v>
      </c>
      <c r="C25" s="39" t="s">
        <v>89</v>
      </c>
      <c r="D25" s="40">
        <v>0.28999999999999998</v>
      </c>
      <c r="E25" s="41">
        <v>46.72</v>
      </c>
      <c r="F25" s="49"/>
      <c r="G25" s="50">
        <v>13.55</v>
      </c>
    </row>
    <row r="26" spans="2:7" x14ac:dyDescent="0.2">
      <c r="B26" s="46" t="s">
        <v>427</v>
      </c>
      <c r="C26" s="39" t="s">
        <v>424</v>
      </c>
      <c r="D26" s="40">
        <v>4.8</v>
      </c>
      <c r="E26" s="41">
        <v>1.22</v>
      </c>
      <c r="F26" s="49"/>
      <c r="G26" s="50">
        <v>5.86</v>
      </c>
    </row>
    <row r="27" spans="2:7" ht="24" x14ac:dyDescent="0.2">
      <c r="B27" s="46" t="s">
        <v>428</v>
      </c>
      <c r="C27" s="39" t="s">
        <v>429</v>
      </c>
      <c r="D27" s="40">
        <v>0.01</v>
      </c>
      <c r="E27" s="41">
        <v>26.59</v>
      </c>
      <c r="F27" s="49"/>
      <c r="G27" s="50">
        <v>0.27</v>
      </c>
    </row>
    <row r="28" spans="2:7" ht="24" x14ac:dyDescent="0.2">
      <c r="B28" s="46" t="s">
        <v>409</v>
      </c>
      <c r="C28" s="39" t="s">
        <v>388</v>
      </c>
      <c r="D28" s="40">
        <v>0.04</v>
      </c>
      <c r="E28" s="41">
        <v>28.41</v>
      </c>
      <c r="F28" s="49"/>
      <c r="G28" s="50">
        <v>1.1399999999999999</v>
      </c>
    </row>
    <row r="29" spans="2:7" x14ac:dyDescent="0.2">
      <c r="B29" s="46" t="s">
        <v>430</v>
      </c>
      <c r="C29" s="39" t="s">
        <v>291</v>
      </c>
      <c r="D29" s="40">
        <v>13</v>
      </c>
      <c r="E29" s="41">
        <v>0.18</v>
      </c>
      <c r="F29" s="49"/>
      <c r="G29" s="50">
        <v>2.34</v>
      </c>
    </row>
    <row r="30" spans="2:7" x14ac:dyDescent="0.2">
      <c r="B30" s="46" t="s">
        <v>335</v>
      </c>
      <c r="C30" s="39" t="s">
        <v>17</v>
      </c>
      <c r="D30" s="40">
        <v>0.03</v>
      </c>
      <c r="E30" s="41">
        <v>11.5</v>
      </c>
      <c r="F30" s="49"/>
      <c r="G30" s="50">
        <v>0.35</v>
      </c>
    </row>
    <row r="31" spans="2:7" x14ac:dyDescent="0.2">
      <c r="B31" s="46" t="s">
        <v>431</v>
      </c>
      <c r="C31" s="39" t="s">
        <v>17</v>
      </c>
      <c r="D31" s="40">
        <v>0.02</v>
      </c>
      <c r="E31" s="41">
        <v>13.25</v>
      </c>
      <c r="F31" s="49"/>
      <c r="G31" s="50">
        <v>0.27</v>
      </c>
    </row>
    <row r="32" spans="2:7" x14ac:dyDescent="0.2">
      <c r="B32" s="362" t="s">
        <v>239</v>
      </c>
      <c r="C32" s="363"/>
      <c r="D32" s="363"/>
      <c r="E32" s="363"/>
      <c r="F32" s="363"/>
      <c r="G32" s="43">
        <v>72.819999999999993</v>
      </c>
    </row>
    <row r="33" spans="2:7" x14ac:dyDescent="0.2">
      <c r="B33" s="24"/>
      <c r="C33" s="26"/>
      <c r="D33" s="27"/>
      <c r="E33" s="28"/>
      <c r="F33" s="27"/>
      <c r="G33" s="27"/>
    </row>
    <row r="34" spans="2:7" x14ac:dyDescent="0.2">
      <c r="B34" s="359" t="s">
        <v>261</v>
      </c>
      <c r="C34" s="360"/>
      <c r="D34" s="360"/>
      <c r="E34" s="360"/>
      <c r="F34" s="360"/>
      <c r="G34" s="361"/>
    </row>
    <row r="35" spans="2:7" x14ac:dyDescent="0.2">
      <c r="B35" s="29" t="s">
        <v>2</v>
      </c>
      <c r="C35" s="30" t="s">
        <v>3</v>
      </c>
      <c r="D35" s="30" t="s">
        <v>4</v>
      </c>
      <c r="E35" s="30" t="s">
        <v>262</v>
      </c>
      <c r="F35" s="30" t="s">
        <v>263</v>
      </c>
      <c r="G35" s="45" t="s">
        <v>247</v>
      </c>
    </row>
    <row r="36" spans="2:7" x14ac:dyDescent="0.2">
      <c r="B36" s="46"/>
      <c r="C36" s="39"/>
      <c r="D36" s="40"/>
      <c r="E36" s="51"/>
      <c r="F36" s="52"/>
      <c r="G36" s="53"/>
    </row>
    <row r="37" spans="2:7" x14ac:dyDescent="0.2">
      <c r="B37" s="362" t="s">
        <v>239</v>
      </c>
      <c r="C37" s="363"/>
      <c r="D37" s="363"/>
      <c r="E37" s="363"/>
      <c r="F37" s="363"/>
      <c r="G37" s="43">
        <v>0</v>
      </c>
    </row>
    <row r="38" spans="2:7" x14ac:dyDescent="0.2">
      <c r="B38" s="47"/>
      <c r="C38" s="47"/>
      <c r="D38" s="47"/>
      <c r="E38" s="47"/>
      <c r="F38" s="47"/>
      <c r="G38" s="47"/>
    </row>
    <row r="39" spans="2:7" x14ac:dyDescent="0.2">
      <c r="B39" s="366" t="s">
        <v>264</v>
      </c>
      <c r="C39" s="367"/>
      <c r="D39" s="367"/>
      <c r="E39" s="367"/>
      <c r="F39" s="367"/>
      <c r="G39" s="54">
        <f>ROUND(G37+G32+G19+G12,2)</f>
        <v>77.59</v>
      </c>
    </row>
    <row r="40" spans="2:7" ht="12.4" customHeight="1" x14ac:dyDescent="0.2">
      <c r="B40" s="47"/>
      <c r="C40" s="47"/>
      <c r="D40" s="47"/>
      <c r="E40" s="47"/>
      <c r="F40" s="47"/>
      <c r="G40" s="47"/>
    </row>
    <row r="41" spans="2:7" x14ac:dyDescent="0.2">
      <c r="B41" s="366" t="s">
        <v>265</v>
      </c>
      <c r="C41" s="367"/>
      <c r="D41" s="367"/>
      <c r="E41" s="367"/>
      <c r="F41" s="367"/>
      <c r="G41" s="54">
        <f>ROUND(B42*G39,2)</f>
        <v>13.19</v>
      </c>
    </row>
    <row r="42" spans="2:7" x14ac:dyDescent="0.2">
      <c r="B42" s="55" t="s">
        <v>266</v>
      </c>
      <c r="C42" s="56"/>
      <c r="D42" s="56"/>
      <c r="E42" s="56"/>
      <c r="F42" s="56"/>
    </row>
    <row r="43" spans="2:7" x14ac:dyDescent="0.2">
      <c r="B43" s="24"/>
      <c r="C43" s="26"/>
      <c r="D43" s="27"/>
      <c r="E43" s="28"/>
      <c r="F43" s="27"/>
      <c r="G43" s="27"/>
    </row>
    <row r="44" spans="2:7" x14ac:dyDescent="0.2">
      <c r="B44" s="57" t="s">
        <v>267</v>
      </c>
      <c r="C44" s="58"/>
      <c r="D44" s="58"/>
      <c r="E44" s="58"/>
      <c r="F44" s="58"/>
      <c r="G44" s="59">
        <f>ROUND(G41+G39,3)</f>
        <v>90.78</v>
      </c>
    </row>
    <row r="45" spans="2:7" x14ac:dyDescent="0.2">
      <c r="B45" s="60"/>
      <c r="C45" s="61"/>
      <c r="D45" s="62"/>
      <c r="E45" s="63"/>
      <c r="F45" s="62"/>
      <c r="G45" s="62"/>
    </row>
    <row r="46" spans="2:7" x14ac:dyDescent="0.2">
      <c r="B46" s="64" t="s">
        <v>240</v>
      </c>
      <c r="C46" s="358" t="s">
        <v>432</v>
      </c>
      <c r="D46" s="358"/>
      <c r="E46" s="358"/>
      <c r="F46" s="358"/>
      <c r="G46" s="358"/>
    </row>
  </sheetData>
  <sheetProtection formatCells="0" formatColumns="0" formatRows="0" insertColumns="0" insertRows="0" insertHyperlinks="0" deleteColumns="0" deleteRows="0" sort="0" autoFilter="0" pivotTables="0"/>
  <mergeCells count="18">
    <mergeCell ref="B1:G1"/>
    <mergeCell ref="B7:G7"/>
    <mergeCell ref="B14:G14"/>
    <mergeCell ref="B21:G21"/>
    <mergeCell ref="B39:F39"/>
    <mergeCell ref="B15:C15"/>
    <mergeCell ref="B9:G9"/>
    <mergeCell ref="B12:F12"/>
    <mergeCell ref="B32:F32"/>
    <mergeCell ref="B17:C17"/>
    <mergeCell ref="B18:C18"/>
    <mergeCell ref="B4:D4"/>
    <mergeCell ref="C46:G46"/>
    <mergeCell ref="B34:G34"/>
    <mergeCell ref="B37:F37"/>
    <mergeCell ref="B19:F19"/>
    <mergeCell ref="B16:C16"/>
    <mergeCell ref="B41:F41"/>
  </mergeCells>
  <pageMargins left="0.25" right="0.25" top="0.75" bottom="0.75" header="0.3" footer="0.3"/>
  <pageSetup paperSize="9" orientation="portrait"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E24" sqref="E24"/>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2">
        <v>1</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1.1.1</v>
      </c>
      <c r="G4" s="25"/>
    </row>
    <row r="5" spans="1:7" x14ac:dyDescent="0.2">
      <c r="B5" s="25" t="s">
        <v>13</v>
      </c>
      <c r="C5" s="25"/>
      <c r="D5" s="25"/>
      <c r="E5" s="25"/>
      <c r="F5" s="24" t="s">
        <v>242</v>
      </c>
      <c r="G5" s="25" t="s">
        <v>14</v>
      </c>
    </row>
    <row r="6" spans="1:7" x14ac:dyDescent="0.2">
      <c r="B6" s="25"/>
      <c r="C6" s="25"/>
      <c r="D6" s="25"/>
      <c r="E6" s="25"/>
      <c r="F6" s="247" t="str">
        <f>IF($A$1&lt;&gt;"",VLOOKUP($A$1,INFO,10,0),"")</f>
        <v>HOJA 1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248</v>
      </c>
      <c r="C11" s="11" t="s">
        <v>249</v>
      </c>
      <c r="D11" s="35">
        <v>0.99999000000000005</v>
      </c>
      <c r="E11" s="36">
        <v>57.83</v>
      </c>
      <c r="F11" s="35">
        <v>1.7857099999999999</v>
      </c>
      <c r="G11" s="37">
        <f>ROUND(IF(ISNUMBER(D11),D11*E11*F11,$G$21*0.05),4)</f>
        <v>103.2666</v>
      </c>
    </row>
    <row r="12" spans="1:7" x14ac:dyDescent="0.2">
      <c r="B12" s="38" t="s">
        <v>250</v>
      </c>
      <c r="C12" s="39" t="s">
        <v>249</v>
      </c>
      <c r="D12" s="40">
        <v>1.9999800000000001</v>
      </c>
      <c r="E12" s="41">
        <v>1.25</v>
      </c>
      <c r="F12" s="40">
        <v>1.7857099999999999</v>
      </c>
      <c r="G12" s="42">
        <f>ROUND(IF(ISNUMBER(D12),D12*E12*F12,$G$21*0.05),4)</f>
        <v>4.4641999999999999</v>
      </c>
    </row>
    <row r="13" spans="1:7" ht="24" x14ac:dyDescent="0.2">
      <c r="B13" s="38" t="s">
        <v>251</v>
      </c>
      <c r="C13" s="39" t="s">
        <v>252</v>
      </c>
      <c r="D13" s="40" t="s">
        <v>253</v>
      </c>
      <c r="E13" s="41" t="s">
        <v>9</v>
      </c>
      <c r="F13" s="40" t="s">
        <v>9</v>
      </c>
      <c r="G13" s="42">
        <f>ROUND(IF(ISNUMBER(D13),D13*E13*F13,$G$21*0.05),4)</f>
        <v>1.5616000000000001</v>
      </c>
    </row>
    <row r="14" spans="1:7" x14ac:dyDescent="0.2">
      <c r="B14" s="362" t="s">
        <v>239</v>
      </c>
      <c r="C14" s="363"/>
      <c r="D14" s="363"/>
      <c r="E14" s="363"/>
      <c r="F14" s="363"/>
      <c r="G14" s="43">
        <f>SUM(G11:G13)</f>
        <v>109.2924</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257</v>
      </c>
      <c r="C18" s="365"/>
      <c r="D18" s="36">
        <v>0.99999000000000005</v>
      </c>
      <c r="E18" s="36">
        <v>4.75</v>
      </c>
      <c r="F18" s="35">
        <v>1.7857099999999999</v>
      </c>
      <c r="G18" s="37">
        <f>ROUND(D18*E18*F18,4)</f>
        <v>8.4819999999999993</v>
      </c>
    </row>
    <row r="19" spans="2:7" x14ac:dyDescent="0.2">
      <c r="B19" s="378" t="s">
        <v>258</v>
      </c>
      <c r="C19" s="379"/>
      <c r="D19" s="41">
        <v>0.99999000000000005</v>
      </c>
      <c r="E19" s="41">
        <v>4.28</v>
      </c>
      <c r="F19" s="40">
        <v>1.7857099999999999</v>
      </c>
      <c r="G19" s="42">
        <f>ROUND(D19*E19*F19,4)</f>
        <v>7.6428000000000003</v>
      </c>
    </row>
    <row r="20" spans="2:7" x14ac:dyDescent="0.2">
      <c r="B20" s="378" t="s">
        <v>259</v>
      </c>
      <c r="C20" s="379"/>
      <c r="D20" s="41">
        <v>1.9999800000000001</v>
      </c>
      <c r="E20" s="41">
        <v>4.2300000000000004</v>
      </c>
      <c r="F20" s="40">
        <v>1.7857099999999999</v>
      </c>
      <c r="G20" s="42">
        <f>ROUND(D20*E20*F20,4)</f>
        <v>15.106999999999999</v>
      </c>
    </row>
    <row r="21" spans="2:7" x14ac:dyDescent="0.2">
      <c r="B21" s="362" t="s">
        <v>239</v>
      </c>
      <c r="C21" s="363"/>
      <c r="D21" s="363"/>
      <c r="E21" s="363"/>
      <c r="F21" s="363"/>
      <c r="G21" s="43">
        <f>SUM(G18:G20)</f>
        <v>31.2318</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x14ac:dyDescent="0.2">
      <c r="B25" s="46"/>
      <c r="C25" s="39"/>
      <c r="D25" s="40"/>
      <c r="E25" s="41"/>
      <c r="F25" s="49"/>
      <c r="G25" s="50"/>
    </row>
    <row r="26" spans="2:7" x14ac:dyDescent="0.2">
      <c r="B26" s="362" t="s">
        <v>239</v>
      </c>
      <c r="C26" s="363"/>
      <c r="D26" s="363"/>
      <c r="E26" s="363"/>
      <c r="F26" s="363"/>
      <c r="G26" s="43">
        <v>0</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ROUND(G31+G26+G21+G14,2)</f>
        <v>140.52000000000001</v>
      </c>
    </row>
    <row r="34" spans="2:7" ht="12.4" customHeight="1" x14ac:dyDescent="0.2">
      <c r="B34" s="47"/>
      <c r="C34" s="47"/>
      <c r="D34" s="47"/>
      <c r="E34" s="47"/>
      <c r="F34" s="47"/>
      <c r="G34" s="47"/>
    </row>
    <row r="35" spans="2:7" x14ac:dyDescent="0.2">
      <c r="B35" s="366" t="s">
        <v>265</v>
      </c>
      <c r="C35" s="367"/>
      <c r="D35" s="367"/>
      <c r="E35" s="367"/>
      <c r="F35" s="367"/>
      <c r="G35" s="54">
        <f>ROUND(B36*G33,2)</f>
        <v>23.89</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164.41</v>
      </c>
    </row>
    <row r="39" spans="2:7" x14ac:dyDescent="0.2">
      <c r="B39" s="60"/>
      <c r="C39" s="61"/>
      <c r="D39" s="62"/>
      <c r="E39" s="63"/>
      <c r="F39" s="62"/>
      <c r="G39" s="62"/>
    </row>
    <row r="40" spans="2:7" x14ac:dyDescent="0.2">
      <c r="B40" s="64" t="s">
        <v>240</v>
      </c>
      <c r="C40" s="358" t="s">
        <v>268</v>
      </c>
      <c r="D40" s="358"/>
      <c r="E40" s="358"/>
      <c r="F40" s="358"/>
      <c r="G40" s="358"/>
    </row>
  </sheetData>
  <sheetProtection formatCells="0" formatColumns="0" formatRows="0" insertColumns="0" insertRows="0" insertHyperlinks="0" deleteColumns="0" deleteRows="0" sort="0" autoFilter="0" pivotTables="0"/>
  <mergeCells count="18">
    <mergeCell ref="B1:G1"/>
    <mergeCell ref="B7:G7"/>
    <mergeCell ref="B16:G16"/>
    <mergeCell ref="B23:G23"/>
    <mergeCell ref="B33:F33"/>
    <mergeCell ref="B17:C17"/>
    <mergeCell ref="B9:G9"/>
    <mergeCell ref="B14:F14"/>
    <mergeCell ref="B26:F26"/>
    <mergeCell ref="B19:C19"/>
    <mergeCell ref="B20:C20"/>
    <mergeCell ref="B4:D4"/>
    <mergeCell ref="C40:G40"/>
    <mergeCell ref="B28:G28"/>
    <mergeCell ref="B31:F31"/>
    <mergeCell ref="B21:F21"/>
    <mergeCell ref="B18:C18"/>
    <mergeCell ref="B35:F35"/>
  </mergeCells>
  <pageMargins left="0.25" right="0.25" top="0.75" bottom="0.75" header="0.3" footer="0.3"/>
  <pageSetup paperSize="9" orientation="portrait" verticalDpi="1200"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64</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1.4.3.1</v>
      </c>
      <c r="G4" s="25"/>
    </row>
    <row r="5" spans="1:7" x14ac:dyDescent="0.2">
      <c r="B5" s="25" t="s">
        <v>150</v>
      </c>
      <c r="C5" s="25"/>
      <c r="D5" s="25"/>
      <c r="E5" s="25"/>
      <c r="F5" s="24" t="s">
        <v>242</v>
      </c>
      <c r="G5" s="25" t="s">
        <v>65</v>
      </c>
    </row>
    <row r="6" spans="1:7" x14ac:dyDescent="0.2">
      <c r="B6" s="25"/>
      <c r="C6" s="25"/>
      <c r="D6" s="25"/>
      <c r="E6" s="25"/>
      <c r="F6" s="247" t="str">
        <f>IF($A$1&lt;&gt;"",VLOOKUP($A$1,INFO,10,0),"")</f>
        <v>HOJA 64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0.1176</v>
      </c>
    </row>
    <row r="12" spans="1:7" ht="24" x14ac:dyDescent="0.2">
      <c r="B12" s="38" t="s">
        <v>329</v>
      </c>
      <c r="C12" s="39" t="s">
        <v>249</v>
      </c>
      <c r="D12" s="40">
        <v>1</v>
      </c>
      <c r="E12" s="41">
        <v>1.25</v>
      </c>
      <c r="F12" s="40">
        <v>0.25</v>
      </c>
      <c r="G12" s="42">
        <f>ROUND(IF(ISNUMBER(D12),D12*E12*F12,$G$19*0.05),4)</f>
        <v>0.3125</v>
      </c>
    </row>
    <row r="13" spans="1:7" x14ac:dyDescent="0.2">
      <c r="B13" s="362" t="s">
        <v>239</v>
      </c>
      <c r="C13" s="363"/>
      <c r="D13" s="363"/>
      <c r="E13" s="363"/>
      <c r="F13" s="363"/>
      <c r="G13" s="43">
        <f>SUM(G11:G12)</f>
        <v>0.43009999999999998</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2</v>
      </c>
      <c r="E17" s="36">
        <v>4.2300000000000004</v>
      </c>
      <c r="F17" s="35">
        <v>0.25</v>
      </c>
      <c r="G17" s="37">
        <f>ROUND(D17*E17*F17,4)</f>
        <v>2.1150000000000002</v>
      </c>
    </row>
    <row r="18" spans="2:7" x14ac:dyDescent="0.2">
      <c r="B18" s="378" t="s">
        <v>319</v>
      </c>
      <c r="C18" s="379"/>
      <c r="D18" s="41">
        <v>0.2</v>
      </c>
      <c r="E18" s="41">
        <v>4.75</v>
      </c>
      <c r="F18" s="40">
        <v>0.25</v>
      </c>
      <c r="G18" s="42">
        <f>ROUND(D18*E18*F18,4)</f>
        <v>0.23749999999999999</v>
      </c>
    </row>
    <row r="19" spans="2:7" x14ac:dyDescent="0.2">
      <c r="B19" s="362" t="s">
        <v>239</v>
      </c>
      <c r="C19" s="363"/>
      <c r="D19" s="363"/>
      <c r="E19" s="363"/>
      <c r="F19" s="363"/>
      <c r="G19" s="43">
        <f>SUM(G17:G18)</f>
        <v>2.3525</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x14ac:dyDescent="0.2">
      <c r="B23" s="34" t="s">
        <v>396</v>
      </c>
      <c r="C23" s="11" t="s">
        <v>89</v>
      </c>
      <c r="D23" s="35">
        <v>1</v>
      </c>
      <c r="E23" s="36">
        <v>3</v>
      </c>
      <c r="F23" s="65"/>
      <c r="G23" s="37">
        <v>3</v>
      </c>
    </row>
    <row r="24" spans="2:7" ht="36" x14ac:dyDescent="0.2">
      <c r="B24" s="46" t="s">
        <v>399</v>
      </c>
      <c r="C24" s="39" t="s">
        <v>89</v>
      </c>
      <c r="D24" s="40">
        <v>0.33333299999999999</v>
      </c>
      <c r="E24" s="41">
        <v>14.53</v>
      </c>
      <c r="F24" s="49"/>
      <c r="G24" s="50">
        <v>4.84</v>
      </c>
    </row>
    <row r="25" spans="2:7" ht="24" x14ac:dyDescent="0.2">
      <c r="B25" s="46" t="s">
        <v>433</v>
      </c>
      <c r="C25" s="39" t="s">
        <v>429</v>
      </c>
      <c r="D25" s="40">
        <v>0.01</v>
      </c>
      <c r="E25" s="41">
        <v>19.45</v>
      </c>
      <c r="F25" s="49"/>
      <c r="G25" s="50">
        <v>0.19</v>
      </c>
    </row>
    <row r="26" spans="2:7" ht="24" x14ac:dyDescent="0.2">
      <c r="B26" s="46" t="s">
        <v>434</v>
      </c>
      <c r="C26" s="39" t="s">
        <v>89</v>
      </c>
      <c r="D26" s="40">
        <v>0.17</v>
      </c>
      <c r="E26" s="41">
        <v>33.99</v>
      </c>
      <c r="F26" s="49"/>
      <c r="G26" s="50">
        <v>5.78</v>
      </c>
    </row>
    <row r="27" spans="2:7" x14ac:dyDescent="0.2">
      <c r="B27" s="46" t="s">
        <v>435</v>
      </c>
      <c r="C27" s="39" t="s">
        <v>436</v>
      </c>
      <c r="D27" s="40">
        <v>0.01</v>
      </c>
      <c r="E27" s="41">
        <v>28.45</v>
      </c>
      <c r="F27" s="49"/>
      <c r="G27" s="50">
        <v>0.28000000000000003</v>
      </c>
    </row>
    <row r="28" spans="2:7" x14ac:dyDescent="0.2">
      <c r="B28" s="362" t="s">
        <v>239</v>
      </c>
      <c r="C28" s="363"/>
      <c r="D28" s="363"/>
      <c r="E28" s="363"/>
      <c r="F28" s="363"/>
      <c r="G28" s="43">
        <v>14.089999999999998</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ROUND(G33+G28+G19+G13,2)</f>
        <v>16.87</v>
      </c>
    </row>
    <row r="36" spans="2:7" ht="12.4" customHeight="1" x14ac:dyDescent="0.2">
      <c r="B36" s="47"/>
      <c r="C36" s="47"/>
      <c r="D36" s="47"/>
      <c r="E36" s="47"/>
      <c r="F36" s="47"/>
      <c r="G36" s="47"/>
    </row>
    <row r="37" spans="2:7" x14ac:dyDescent="0.2">
      <c r="B37" s="366" t="s">
        <v>265</v>
      </c>
      <c r="C37" s="367"/>
      <c r="D37" s="367"/>
      <c r="E37" s="367"/>
      <c r="F37" s="367"/>
      <c r="G37" s="54">
        <f>ROUND(B38*G35,2)</f>
        <v>2.87</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19.739999999999998</v>
      </c>
    </row>
    <row r="41" spans="2:7" x14ac:dyDescent="0.2">
      <c r="B41" s="60"/>
      <c r="C41" s="61"/>
      <c r="D41" s="62"/>
      <c r="E41" s="63"/>
      <c r="F41" s="62"/>
      <c r="G41" s="62"/>
    </row>
    <row r="42" spans="2:7" x14ac:dyDescent="0.2">
      <c r="B42" s="64" t="s">
        <v>240</v>
      </c>
      <c r="C42" s="358" t="s">
        <v>437</v>
      </c>
      <c r="D42" s="358"/>
      <c r="E42" s="358"/>
      <c r="F42" s="358"/>
      <c r="G42" s="358"/>
    </row>
  </sheetData>
  <sheetProtection formatCells="0" formatColumns="0" formatRows="0" insertColumns="0" insertRows="0" insertHyperlinks="0" deleteColumns="0" deleteRows="0" sort="0" autoFilter="0" pivotTables="0"/>
  <mergeCells count="17">
    <mergeCell ref="B1:G1"/>
    <mergeCell ref="B7:G7"/>
    <mergeCell ref="B15:G15"/>
    <mergeCell ref="B21:G21"/>
    <mergeCell ref="B35:F35"/>
    <mergeCell ref="B16:C16"/>
    <mergeCell ref="B9:G9"/>
    <mergeCell ref="B13:F13"/>
    <mergeCell ref="B28:F28"/>
    <mergeCell ref="B18:C18"/>
    <mergeCell ref="B4:D4"/>
    <mergeCell ref="C42:G42"/>
    <mergeCell ref="B30:G30"/>
    <mergeCell ref="B33:F33"/>
    <mergeCell ref="B19:F19"/>
    <mergeCell ref="B17:C17"/>
    <mergeCell ref="B37:F37"/>
  </mergeCells>
  <pageMargins left="0.25" right="0.25" top="0.75" bottom="0.75" header="0.3" footer="0.3"/>
  <pageSetup paperSize="9" orientation="portrait" verticalDpi="1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65</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1.4.3.2</v>
      </c>
      <c r="G4" s="25"/>
    </row>
    <row r="5" spans="1:7" x14ac:dyDescent="0.2">
      <c r="B5" s="25" t="s">
        <v>152</v>
      </c>
      <c r="C5" s="25"/>
      <c r="D5" s="25"/>
      <c r="E5" s="25"/>
      <c r="F5" s="24" t="s">
        <v>242</v>
      </c>
      <c r="G5" s="25" t="s">
        <v>65</v>
      </c>
    </row>
    <row r="6" spans="1:7" x14ac:dyDescent="0.2">
      <c r="B6" s="25"/>
      <c r="C6" s="25"/>
      <c r="D6" s="25"/>
      <c r="E6" s="25"/>
      <c r="F6" s="247" t="str">
        <f>IF($A$1&lt;&gt;"",VLOOKUP($A$1,INFO,10,0),"")</f>
        <v>HOJA 65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v>
      </c>
    </row>
    <row r="12" spans="1:7" x14ac:dyDescent="0.2">
      <c r="B12" s="362" t="s">
        <v>239</v>
      </c>
      <c r="C12" s="363"/>
      <c r="D12" s="363"/>
      <c r="E12" s="363"/>
      <c r="F12" s="363"/>
      <c r="G12" s="43">
        <f>SUM(G11)</f>
        <v>0</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78"/>
      <c r="C16" s="379"/>
      <c r="D16" s="41"/>
      <c r="E16" s="41"/>
      <c r="F16" s="40"/>
      <c r="G16" s="42">
        <f>ROUND(D16*E16*F16,4)</f>
        <v>0</v>
      </c>
    </row>
    <row r="17" spans="2:7" x14ac:dyDescent="0.2">
      <c r="B17" s="362" t="s">
        <v>239</v>
      </c>
      <c r="C17" s="363"/>
      <c r="D17" s="363"/>
      <c r="E17" s="363"/>
      <c r="F17" s="363"/>
      <c r="G17" s="43">
        <f>SUM(G16)</f>
        <v>0</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34" t="s">
        <v>438</v>
      </c>
      <c r="C21" s="11" t="s">
        <v>439</v>
      </c>
      <c r="D21" s="35">
        <v>1</v>
      </c>
      <c r="E21" s="36">
        <v>0.1</v>
      </c>
      <c r="F21" s="65"/>
      <c r="G21" s="37">
        <v>0.1</v>
      </c>
    </row>
    <row r="22" spans="2:7" x14ac:dyDescent="0.2">
      <c r="B22" s="362" t="s">
        <v>239</v>
      </c>
      <c r="C22" s="363"/>
      <c r="D22" s="363"/>
      <c r="E22" s="363"/>
      <c r="F22" s="363"/>
      <c r="G22" s="43">
        <v>0.1</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0.1</v>
      </c>
    </row>
    <row r="30" spans="2:7" ht="12.4" customHeight="1" x14ac:dyDescent="0.2">
      <c r="B30" s="47"/>
      <c r="C30" s="47"/>
      <c r="D30" s="47"/>
      <c r="E30" s="47"/>
      <c r="F30" s="47"/>
      <c r="G30" s="47"/>
    </row>
    <row r="31" spans="2:7" x14ac:dyDescent="0.2">
      <c r="B31" s="366" t="s">
        <v>265</v>
      </c>
      <c r="C31" s="367"/>
      <c r="D31" s="367"/>
      <c r="E31" s="367"/>
      <c r="F31" s="367"/>
      <c r="G31" s="54">
        <f>ROUND(B32*G29,2)</f>
        <v>0.02</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0.12</v>
      </c>
    </row>
    <row r="35" spans="2:7" x14ac:dyDescent="0.2">
      <c r="B35" s="60"/>
      <c r="C35" s="61"/>
      <c r="D35" s="62"/>
      <c r="E35" s="63"/>
      <c r="F35" s="62"/>
      <c r="G35" s="62"/>
    </row>
    <row r="36" spans="2:7" x14ac:dyDescent="0.2">
      <c r="B36" s="64" t="s">
        <v>240</v>
      </c>
      <c r="C36" s="358" t="s">
        <v>440</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66</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1.4.3.3</v>
      </c>
      <c r="G4" s="25"/>
    </row>
    <row r="5" spans="1:7" x14ac:dyDescent="0.2">
      <c r="B5" s="25" t="s">
        <v>154</v>
      </c>
      <c r="C5" s="25"/>
      <c r="D5" s="25"/>
      <c r="E5" s="25"/>
      <c r="F5" s="24" t="s">
        <v>242</v>
      </c>
      <c r="G5" s="25" t="s">
        <v>89</v>
      </c>
    </row>
    <row r="6" spans="1:7" x14ac:dyDescent="0.2">
      <c r="B6" s="25"/>
      <c r="C6" s="25"/>
      <c r="D6" s="25"/>
      <c r="E6" s="25"/>
      <c r="F6" s="247" t="str">
        <f>IF($A$1&lt;&gt;"",VLOOKUP($A$1,INFO,10,0),"")</f>
        <v>HOJA 66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1.9890000000000001</v>
      </c>
    </row>
    <row r="12" spans="1:7" x14ac:dyDescent="0.2">
      <c r="B12" s="362" t="s">
        <v>239</v>
      </c>
      <c r="C12" s="363"/>
      <c r="D12" s="363"/>
      <c r="E12" s="363"/>
      <c r="F12" s="363"/>
      <c r="G12" s="43">
        <f>SUM(G11)</f>
        <v>1.9890000000000001</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0.99999000000000005</v>
      </c>
      <c r="E16" s="36">
        <v>4.2300000000000004</v>
      </c>
      <c r="F16" s="35">
        <v>3.0000300000000002</v>
      </c>
      <c r="G16" s="37">
        <f>ROUND(D16*E16*F16,4)</f>
        <v>12.69</v>
      </c>
    </row>
    <row r="17" spans="2:7" x14ac:dyDescent="0.2">
      <c r="B17" s="378" t="s">
        <v>319</v>
      </c>
      <c r="C17" s="379"/>
      <c r="D17" s="41">
        <v>0.99999000000000005</v>
      </c>
      <c r="E17" s="41">
        <v>4.75</v>
      </c>
      <c r="F17" s="40">
        <v>3.0000300000000002</v>
      </c>
      <c r="G17" s="42">
        <f>ROUND(D17*E17*F17,4)</f>
        <v>14.25</v>
      </c>
    </row>
    <row r="18" spans="2:7" x14ac:dyDescent="0.2">
      <c r="B18" s="378" t="s">
        <v>359</v>
      </c>
      <c r="C18" s="379"/>
      <c r="D18" s="41">
        <v>0.99999000000000005</v>
      </c>
      <c r="E18" s="41">
        <v>4.28</v>
      </c>
      <c r="F18" s="40">
        <v>3.0000300000000002</v>
      </c>
      <c r="G18" s="42">
        <f>ROUND(D18*E18*F18,4)</f>
        <v>12.84</v>
      </c>
    </row>
    <row r="19" spans="2:7" x14ac:dyDescent="0.2">
      <c r="B19" s="362" t="s">
        <v>239</v>
      </c>
      <c r="C19" s="363"/>
      <c r="D19" s="363"/>
      <c r="E19" s="363"/>
      <c r="F19" s="363"/>
      <c r="G19" s="43">
        <f>SUM(G16:G18)</f>
        <v>39.78</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ht="24" x14ac:dyDescent="0.2">
      <c r="B23" s="34" t="s">
        <v>441</v>
      </c>
      <c r="C23" s="11" t="s">
        <v>89</v>
      </c>
      <c r="D23" s="35">
        <v>1</v>
      </c>
      <c r="E23" s="36">
        <v>3.24</v>
      </c>
      <c r="F23" s="65"/>
      <c r="G23" s="37">
        <v>3.24</v>
      </c>
    </row>
    <row r="24" spans="2:7" ht="24" x14ac:dyDescent="0.2">
      <c r="B24" s="46" t="s">
        <v>442</v>
      </c>
      <c r="C24" s="39" t="s">
        <v>89</v>
      </c>
      <c r="D24" s="40">
        <v>1.2</v>
      </c>
      <c r="E24" s="41">
        <v>1.88</v>
      </c>
      <c r="F24" s="49"/>
      <c r="G24" s="50">
        <v>2.2599999999999998</v>
      </c>
    </row>
    <row r="25" spans="2:7" ht="24" x14ac:dyDescent="0.2">
      <c r="B25" s="46" t="s">
        <v>443</v>
      </c>
      <c r="C25" s="39" t="s">
        <v>89</v>
      </c>
      <c r="D25" s="40">
        <v>2.5</v>
      </c>
      <c r="E25" s="41">
        <v>4.95</v>
      </c>
      <c r="F25" s="49"/>
      <c r="G25" s="50">
        <v>12.38</v>
      </c>
    </row>
    <row r="26" spans="2:7" ht="24" x14ac:dyDescent="0.2">
      <c r="B26" s="46" t="s">
        <v>444</v>
      </c>
      <c r="C26" s="39" t="s">
        <v>65</v>
      </c>
      <c r="D26" s="40">
        <v>2.7</v>
      </c>
      <c r="E26" s="41">
        <v>1.54</v>
      </c>
      <c r="F26" s="49"/>
      <c r="G26" s="50">
        <v>4.16</v>
      </c>
    </row>
    <row r="27" spans="2:7" ht="24" x14ac:dyDescent="0.2">
      <c r="B27" s="46" t="s">
        <v>445</v>
      </c>
      <c r="C27" s="39" t="s">
        <v>89</v>
      </c>
      <c r="D27" s="40">
        <v>12</v>
      </c>
      <c r="E27" s="41">
        <v>4.3600000000000003</v>
      </c>
      <c r="F27" s="49"/>
      <c r="G27" s="50">
        <v>52.32</v>
      </c>
    </row>
    <row r="28" spans="2:7" ht="24" x14ac:dyDescent="0.2">
      <c r="B28" s="46" t="s">
        <v>446</v>
      </c>
      <c r="C28" s="39" t="s">
        <v>29</v>
      </c>
      <c r="D28" s="40">
        <v>0.9</v>
      </c>
      <c r="E28" s="41">
        <v>22.73</v>
      </c>
      <c r="F28" s="49"/>
      <c r="G28" s="50">
        <v>20.46</v>
      </c>
    </row>
    <row r="29" spans="2:7" x14ac:dyDescent="0.2">
      <c r="B29" s="362" t="s">
        <v>239</v>
      </c>
      <c r="C29" s="363"/>
      <c r="D29" s="363"/>
      <c r="E29" s="363"/>
      <c r="F29" s="363"/>
      <c r="G29" s="43">
        <v>94.82</v>
      </c>
    </row>
    <row r="30" spans="2:7" x14ac:dyDescent="0.2">
      <c r="B30" s="24"/>
      <c r="C30" s="26"/>
      <c r="D30" s="27"/>
      <c r="E30" s="28"/>
      <c r="F30" s="27"/>
      <c r="G30" s="27"/>
    </row>
    <row r="31" spans="2:7" x14ac:dyDescent="0.2">
      <c r="B31" s="359" t="s">
        <v>261</v>
      </c>
      <c r="C31" s="360"/>
      <c r="D31" s="360"/>
      <c r="E31" s="360"/>
      <c r="F31" s="360"/>
      <c r="G31" s="361"/>
    </row>
    <row r="32" spans="2:7" x14ac:dyDescent="0.2">
      <c r="B32" s="29" t="s">
        <v>2</v>
      </c>
      <c r="C32" s="30" t="s">
        <v>3</v>
      </c>
      <c r="D32" s="30" t="s">
        <v>4</v>
      </c>
      <c r="E32" s="30" t="s">
        <v>262</v>
      </c>
      <c r="F32" s="30" t="s">
        <v>263</v>
      </c>
      <c r="G32" s="45" t="s">
        <v>247</v>
      </c>
    </row>
    <row r="33" spans="2:7" x14ac:dyDescent="0.2">
      <c r="B33" s="46"/>
      <c r="C33" s="39"/>
      <c r="D33" s="40"/>
      <c r="E33" s="51"/>
      <c r="F33" s="52"/>
      <c r="G33" s="53"/>
    </row>
    <row r="34" spans="2:7" x14ac:dyDescent="0.2">
      <c r="B34" s="362" t="s">
        <v>239</v>
      </c>
      <c r="C34" s="363"/>
      <c r="D34" s="363"/>
      <c r="E34" s="363"/>
      <c r="F34" s="363"/>
      <c r="G34" s="43">
        <v>0</v>
      </c>
    </row>
    <row r="35" spans="2:7" x14ac:dyDescent="0.2">
      <c r="B35" s="47"/>
      <c r="C35" s="47"/>
      <c r="D35" s="47"/>
      <c r="E35" s="47"/>
      <c r="F35" s="47"/>
      <c r="G35" s="47"/>
    </row>
    <row r="36" spans="2:7" x14ac:dyDescent="0.2">
      <c r="B36" s="366" t="s">
        <v>264</v>
      </c>
      <c r="C36" s="367"/>
      <c r="D36" s="367"/>
      <c r="E36" s="367"/>
      <c r="F36" s="367"/>
      <c r="G36" s="54">
        <f>ROUND(G34+G29+G19+G12,2)</f>
        <v>136.59</v>
      </c>
    </row>
    <row r="37" spans="2:7" ht="12.4" customHeight="1" x14ac:dyDescent="0.2">
      <c r="B37" s="47"/>
      <c r="C37" s="47"/>
      <c r="D37" s="47"/>
      <c r="E37" s="47"/>
      <c r="F37" s="47"/>
      <c r="G37" s="47"/>
    </row>
    <row r="38" spans="2:7" x14ac:dyDescent="0.2">
      <c r="B38" s="366" t="s">
        <v>265</v>
      </c>
      <c r="C38" s="367"/>
      <c r="D38" s="367"/>
      <c r="E38" s="367"/>
      <c r="F38" s="367"/>
      <c r="G38" s="54">
        <f>ROUND(B39*G36,2)</f>
        <v>23.22</v>
      </c>
    </row>
    <row r="39" spans="2:7" x14ac:dyDescent="0.2">
      <c r="B39" s="55" t="s">
        <v>266</v>
      </c>
      <c r="C39" s="56"/>
      <c r="D39" s="56"/>
      <c r="E39" s="56"/>
      <c r="F39" s="56"/>
    </row>
    <row r="40" spans="2:7" x14ac:dyDescent="0.2">
      <c r="B40" s="24"/>
      <c r="C40" s="26"/>
      <c r="D40" s="27"/>
      <c r="E40" s="28"/>
      <c r="F40" s="27"/>
      <c r="G40" s="27"/>
    </row>
    <row r="41" spans="2:7" x14ac:dyDescent="0.2">
      <c r="B41" s="57" t="s">
        <v>267</v>
      </c>
      <c r="C41" s="58"/>
      <c r="D41" s="58"/>
      <c r="E41" s="58"/>
      <c r="F41" s="58"/>
      <c r="G41" s="59">
        <f>ROUND(G38+G36,3)</f>
        <v>159.81</v>
      </c>
    </row>
    <row r="42" spans="2:7" x14ac:dyDescent="0.2">
      <c r="B42" s="60"/>
      <c r="C42" s="61"/>
      <c r="D42" s="62"/>
      <c r="E42" s="63"/>
      <c r="F42" s="62"/>
      <c r="G42" s="62"/>
    </row>
    <row r="43" spans="2:7" x14ac:dyDescent="0.2">
      <c r="B43" s="64" t="s">
        <v>240</v>
      </c>
      <c r="C43" s="358" t="s">
        <v>447</v>
      </c>
      <c r="D43" s="358"/>
      <c r="E43" s="358"/>
      <c r="F43" s="358"/>
      <c r="G43" s="358"/>
    </row>
  </sheetData>
  <sheetProtection formatCells="0" formatColumns="0" formatRows="0" insertColumns="0" insertRows="0" insertHyperlinks="0" deleteColumns="0" deleteRows="0" sort="0" autoFilter="0" pivotTables="0"/>
  <mergeCells count="18">
    <mergeCell ref="B1:G1"/>
    <mergeCell ref="B7:G7"/>
    <mergeCell ref="B14:G14"/>
    <mergeCell ref="B21:G21"/>
    <mergeCell ref="B36:F36"/>
    <mergeCell ref="B15:C15"/>
    <mergeCell ref="B9:G9"/>
    <mergeCell ref="B12:F12"/>
    <mergeCell ref="B29:F29"/>
    <mergeCell ref="B17:C17"/>
    <mergeCell ref="B18:C18"/>
    <mergeCell ref="B4:D4"/>
    <mergeCell ref="C43:G43"/>
    <mergeCell ref="B31:G31"/>
    <mergeCell ref="B34:F34"/>
    <mergeCell ref="B19:F19"/>
    <mergeCell ref="B16:C16"/>
    <mergeCell ref="B38:F38"/>
  </mergeCells>
  <pageMargins left="0.25" right="0.25" top="0.75" bottom="0.75" header="0.3" footer="0.3"/>
  <pageSetup paperSize="9" orientation="portrait" verticalDpi="1200"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67</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1.4.3.4</v>
      </c>
      <c r="G4" s="25"/>
    </row>
    <row r="5" spans="1:7" x14ac:dyDescent="0.2">
      <c r="B5" s="25" t="s">
        <v>156</v>
      </c>
      <c r="C5" s="25"/>
      <c r="D5" s="25"/>
      <c r="E5" s="25"/>
      <c r="F5" s="24" t="s">
        <v>242</v>
      </c>
      <c r="G5" s="25" t="s">
        <v>89</v>
      </c>
    </row>
    <row r="6" spans="1:7" x14ac:dyDescent="0.2">
      <c r="B6" s="25"/>
      <c r="C6" s="25"/>
      <c r="D6" s="25"/>
      <c r="E6" s="25"/>
      <c r="F6" s="247" t="str">
        <f>IF($A$1&lt;&gt;"",VLOOKUP($A$1,INFO,10,0),"")</f>
        <v>HOJA 67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2.6520000000000001</v>
      </c>
    </row>
    <row r="12" spans="1:7" x14ac:dyDescent="0.2">
      <c r="B12" s="362" t="s">
        <v>239</v>
      </c>
      <c r="C12" s="363"/>
      <c r="D12" s="363"/>
      <c r="E12" s="363"/>
      <c r="F12" s="363"/>
      <c r="G12" s="43">
        <f>SUM(G11)</f>
        <v>2.6520000000000001</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1</v>
      </c>
      <c r="E16" s="36">
        <v>4.2300000000000004</v>
      </c>
      <c r="F16" s="35">
        <v>4</v>
      </c>
      <c r="G16" s="37">
        <f>ROUND(D16*E16*F16,4)</f>
        <v>16.920000000000002</v>
      </c>
    </row>
    <row r="17" spans="2:7" x14ac:dyDescent="0.2">
      <c r="B17" s="378" t="s">
        <v>319</v>
      </c>
      <c r="C17" s="379"/>
      <c r="D17" s="41">
        <v>1</v>
      </c>
      <c r="E17" s="41">
        <v>4.75</v>
      </c>
      <c r="F17" s="40">
        <v>4</v>
      </c>
      <c r="G17" s="42">
        <f>ROUND(D17*E17*F17,4)</f>
        <v>19</v>
      </c>
    </row>
    <row r="18" spans="2:7" x14ac:dyDescent="0.2">
      <c r="B18" s="378" t="s">
        <v>359</v>
      </c>
      <c r="C18" s="379"/>
      <c r="D18" s="41">
        <v>1</v>
      </c>
      <c r="E18" s="41">
        <v>4.28</v>
      </c>
      <c r="F18" s="40">
        <v>4</v>
      </c>
      <c r="G18" s="42">
        <f>ROUND(D18*E18*F18,4)</f>
        <v>17.12</v>
      </c>
    </row>
    <row r="19" spans="2:7" x14ac:dyDescent="0.2">
      <c r="B19" s="362" t="s">
        <v>239</v>
      </c>
      <c r="C19" s="363"/>
      <c r="D19" s="363"/>
      <c r="E19" s="363"/>
      <c r="F19" s="363"/>
      <c r="G19" s="43">
        <f>SUM(G16:G18)</f>
        <v>53.040000000000006</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ht="24" x14ac:dyDescent="0.2">
      <c r="B23" s="34" t="s">
        <v>441</v>
      </c>
      <c r="C23" s="11" t="s">
        <v>89</v>
      </c>
      <c r="D23" s="35">
        <v>1.2</v>
      </c>
      <c r="E23" s="36">
        <v>3.24</v>
      </c>
      <c r="F23" s="65"/>
      <c r="G23" s="37">
        <v>3.89</v>
      </c>
    </row>
    <row r="24" spans="2:7" ht="24" x14ac:dyDescent="0.2">
      <c r="B24" s="46" t="s">
        <v>444</v>
      </c>
      <c r="C24" s="39" t="s">
        <v>65</v>
      </c>
      <c r="D24" s="40">
        <v>2.7</v>
      </c>
      <c r="E24" s="41">
        <v>1.54</v>
      </c>
      <c r="F24" s="49"/>
      <c r="G24" s="50">
        <v>4.16</v>
      </c>
    </row>
    <row r="25" spans="2:7" ht="24" x14ac:dyDescent="0.2">
      <c r="B25" s="46" t="s">
        <v>445</v>
      </c>
      <c r="C25" s="39" t="s">
        <v>89</v>
      </c>
      <c r="D25" s="40">
        <v>12</v>
      </c>
      <c r="E25" s="41">
        <v>4.3600000000000003</v>
      </c>
      <c r="F25" s="49"/>
      <c r="G25" s="50">
        <v>52.32</v>
      </c>
    </row>
    <row r="26" spans="2:7" ht="24" x14ac:dyDescent="0.2">
      <c r="B26" s="46" t="s">
        <v>446</v>
      </c>
      <c r="C26" s="39" t="s">
        <v>29</v>
      </c>
      <c r="D26" s="40">
        <v>0.96</v>
      </c>
      <c r="E26" s="41">
        <v>22.73</v>
      </c>
      <c r="F26" s="49"/>
      <c r="G26" s="50">
        <v>21.82</v>
      </c>
    </row>
    <row r="27" spans="2:7" ht="24" x14ac:dyDescent="0.2">
      <c r="B27" s="46" t="s">
        <v>443</v>
      </c>
      <c r="C27" s="39" t="s">
        <v>89</v>
      </c>
      <c r="D27" s="40">
        <v>3</v>
      </c>
      <c r="E27" s="41">
        <v>4.95</v>
      </c>
      <c r="F27" s="49"/>
      <c r="G27" s="50">
        <v>14.85</v>
      </c>
    </row>
    <row r="28" spans="2:7" ht="24" x14ac:dyDescent="0.2">
      <c r="B28" s="46" t="s">
        <v>442</v>
      </c>
      <c r="C28" s="39" t="s">
        <v>89</v>
      </c>
      <c r="D28" s="40">
        <v>1.5</v>
      </c>
      <c r="E28" s="41">
        <v>1.88</v>
      </c>
      <c r="F28" s="49"/>
      <c r="G28" s="50">
        <v>2.82</v>
      </c>
    </row>
    <row r="29" spans="2:7" x14ac:dyDescent="0.2">
      <c r="B29" s="362" t="s">
        <v>239</v>
      </c>
      <c r="C29" s="363"/>
      <c r="D29" s="363"/>
      <c r="E29" s="363"/>
      <c r="F29" s="363"/>
      <c r="G29" s="43">
        <v>99.859999999999985</v>
      </c>
    </row>
    <row r="30" spans="2:7" x14ac:dyDescent="0.2">
      <c r="B30" s="24"/>
      <c r="C30" s="26"/>
      <c r="D30" s="27"/>
      <c r="E30" s="28"/>
      <c r="F30" s="27"/>
      <c r="G30" s="27"/>
    </row>
    <row r="31" spans="2:7" x14ac:dyDescent="0.2">
      <c r="B31" s="359" t="s">
        <v>261</v>
      </c>
      <c r="C31" s="360"/>
      <c r="D31" s="360"/>
      <c r="E31" s="360"/>
      <c r="F31" s="360"/>
      <c r="G31" s="361"/>
    </row>
    <row r="32" spans="2:7" x14ac:dyDescent="0.2">
      <c r="B32" s="29" t="s">
        <v>2</v>
      </c>
      <c r="C32" s="30" t="s">
        <v>3</v>
      </c>
      <c r="D32" s="30" t="s">
        <v>4</v>
      </c>
      <c r="E32" s="30" t="s">
        <v>262</v>
      </c>
      <c r="F32" s="30" t="s">
        <v>263</v>
      </c>
      <c r="G32" s="45" t="s">
        <v>247</v>
      </c>
    </row>
    <row r="33" spans="2:7" x14ac:dyDescent="0.2">
      <c r="B33" s="46"/>
      <c r="C33" s="39"/>
      <c r="D33" s="40"/>
      <c r="E33" s="51"/>
      <c r="F33" s="52"/>
      <c r="G33" s="53"/>
    </row>
    <row r="34" spans="2:7" x14ac:dyDescent="0.2">
      <c r="B34" s="362" t="s">
        <v>239</v>
      </c>
      <c r="C34" s="363"/>
      <c r="D34" s="363"/>
      <c r="E34" s="363"/>
      <c r="F34" s="363"/>
      <c r="G34" s="43">
        <v>0</v>
      </c>
    </row>
    <row r="35" spans="2:7" x14ac:dyDescent="0.2">
      <c r="B35" s="47"/>
      <c r="C35" s="47"/>
      <c r="D35" s="47"/>
      <c r="E35" s="47"/>
      <c r="F35" s="47"/>
      <c r="G35" s="47"/>
    </row>
    <row r="36" spans="2:7" x14ac:dyDescent="0.2">
      <c r="B36" s="366" t="s">
        <v>264</v>
      </c>
      <c r="C36" s="367"/>
      <c r="D36" s="367"/>
      <c r="E36" s="367"/>
      <c r="F36" s="367"/>
      <c r="G36" s="54">
        <f>ROUND(G34+G29+G19+G12,2)</f>
        <v>155.55000000000001</v>
      </c>
    </row>
    <row r="37" spans="2:7" ht="12.4" customHeight="1" x14ac:dyDescent="0.2">
      <c r="B37" s="47"/>
      <c r="C37" s="47"/>
      <c r="D37" s="47"/>
      <c r="E37" s="47"/>
      <c r="F37" s="47"/>
      <c r="G37" s="47"/>
    </row>
    <row r="38" spans="2:7" x14ac:dyDescent="0.2">
      <c r="B38" s="366" t="s">
        <v>265</v>
      </c>
      <c r="C38" s="367"/>
      <c r="D38" s="367"/>
      <c r="E38" s="367"/>
      <c r="F38" s="367"/>
      <c r="G38" s="54">
        <f>ROUND(B39*G36,2)</f>
        <v>26.44</v>
      </c>
    </row>
    <row r="39" spans="2:7" x14ac:dyDescent="0.2">
      <c r="B39" s="55" t="s">
        <v>266</v>
      </c>
      <c r="C39" s="56"/>
      <c r="D39" s="56"/>
      <c r="E39" s="56"/>
      <c r="F39" s="56"/>
    </row>
    <row r="40" spans="2:7" x14ac:dyDescent="0.2">
      <c r="B40" s="24"/>
      <c r="C40" s="26"/>
      <c r="D40" s="27"/>
      <c r="E40" s="28"/>
      <c r="F40" s="27"/>
      <c r="G40" s="27"/>
    </row>
    <row r="41" spans="2:7" x14ac:dyDescent="0.2">
      <c r="B41" s="57" t="s">
        <v>267</v>
      </c>
      <c r="C41" s="58"/>
      <c r="D41" s="58"/>
      <c r="E41" s="58"/>
      <c r="F41" s="58"/>
      <c r="G41" s="59">
        <f>ROUND(G38+G36,3)</f>
        <v>181.99</v>
      </c>
    </row>
    <row r="42" spans="2:7" x14ac:dyDescent="0.2">
      <c r="B42" s="60"/>
      <c r="C42" s="61"/>
      <c r="D42" s="62"/>
      <c r="E42" s="63"/>
      <c r="F42" s="62"/>
      <c r="G42" s="62"/>
    </row>
    <row r="43" spans="2:7" x14ac:dyDescent="0.2">
      <c r="B43" s="64" t="s">
        <v>240</v>
      </c>
      <c r="C43" s="358" t="s">
        <v>448</v>
      </c>
      <c r="D43" s="358"/>
      <c r="E43" s="358"/>
      <c r="F43" s="358"/>
      <c r="G43" s="358"/>
    </row>
  </sheetData>
  <sheetProtection formatCells="0" formatColumns="0" formatRows="0" insertColumns="0" insertRows="0" insertHyperlinks="0" deleteColumns="0" deleteRows="0" sort="0" autoFilter="0" pivotTables="0"/>
  <mergeCells count="18">
    <mergeCell ref="B1:G1"/>
    <mergeCell ref="B7:G7"/>
    <mergeCell ref="B14:G14"/>
    <mergeCell ref="B21:G21"/>
    <mergeCell ref="B36:F36"/>
    <mergeCell ref="B15:C15"/>
    <mergeCell ref="B9:G9"/>
    <mergeCell ref="B12:F12"/>
    <mergeCell ref="B29:F29"/>
    <mergeCell ref="B17:C17"/>
    <mergeCell ref="B18:C18"/>
    <mergeCell ref="B4:D4"/>
    <mergeCell ref="C43:G43"/>
    <mergeCell ref="B31:G31"/>
    <mergeCell ref="B34:F34"/>
    <mergeCell ref="B19:F19"/>
    <mergeCell ref="B16:C16"/>
    <mergeCell ref="B38:F38"/>
  </mergeCells>
  <pageMargins left="0.25" right="0.25" top="0.75" bottom="0.75" header="0.3" footer="0.3"/>
  <pageSetup paperSize="9" orientation="portrait" verticalDpi="1200"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68</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1.4.3.5</v>
      </c>
      <c r="G4" s="25"/>
    </row>
    <row r="5" spans="1:7" x14ac:dyDescent="0.2">
      <c r="B5" s="25" t="s">
        <v>158</v>
      </c>
      <c r="C5" s="25"/>
      <c r="D5" s="25"/>
      <c r="E5" s="25"/>
      <c r="F5" s="24" t="s">
        <v>242</v>
      </c>
      <c r="G5" s="25" t="s">
        <v>89</v>
      </c>
    </row>
    <row r="6" spans="1:7" x14ac:dyDescent="0.2">
      <c r="B6" s="25"/>
      <c r="C6" s="25"/>
      <c r="D6" s="25"/>
      <c r="E6" s="25"/>
      <c r="F6" s="247" t="str">
        <f>IF($A$1&lt;&gt;"",VLOOKUP($A$1,INFO,10,0),"")</f>
        <v>HOJA 68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2.6520000000000001</v>
      </c>
    </row>
    <row r="12" spans="1:7" x14ac:dyDescent="0.2">
      <c r="B12" s="362" t="s">
        <v>239</v>
      </c>
      <c r="C12" s="363"/>
      <c r="D12" s="363"/>
      <c r="E12" s="363"/>
      <c r="F12" s="363"/>
      <c r="G12" s="43">
        <f>SUM(G11)</f>
        <v>2.6520000000000001</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1</v>
      </c>
      <c r="E16" s="36">
        <v>4.2300000000000004</v>
      </c>
      <c r="F16" s="35">
        <v>4</v>
      </c>
      <c r="G16" s="37">
        <f>ROUND(D16*E16*F16,4)</f>
        <v>16.920000000000002</v>
      </c>
    </row>
    <row r="17" spans="2:7" x14ac:dyDescent="0.2">
      <c r="B17" s="378" t="s">
        <v>319</v>
      </c>
      <c r="C17" s="379"/>
      <c r="D17" s="41">
        <v>1</v>
      </c>
      <c r="E17" s="41">
        <v>4.75</v>
      </c>
      <c r="F17" s="40">
        <v>4</v>
      </c>
      <c r="G17" s="42">
        <f>ROUND(D17*E17*F17,4)</f>
        <v>19</v>
      </c>
    </row>
    <row r="18" spans="2:7" x14ac:dyDescent="0.2">
      <c r="B18" s="378" t="s">
        <v>359</v>
      </c>
      <c r="C18" s="379"/>
      <c r="D18" s="41">
        <v>1</v>
      </c>
      <c r="E18" s="41">
        <v>4.28</v>
      </c>
      <c r="F18" s="40">
        <v>4</v>
      </c>
      <c r="G18" s="42">
        <f>ROUND(D18*E18*F18,4)</f>
        <v>17.12</v>
      </c>
    </row>
    <row r="19" spans="2:7" x14ac:dyDescent="0.2">
      <c r="B19" s="362" t="s">
        <v>239</v>
      </c>
      <c r="C19" s="363"/>
      <c r="D19" s="363"/>
      <c r="E19" s="363"/>
      <c r="F19" s="363"/>
      <c r="G19" s="43">
        <f>SUM(G16:G18)</f>
        <v>53.040000000000006</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ht="24" x14ac:dyDescent="0.2">
      <c r="B23" s="34" t="s">
        <v>441</v>
      </c>
      <c r="C23" s="11" t="s">
        <v>89</v>
      </c>
      <c r="D23" s="35">
        <v>2</v>
      </c>
      <c r="E23" s="36">
        <v>3.24</v>
      </c>
      <c r="F23" s="65"/>
      <c r="G23" s="37">
        <v>6.48</v>
      </c>
    </row>
    <row r="24" spans="2:7" ht="24" x14ac:dyDescent="0.2">
      <c r="B24" s="46" t="s">
        <v>444</v>
      </c>
      <c r="C24" s="39" t="s">
        <v>65</v>
      </c>
      <c r="D24" s="40">
        <v>2.7</v>
      </c>
      <c r="E24" s="41">
        <v>1.54</v>
      </c>
      <c r="F24" s="49"/>
      <c r="G24" s="50">
        <v>4.16</v>
      </c>
    </row>
    <row r="25" spans="2:7" ht="24" x14ac:dyDescent="0.2">
      <c r="B25" s="46" t="s">
        <v>445</v>
      </c>
      <c r="C25" s="39" t="s">
        <v>89</v>
      </c>
      <c r="D25" s="40">
        <v>12</v>
      </c>
      <c r="E25" s="41">
        <v>4.3600000000000003</v>
      </c>
      <c r="F25" s="49"/>
      <c r="G25" s="50">
        <v>52.32</v>
      </c>
    </row>
    <row r="26" spans="2:7" ht="24" x14ac:dyDescent="0.2">
      <c r="B26" s="46" t="s">
        <v>446</v>
      </c>
      <c r="C26" s="39" t="s">
        <v>29</v>
      </c>
      <c r="D26" s="40">
        <v>1.5</v>
      </c>
      <c r="E26" s="41">
        <v>22.73</v>
      </c>
      <c r="F26" s="49"/>
      <c r="G26" s="50">
        <v>34.1</v>
      </c>
    </row>
    <row r="27" spans="2:7" ht="24" x14ac:dyDescent="0.2">
      <c r="B27" s="46" t="s">
        <v>443</v>
      </c>
      <c r="C27" s="39" t="s">
        <v>89</v>
      </c>
      <c r="D27" s="40">
        <v>3</v>
      </c>
      <c r="E27" s="41">
        <v>4.95</v>
      </c>
      <c r="F27" s="49"/>
      <c r="G27" s="50">
        <v>14.85</v>
      </c>
    </row>
    <row r="28" spans="2:7" ht="24" x14ac:dyDescent="0.2">
      <c r="B28" s="46" t="s">
        <v>442</v>
      </c>
      <c r="C28" s="39" t="s">
        <v>89</v>
      </c>
      <c r="D28" s="40">
        <v>2</v>
      </c>
      <c r="E28" s="41">
        <v>1.88</v>
      </c>
      <c r="F28" s="49"/>
      <c r="G28" s="50">
        <v>3.76</v>
      </c>
    </row>
    <row r="29" spans="2:7" x14ac:dyDescent="0.2">
      <c r="B29" s="362" t="s">
        <v>239</v>
      </c>
      <c r="C29" s="363"/>
      <c r="D29" s="363"/>
      <c r="E29" s="363"/>
      <c r="F29" s="363"/>
      <c r="G29" s="43">
        <v>115.67</v>
      </c>
    </row>
    <row r="30" spans="2:7" x14ac:dyDescent="0.2">
      <c r="B30" s="24"/>
      <c r="C30" s="26"/>
      <c r="D30" s="27"/>
      <c r="E30" s="28"/>
      <c r="F30" s="27"/>
      <c r="G30" s="27"/>
    </row>
    <row r="31" spans="2:7" x14ac:dyDescent="0.2">
      <c r="B31" s="359" t="s">
        <v>261</v>
      </c>
      <c r="C31" s="360"/>
      <c r="D31" s="360"/>
      <c r="E31" s="360"/>
      <c r="F31" s="360"/>
      <c r="G31" s="361"/>
    </row>
    <row r="32" spans="2:7" x14ac:dyDescent="0.2">
      <c r="B32" s="29" t="s">
        <v>2</v>
      </c>
      <c r="C32" s="30" t="s">
        <v>3</v>
      </c>
      <c r="D32" s="30" t="s">
        <v>4</v>
      </c>
      <c r="E32" s="30" t="s">
        <v>262</v>
      </c>
      <c r="F32" s="30" t="s">
        <v>263</v>
      </c>
      <c r="G32" s="45" t="s">
        <v>247</v>
      </c>
    </row>
    <row r="33" spans="2:7" x14ac:dyDescent="0.2">
      <c r="B33" s="46"/>
      <c r="C33" s="39"/>
      <c r="D33" s="40"/>
      <c r="E33" s="51"/>
      <c r="F33" s="52"/>
      <c r="G33" s="53"/>
    </row>
    <row r="34" spans="2:7" x14ac:dyDescent="0.2">
      <c r="B34" s="362" t="s">
        <v>239</v>
      </c>
      <c r="C34" s="363"/>
      <c r="D34" s="363"/>
      <c r="E34" s="363"/>
      <c r="F34" s="363"/>
      <c r="G34" s="43">
        <v>0</v>
      </c>
    </row>
    <row r="35" spans="2:7" x14ac:dyDescent="0.2">
      <c r="B35" s="47"/>
      <c r="C35" s="47"/>
      <c r="D35" s="47"/>
      <c r="E35" s="47"/>
      <c r="F35" s="47"/>
      <c r="G35" s="47"/>
    </row>
    <row r="36" spans="2:7" x14ac:dyDescent="0.2">
      <c r="B36" s="366" t="s">
        <v>264</v>
      </c>
      <c r="C36" s="367"/>
      <c r="D36" s="367"/>
      <c r="E36" s="367"/>
      <c r="F36" s="367"/>
      <c r="G36" s="54">
        <f>ROUND(G34+G29+G19+G12,2)</f>
        <v>171.36</v>
      </c>
    </row>
    <row r="37" spans="2:7" ht="12.4" customHeight="1" x14ac:dyDescent="0.2">
      <c r="B37" s="47"/>
      <c r="C37" s="47"/>
      <c r="D37" s="47"/>
      <c r="E37" s="47"/>
      <c r="F37" s="47"/>
      <c r="G37" s="47"/>
    </row>
    <row r="38" spans="2:7" x14ac:dyDescent="0.2">
      <c r="B38" s="366" t="s">
        <v>265</v>
      </c>
      <c r="C38" s="367"/>
      <c r="D38" s="367"/>
      <c r="E38" s="367"/>
      <c r="F38" s="367"/>
      <c r="G38" s="54">
        <f>ROUND(B39*G36,2)</f>
        <v>29.13</v>
      </c>
    </row>
    <row r="39" spans="2:7" x14ac:dyDescent="0.2">
      <c r="B39" s="55" t="s">
        <v>266</v>
      </c>
      <c r="C39" s="56"/>
      <c r="D39" s="56"/>
      <c r="E39" s="56"/>
      <c r="F39" s="56"/>
    </row>
    <row r="40" spans="2:7" x14ac:dyDescent="0.2">
      <c r="B40" s="24"/>
      <c r="C40" s="26"/>
      <c r="D40" s="27"/>
      <c r="E40" s="28"/>
      <c r="F40" s="27"/>
      <c r="G40" s="27"/>
    </row>
    <row r="41" spans="2:7" x14ac:dyDescent="0.2">
      <c r="B41" s="57" t="s">
        <v>267</v>
      </c>
      <c r="C41" s="58"/>
      <c r="D41" s="58"/>
      <c r="E41" s="58"/>
      <c r="F41" s="58"/>
      <c r="G41" s="59">
        <f>ROUND(G38+G36,3)</f>
        <v>200.49</v>
      </c>
    </row>
    <row r="42" spans="2:7" x14ac:dyDescent="0.2">
      <c r="B42" s="60"/>
      <c r="C42" s="61"/>
      <c r="D42" s="62"/>
      <c r="E42" s="63"/>
      <c r="F42" s="62"/>
      <c r="G42" s="62"/>
    </row>
    <row r="43" spans="2:7" x14ac:dyDescent="0.2">
      <c r="B43" s="64" t="s">
        <v>240</v>
      </c>
      <c r="C43" s="358" t="s">
        <v>449</v>
      </c>
      <c r="D43" s="358"/>
      <c r="E43" s="358"/>
      <c r="F43" s="358"/>
      <c r="G43" s="358"/>
    </row>
  </sheetData>
  <sheetProtection formatCells="0" formatColumns="0" formatRows="0" insertColumns="0" insertRows="0" insertHyperlinks="0" deleteColumns="0" deleteRows="0" sort="0" autoFilter="0" pivotTables="0"/>
  <mergeCells count="18">
    <mergeCell ref="B1:G1"/>
    <mergeCell ref="B7:G7"/>
    <mergeCell ref="B14:G14"/>
    <mergeCell ref="B21:G21"/>
    <mergeCell ref="B36:F36"/>
    <mergeCell ref="B15:C15"/>
    <mergeCell ref="B9:G9"/>
    <mergeCell ref="B12:F12"/>
    <mergeCell ref="B29:F29"/>
    <mergeCell ref="B17:C17"/>
    <mergeCell ref="B18:C18"/>
    <mergeCell ref="B4:D4"/>
    <mergeCell ref="C43:G43"/>
    <mergeCell ref="B31:G31"/>
    <mergeCell ref="B34:F34"/>
    <mergeCell ref="B19:F19"/>
    <mergeCell ref="B16:C16"/>
    <mergeCell ref="B38:F38"/>
  </mergeCells>
  <pageMargins left="0.25" right="0.25" top="0.75" bottom="0.75" header="0.3" footer="0.3"/>
  <pageSetup paperSize="9" orientation="portrait" verticalDpi="1200"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69</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1.4.3.6</v>
      </c>
      <c r="G4" s="25"/>
    </row>
    <row r="5" spans="1:7" x14ac:dyDescent="0.2">
      <c r="B5" s="25" t="s">
        <v>160</v>
      </c>
      <c r="C5" s="25"/>
      <c r="D5" s="25"/>
      <c r="E5" s="25"/>
      <c r="F5" s="24" t="s">
        <v>242</v>
      </c>
      <c r="G5" s="25" t="s">
        <v>89</v>
      </c>
    </row>
    <row r="6" spans="1:7" x14ac:dyDescent="0.2">
      <c r="B6" s="25"/>
      <c r="C6" s="25"/>
      <c r="D6" s="25"/>
      <c r="E6" s="25"/>
      <c r="F6" s="247" t="str">
        <f>IF($A$1&lt;&gt;"",VLOOKUP($A$1,INFO,10,0),"")</f>
        <v>HOJA 69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0.21149999999999999</v>
      </c>
    </row>
    <row r="12" spans="1:7" x14ac:dyDescent="0.2">
      <c r="B12" s="362" t="s">
        <v>239</v>
      </c>
      <c r="C12" s="363"/>
      <c r="D12" s="363"/>
      <c r="E12" s="363"/>
      <c r="F12" s="363"/>
      <c r="G12" s="43">
        <f>SUM(G11)</f>
        <v>0.21149999999999999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1</v>
      </c>
      <c r="E16" s="36">
        <v>4.2300000000000004</v>
      </c>
      <c r="F16" s="35">
        <v>1</v>
      </c>
      <c r="G16" s="37">
        <f>ROUND(D16*E16*F16,4)</f>
        <v>4.2300000000000004</v>
      </c>
    </row>
    <row r="17" spans="2:7" x14ac:dyDescent="0.2">
      <c r="B17" s="362" t="s">
        <v>239</v>
      </c>
      <c r="C17" s="363"/>
      <c r="D17" s="363"/>
      <c r="E17" s="363"/>
      <c r="F17" s="363"/>
      <c r="G17" s="43">
        <f>SUM(G16)</f>
        <v>4.2300000000000004</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36" x14ac:dyDescent="0.2">
      <c r="B21" s="34" t="s">
        <v>450</v>
      </c>
      <c r="C21" s="11" t="s">
        <v>89</v>
      </c>
      <c r="D21" s="35">
        <v>1</v>
      </c>
      <c r="E21" s="36">
        <v>78.77</v>
      </c>
      <c r="F21" s="65"/>
      <c r="G21" s="37">
        <v>78.77</v>
      </c>
    </row>
    <row r="22" spans="2:7" x14ac:dyDescent="0.2">
      <c r="B22" s="362" t="s">
        <v>239</v>
      </c>
      <c r="C22" s="363"/>
      <c r="D22" s="363"/>
      <c r="E22" s="363"/>
      <c r="F22" s="363"/>
      <c r="G22" s="43">
        <v>78.77</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83.21</v>
      </c>
    </row>
    <row r="30" spans="2:7" ht="12.4" customHeight="1" x14ac:dyDescent="0.2">
      <c r="B30" s="47"/>
      <c r="C30" s="47"/>
      <c r="D30" s="47"/>
      <c r="E30" s="47"/>
      <c r="F30" s="47"/>
      <c r="G30" s="47"/>
    </row>
    <row r="31" spans="2:7" x14ac:dyDescent="0.2">
      <c r="B31" s="366" t="s">
        <v>265</v>
      </c>
      <c r="C31" s="367"/>
      <c r="D31" s="367"/>
      <c r="E31" s="367"/>
      <c r="F31" s="367"/>
      <c r="G31" s="54">
        <f>ROUND(B32*G29,2)</f>
        <v>14.15</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97.36</v>
      </c>
    </row>
    <row r="35" spans="2:7" x14ac:dyDescent="0.2">
      <c r="B35" s="60"/>
      <c r="C35" s="61"/>
      <c r="D35" s="62"/>
      <c r="E35" s="63"/>
      <c r="F35" s="62"/>
      <c r="G35" s="62"/>
    </row>
    <row r="36" spans="2:7" x14ac:dyDescent="0.2">
      <c r="B36" s="64" t="s">
        <v>240</v>
      </c>
      <c r="C36" s="358" t="s">
        <v>451</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70</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1.4.3.7</v>
      </c>
      <c r="G4" s="25"/>
    </row>
    <row r="5" spans="1:7" x14ac:dyDescent="0.2">
      <c r="B5" s="25" t="s">
        <v>162</v>
      </c>
      <c r="C5" s="25"/>
      <c r="D5" s="25"/>
      <c r="E5" s="25"/>
      <c r="F5" s="24" t="s">
        <v>242</v>
      </c>
      <c r="G5" s="25" t="s">
        <v>89</v>
      </c>
    </row>
    <row r="6" spans="1:7" x14ac:dyDescent="0.2">
      <c r="B6" s="25"/>
      <c r="C6" s="25"/>
      <c r="D6" s="25"/>
      <c r="E6" s="25"/>
      <c r="F6" s="247" t="str">
        <f>IF($A$1&lt;&gt;"",VLOOKUP($A$1,INFO,10,0),"")</f>
        <v>HOJA 70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0.214</v>
      </c>
    </row>
    <row r="12" spans="1:7" x14ac:dyDescent="0.2">
      <c r="B12" s="362" t="s">
        <v>239</v>
      </c>
      <c r="C12" s="363"/>
      <c r="D12" s="363"/>
      <c r="E12" s="363"/>
      <c r="F12" s="363"/>
      <c r="G12" s="43">
        <f>SUM(G11)</f>
        <v>0.214</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452</v>
      </c>
      <c r="C16" s="365"/>
      <c r="D16" s="36">
        <v>1</v>
      </c>
      <c r="E16" s="36">
        <v>4.28</v>
      </c>
      <c r="F16" s="35">
        <v>1</v>
      </c>
      <c r="G16" s="37">
        <f>ROUND(D16*E16*F16,4)</f>
        <v>4.28</v>
      </c>
    </row>
    <row r="17" spans="2:7" x14ac:dyDescent="0.2">
      <c r="B17" s="362" t="s">
        <v>239</v>
      </c>
      <c r="C17" s="363"/>
      <c r="D17" s="363"/>
      <c r="E17" s="363"/>
      <c r="F17" s="363"/>
      <c r="G17" s="43">
        <f>SUM(G16)</f>
        <v>4.28</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24" x14ac:dyDescent="0.2">
      <c r="B21" s="34" t="s">
        <v>453</v>
      </c>
      <c r="C21" s="11" t="s">
        <v>89</v>
      </c>
      <c r="D21" s="35">
        <v>1</v>
      </c>
      <c r="E21" s="36">
        <v>42.56</v>
      </c>
      <c r="F21" s="65"/>
      <c r="G21" s="37">
        <v>42.56</v>
      </c>
    </row>
    <row r="22" spans="2:7" x14ac:dyDescent="0.2">
      <c r="B22" s="362" t="s">
        <v>239</v>
      </c>
      <c r="C22" s="363"/>
      <c r="D22" s="363"/>
      <c r="E22" s="363"/>
      <c r="F22" s="363"/>
      <c r="G22" s="43">
        <v>42.56</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47.05</v>
      </c>
    </row>
    <row r="30" spans="2:7" ht="12.4" customHeight="1" x14ac:dyDescent="0.2">
      <c r="B30" s="47"/>
      <c r="C30" s="47"/>
      <c r="D30" s="47"/>
      <c r="E30" s="47"/>
      <c r="F30" s="47"/>
      <c r="G30" s="47"/>
    </row>
    <row r="31" spans="2:7" x14ac:dyDescent="0.2">
      <c r="B31" s="366" t="s">
        <v>265</v>
      </c>
      <c r="C31" s="367"/>
      <c r="D31" s="367"/>
      <c r="E31" s="367"/>
      <c r="F31" s="367"/>
      <c r="G31" s="54">
        <f>ROUND(B32*G29,2)</f>
        <v>8</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55.05</v>
      </c>
    </row>
    <row r="35" spans="2:7" x14ac:dyDescent="0.2">
      <c r="B35" s="60"/>
      <c r="C35" s="61"/>
      <c r="D35" s="62"/>
      <c r="E35" s="63"/>
      <c r="F35" s="62"/>
      <c r="G35" s="62"/>
    </row>
    <row r="36" spans="2:7" x14ac:dyDescent="0.2">
      <c r="B36" s="64" t="s">
        <v>240</v>
      </c>
      <c r="C36" s="358" t="s">
        <v>454</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71</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1.4.3.8</v>
      </c>
      <c r="G4" s="25"/>
    </row>
    <row r="5" spans="1:7" x14ac:dyDescent="0.2">
      <c r="B5" s="25" t="s">
        <v>164</v>
      </c>
      <c r="C5" s="25"/>
      <c r="D5" s="25"/>
      <c r="E5" s="25"/>
      <c r="F5" s="24" t="s">
        <v>242</v>
      </c>
      <c r="G5" s="25" t="s">
        <v>89</v>
      </c>
    </row>
    <row r="6" spans="1:7" x14ac:dyDescent="0.2">
      <c r="B6" s="25"/>
      <c r="C6" s="25"/>
      <c r="D6" s="25"/>
      <c r="E6" s="25"/>
      <c r="F6" s="247" t="str">
        <f>IF($A$1&lt;&gt;"",VLOOKUP($A$1,INFO,10,0),"")</f>
        <v>HOJA 71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v>
      </c>
    </row>
    <row r="12" spans="1:7" x14ac:dyDescent="0.2">
      <c r="B12" s="362" t="s">
        <v>239</v>
      </c>
      <c r="C12" s="363"/>
      <c r="D12" s="363"/>
      <c r="E12" s="363"/>
      <c r="F12" s="363"/>
      <c r="G12" s="43">
        <f>SUM(G11)</f>
        <v>0</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78"/>
      <c r="C16" s="379"/>
      <c r="D16" s="41"/>
      <c r="E16" s="41"/>
      <c r="F16" s="40"/>
      <c r="G16" s="42">
        <f>ROUND(D16*E16*F16,4)</f>
        <v>0</v>
      </c>
    </row>
    <row r="17" spans="2:7" x14ac:dyDescent="0.2">
      <c r="B17" s="362" t="s">
        <v>239</v>
      </c>
      <c r="C17" s="363"/>
      <c r="D17" s="363"/>
      <c r="E17" s="363"/>
      <c r="F17" s="363"/>
      <c r="G17" s="43">
        <f>SUM(G16)</f>
        <v>0</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24" x14ac:dyDescent="0.2">
      <c r="B21" s="34" t="s">
        <v>455</v>
      </c>
      <c r="C21" s="11" t="s">
        <v>89</v>
      </c>
      <c r="D21" s="35">
        <v>1</v>
      </c>
      <c r="E21" s="36">
        <v>27.12</v>
      </c>
      <c r="F21" s="65"/>
      <c r="G21" s="37">
        <v>27.12</v>
      </c>
    </row>
    <row r="22" spans="2:7" x14ac:dyDescent="0.2">
      <c r="B22" s="362" t="s">
        <v>239</v>
      </c>
      <c r="C22" s="363"/>
      <c r="D22" s="363"/>
      <c r="E22" s="363"/>
      <c r="F22" s="363"/>
      <c r="G22" s="43">
        <v>27.12</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27.12</v>
      </c>
    </row>
    <row r="30" spans="2:7" ht="12.4" customHeight="1" x14ac:dyDescent="0.2">
      <c r="B30" s="47"/>
      <c r="C30" s="47"/>
      <c r="D30" s="47"/>
      <c r="E30" s="47"/>
      <c r="F30" s="47"/>
      <c r="G30" s="47"/>
    </row>
    <row r="31" spans="2:7" x14ac:dyDescent="0.2">
      <c r="B31" s="366" t="s">
        <v>265</v>
      </c>
      <c r="C31" s="367"/>
      <c r="D31" s="367"/>
      <c r="E31" s="367"/>
      <c r="F31" s="367"/>
      <c r="G31" s="54">
        <f>ROUND(B32*G29,2)</f>
        <v>4.6100000000000003</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31.73</v>
      </c>
    </row>
    <row r="35" spans="2:7" x14ac:dyDescent="0.2">
      <c r="B35" s="60"/>
      <c r="C35" s="61"/>
      <c r="D35" s="62"/>
      <c r="E35" s="63"/>
      <c r="F35" s="62"/>
      <c r="G35" s="62"/>
    </row>
    <row r="36" spans="2:7" x14ac:dyDescent="0.2">
      <c r="B36" s="64" t="s">
        <v>240</v>
      </c>
      <c r="C36" s="358" t="s">
        <v>456</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72</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1.4.3.9</v>
      </c>
      <c r="G4" s="25"/>
    </row>
    <row r="5" spans="1:7" x14ac:dyDescent="0.2">
      <c r="B5" s="25" t="s">
        <v>166</v>
      </c>
      <c r="C5" s="25"/>
      <c r="D5" s="25"/>
      <c r="E5" s="25"/>
      <c r="F5" s="24" t="s">
        <v>242</v>
      </c>
      <c r="G5" s="25" t="s">
        <v>89</v>
      </c>
    </row>
    <row r="6" spans="1:7" x14ac:dyDescent="0.2">
      <c r="B6" s="25"/>
      <c r="C6" s="25"/>
      <c r="D6" s="25"/>
      <c r="E6" s="25"/>
      <c r="F6" s="247" t="str">
        <f>IF($A$1&lt;&gt;"",VLOOKUP($A$1,INFO,10,0),"")</f>
        <v>HOJA 72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0.21149999999999999</v>
      </c>
    </row>
    <row r="12" spans="1:7" x14ac:dyDescent="0.2">
      <c r="B12" s="362" t="s">
        <v>239</v>
      </c>
      <c r="C12" s="363"/>
      <c r="D12" s="363"/>
      <c r="E12" s="363"/>
      <c r="F12" s="363"/>
      <c r="G12" s="43">
        <f>SUM(G11)</f>
        <v>0.21149999999999999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1</v>
      </c>
      <c r="E16" s="36">
        <v>4.2300000000000004</v>
      </c>
      <c r="F16" s="35">
        <v>1</v>
      </c>
      <c r="G16" s="37">
        <f>ROUND(D16*E16*F16,4)</f>
        <v>4.2300000000000004</v>
      </c>
    </row>
    <row r="17" spans="2:7" x14ac:dyDescent="0.2">
      <c r="B17" s="362" t="s">
        <v>239</v>
      </c>
      <c r="C17" s="363"/>
      <c r="D17" s="363"/>
      <c r="E17" s="363"/>
      <c r="F17" s="363"/>
      <c r="G17" s="43">
        <f>SUM(G16)</f>
        <v>4.2300000000000004</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48" x14ac:dyDescent="0.2">
      <c r="B21" s="34" t="s">
        <v>457</v>
      </c>
      <c r="C21" s="11" t="s">
        <v>89</v>
      </c>
      <c r="D21" s="35">
        <v>1</v>
      </c>
      <c r="E21" s="36">
        <v>38.01</v>
      </c>
      <c r="F21" s="65"/>
      <c r="G21" s="37">
        <v>38.01</v>
      </c>
    </row>
    <row r="22" spans="2:7" x14ac:dyDescent="0.2">
      <c r="B22" s="362" t="s">
        <v>239</v>
      </c>
      <c r="C22" s="363"/>
      <c r="D22" s="363"/>
      <c r="E22" s="363"/>
      <c r="F22" s="363"/>
      <c r="G22" s="43">
        <v>38.01</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42.45</v>
      </c>
    </row>
    <row r="30" spans="2:7" ht="12.4" customHeight="1" x14ac:dyDescent="0.2">
      <c r="B30" s="47"/>
      <c r="C30" s="47"/>
      <c r="D30" s="47"/>
      <c r="E30" s="47"/>
      <c r="F30" s="47"/>
      <c r="G30" s="47"/>
    </row>
    <row r="31" spans="2:7" x14ac:dyDescent="0.2">
      <c r="B31" s="366" t="s">
        <v>265</v>
      </c>
      <c r="C31" s="367"/>
      <c r="D31" s="367"/>
      <c r="E31" s="367"/>
      <c r="F31" s="367"/>
      <c r="G31" s="54">
        <f>ROUND(B32*G29,2)</f>
        <v>7.22</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49.67</v>
      </c>
    </row>
    <row r="35" spans="2:7" x14ac:dyDescent="0.2">
      <c r="B35" s="60"/>
      <c r="C35" s="61"/>
      <c r="D35" s="62"/>
      <c r="E35" s="63"/>
      <c r="F35" s="62"/>
      <c r="G35" s="62"/>
    </row>
    <row r="36" spans="2:7" x14ac:dyDescent="0.2">
      <c r="B36" s="64" t="s">
        <v>240</v>
      </c>
      <c r="C36" s="358" t="s">
        <v>458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73</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1.4.3.10</v>
      </c>
      <c r="G4" s="25"/>
    </row>
    <row r="5" spans="1:7" x14ac:dyDescent="0.2">
      <c r="B5" s="25" t="s">
        <v>168</v>
      </c>
      <c r="C5" s="25"/>
      <c r="D5" s="25"/>
      <c r="E5" s="25"/>
      <c r="F5" s="24" t="s">
        <v>242</v>
      </c>
      <c r="G5" s="25" t="s">
        <v>29</v>
      </c>
    </row>
    <row r="6" spans="1:7" x14ac:dyDescent="0.2">
      <c r="B6" s="25"/>
      <c r="C6" s="25"/>
      <c r="D6" s="25"/>
      <c r="E6" s="25"/>
      <c r="F6" s="247" t="str">
        <f>IF($A$1&lt;&gt;"",VLOOKUP($A$1,INFO,10,0),"")</f>
        <v>HOJA 73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5.2900000000000003E-2</v>
      </c>
    </row>
    <row r="12" spans="1:7" x14ac:dyDescent="0.2">
      <c r="B12" s="362" t="s">
        <v>239</v>
      </c>
      <c r="C12" s="363"/>
      <c r="D12" s="363"/>
      <c r="E12" s="363"/>
      <c r="F12" s="363"/>
      <c r="G12" s="43">
        <f>SUM(G11)</f>
        <v>5.2900000000000003E-2</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1</v>
      </c>
      <c r="E16" s="36">
        <v>4.2300000000000004</v>
      </c>
      <c r="F16" s="35">
        <v>0.25</v>
      </c>
      <c r="G16" s="37">
        <f>ROUND(D16*E16*F16,4)</f>
        <v>1.0575000000000001</v>
      </c>
    </row>
    <row r="17" spans="2:7" x14ac:dyDescent="0.2">
      <c r="B17" s="362" t="s">
        <v>239</v>
      </c>
      <c r="C17" s="363"/>
      <c r="D17" s="363"/>
      <c r="E17" s="363"/>
      <c r="F17" s="363"/>
      <c r="G17" s="43">
        <f>SUM(G16)</f>
        <v>1.0575000000000001</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24" x14ac:dyDescent="0.2">
      <c r="B21" s="34" t="s">
        <v>168</v>
      </c>
      <c r="C21" s="11" t="s">
        <v>29</v>
      </c>
      <c r="D21" s="35">
        <v>1.02</v>
      </c>
      <c r="E21" s="36">
        <v>2.9</v>
      </c>
      <c r="F21" s="65"/>
      <c r="G21" s="37">
        <v>2.96</v>
      </c>
    </row>
    <row r="22" spans="2:7" x14ac:dyDescent="0.2">
      <c r="B22" s="46" t="s">
        <v>459</v>
      </c>
      <c r="C22" s="39" t="s">
        <v>89</v>
      </c>
      <c r="D22" s="40">
        <v>2</v>
      </c>
      <c r="E22" s="41">
        <v>0.25</v>
      </c>
      <c r="F22" s="49"/>
      <c r="G22" s="50">
        <v>0.5</v>
      </c>
    </row>
    <row r="23" spans="2:7" x14ac:dyDescent="0.2">
      <c r="B23" s="362" t="s">
        <v>239</v>
      </c>
      <c r="C23" s="363"/>
      <c r="D23" s="363"/>
      <c r="E23" s="363"/>
      <c r="F23" s="363"/>
      <c r="G23" s="43">
        <v>3.46</v>
      </c>
    </row>
    <row r="24" spans="2:7" x14ac:dyDescent="0.2">
      <c r="B24" s="24"/>
      <c r="C24" s="26"/>
      <c r="D24" s="27"/>
      <c r="E24" s="28"/>
      <c r="F24" s="27"/>
      <c r="G24" s="27"/>
    </row>
    <row r="25" spans="2:7" x14ac:dyDescent="0.2">
      <c r="B25" s="359" t="s">
        <v>261</v>
      </c>
      <c r="C25" s="360"/>
      <c r="D25" s="360"/>
      <c r="E25" s="360"/>
      <c r="F25" s="360"/>
      <c r="G25" s="361"/>
    </row>
    <row r="26" spans="2:7" x14ac:dyDescent="0.2">
      <c r="B26" s="29" t="s">
        <v>2</v>
      </c>
      <c r="C26" s="30" t="s">
        <v>3</v>
      </c>
      <c r="D26" s="30" t="s">
        <v>4</v>
      </c>
      <c r="E26" s="30" t="s">
        <v>262</v>
      </c>
      <c r="F26" s="30" t="s">
        <v>263</v>
      </c>
      <c r="G26" s="45" t="s">
        <v>247</v>
      </c>
    </row>
    <row r="27" spans="2:7" x14ac:dyDescent="0.2">
      <c r="B27" s="46"/>
      <c r="C27" s="39"/>
      <c r="D27" s="40"/>
      <c r="E27" s="51"/>
      <c r="F27" s="52"/>
      <c r="G27" s="53"/>
    </row>
    <row r="28" spans="2:7" x14ac:dyDescent="0.2">
      <c r="B28" s="362" t="s">
        <v>239</v>
      </c>
      <c r="C28" s="363"/>
      <c r="D28" s="363"/>
      <c r="E28" s="363"/>
      <c r="F28" s="363"/>
      <c r="G28" s="43">
        <v>0</v>
      </c>
    </row>
    <row r="29" spans="2:7" x14ac:dyDescent="0.2">
      <c r="B29" s="47"/>
      <c r="C29" s="47"/>
      <c r="D29" s="47"/>
      <c r="E29" s="47"/>
      <c r="F29" s="47"/>
      <c r="G29" s="47"/>
    </row>
    <row r="30" spans="2:7" x14ac:dyDescent="0.2">
      <c r="B30" s="366" t="s">
        <v>264</v>
      </c>
      <c r="C30" s="367"/>
      <c r="D30" s="367"/>
      <c r="E30" s="367"/>
      <c r="F30" s="367"/>
      <c r="G30" s="54">
        <f>ROUND(G28+G23+G17+G12,2)</f>
        <v>4.57</v>
      </c>
    </row>
    <row r="31" spans="2:7" ht="12.4" customHeight="1" x14ac:dyDescent="0.2">
      <c r="B31" s="47"/>
      <c r="C31" s="47"/>
      <c r="D31" s="47"/>
      <c r="E31" s="47"/>
      <c r="F31" s="47"/>
      <c r="G31" s="47"/>
    </row>
    <row r="32" spans="2:7" x14ac:dyDescent="0.2">
      <c r="B32" s="366" t="s">
        <v>265</v>
      </c>
      <c r="C32" s="367"/>
      <c r="D32" s="367"/>
      <c r="E32" s="367"/>
      <c r="F32" s="367"/>
      <c r="G32" s="54">
        <f>ROUND(B33*G30,2)</f>
        <v>0.78</v>
      </c>
    </row>
    <row r="33" spans="2:7" x14ac:dyDescent="0.2">
      <c r="B33" s="55" t="s">
        <v>266</v>
      </c>
      <c r="C33" s="56"/>
      <c r="D33" s="56"/>
      <c r="E33" s="56"/>
      <c r="F33" s="56"/>
    </row>
    <row r="34" spans="2:7" x14ac:dyDescent="0.2">
      <c r="B34" s="24"/>
      <c r="C34" s="26"/>
      <c r="D34" s="27"/>
      <c r="E34" s="28"/>
      <c r="F34" s="27"/>
      <c r="G34" s="27"/>
    </row>
    <row r="35" spans="2:7" x14ac:dyDescent="0.2">
      <c r="B35" s="57" t="s">
        <v>267</v>
      </c>
      <c r="C35" s="58"/>
      <c r="D35" s="58"/>
      <c r="E35" s="58"/>
      <c r="F35" s="58"/>
      <c r="G35" s="59">
        <f>ROUND(G32+G30,3)</f>
        <v>5.35</v>
      </c>
    </row>
    <row r="36" spans="2:7" x14ac:dyDescent="0.2">
      <c r="B36" s="60"/>
      <c r="C36" s="61"/>
      <c r="D36" s="62"/>
      <c r="E36" s="63"/>
      <c r="F36" s="62"/>
      <c r="G36" s="62"/>
    </row>
    <row r="37" spans="2:7" x14ac:dyDescent="0.2">
      <c r="B37" s="64" t="s">
        <v>240</v>
      </c>
      <c r="C37" s="358" t="s">
        <v>460</v>
      </c>
      <c r="D37" s="358"/>
      <c r="E37" s="358"/>
      <c r="F37" s="358"/>
      <c r="G37"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30:F30"/>
    <mergeCell ref="B15:C15"/>
    <mergeCell ref="B9:G9"/>
    <mergeCell ref="B12:F12"/>
    <mergeCell ref="B23:F23"/>
    <mergeCell ref="B4:D4"/>
    <mergeCell ref="C37:G37"/>
    <mergeCell ref="B25:G25"/>
    <mergeCell ref="B28:F28"/>
    <mergeCell ref="B17:F17"/>
    <mergeCell ref="B16:C16"/>
    <mergeCell ref="B32:F32"/>
  </mergeCells>
  <pageMargins left="0.25" right="0.25" top="0.75" bottom="0.75" header="0.3" footer="0.3"/>
  <pageSetup paperSize="9" orientation="portrait"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zoomScaleNormal="100" workbookViewId="0"/>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2</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1.1.2</v>
      </c>
      <c r="G4" s="25"/>
    </row>
    <row r="5" spans="1:7" x14ac:dyDescent="0.2">
      <c r="B5" s="25" t="s">
        <v>16</v>
      </c>
      <c r="C5" s="25"/>
      <c r="D5" s="25"/>
      <c r="E5" s="25"/>
      <c r="F5" s="24" t="s">
        <v>242</v>
      </c>
      <c r="G5" s="25" t="s">
        <v>17</v>
      </c>
    </row>
    <row r="6" spans="1:7" x14ac:dyDescent="0.2">
      <c r="B6" s="25"/>
      <c r="C6" s="25"/>
      <c r="D6" s="25"/>
      <c r="E6" s="25"/>
      <c r="F6" s="247" t="str">
        <f>IF($A$1&lt;&gt;"",VLOOKUP($A$1,INFO,10,0),"")</f>
        <v>HOJA 2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248</v>
      </c>
      <c r="C11" s="11" t="s">
        <v>249</v>
      </c>
      <c r="D11" s="35">
        <v>1</v>
      </c>
      <c r="E11" s="36">
        <v>57.83</v>
      </c>
      <c r="F11" s="35">
        <v>1.23E-2</v>
      </c>
      <c r="G11" s="37">
        <f>ROUND(IF(ISNUMBER(D11),D11*E11*F11,$G$25*0.05),4)</f>
        <v>0.71130000000000004</v>
      </c>
    </row>
    <row r="12" spans="1:7" ht="24" x14ac:dyDescent="0.2">
      <c r="B12" s="38" t="s">
        <v>251</v>
      </c>
      <c r="C12" s="39" t="s">
        <v>252</v>
      </c>
      <c r="D12" s="40" t="s">
        <v>253</v>
      </c>
      <c r="E12" s="41" t="s">
        <v>9</v>
      </c>
      <c r="F12" s="40" t="s">
        <v>9</v>
      </c>
      <c r="G12" s="42">
        <f>ROUND(IF(ISNUMBER(D12),D12*E12*F12,$G$25*0.05),4)</f>
        <v>8.0000000000000002E-3</v>
      </c>
    </row>
    <row r="13" spans="1:7" ht="24" x14ac:dyDescent="0.2">
      <c r="B13" s="38" t="s">
        <v>269</v>
      </c>
      <c r="C13" s="39" t="s">
        <v>249</v>
      </c>
      <c r="D13" s="40">
        <v>0.15</v>
      </c>
      <c r="E13" s="41">
        <v>64.17</v>
      </c>
      <c r="F13" s="40">
        <v>1.23E-2</v>
      </c>
      <c r="G13" s="42">
        <f>ROUND(IF(ISNUMBER(D13),D13*E13*F13,$G$25*0.05),4)</f>
        <v>0.11840000000000001</v>
      </c>
    </row>
    <row r="14" spans="1:7" ht="24" x14ac:dyDescent="0.2">
      <c r="B14" s="38" t="s">
        <v>270</v>
      </c>
      <c r="C14" s="39" t="s">
        <v>249</v>
      </c>
      <c r="D14" s="40">
        <v>0.3</v>
      </c>
      <c r="E14" s="41">
        <v>38</v>
      </c>
      <c r="F14" s="40">
        <v>1.23E-2</v>
      </c>
      <c r="G14" s="42">
        <f>ROUND(IF(ISNUMBER(D14),D14*E14*F14,$G$25*0.05),4)</f>
        <v>0.14019999999999999</v>
      </c>
    </row>
    <row r="15" spans="1:7" x14ac:dyDescent="0.2">
      <c r="B15" s="38" t="s">
        <v>271</v>
      </c>
      <c r="C15" s="39" t="s">
        <v>249</v>
      </c>
      <c r="D15" s="40">
        <v>0.3</v>
      </c>
      <c r="E15" s="41">
        <v>30</v>
      </c>
      <c r="F15" s="40">
        <v>1.23E-2</v>
      </c>
      <c r="G15" s="42">
        <f>ROUND(IF(ISNUMBER(D15),D15*E15*F15,$G$25*0.05),4)</f>
        <v>0.11070000000000001</v>
      </c>
    </row>
    <row r="16" spans="1:7" x14ac:dyDescent="0.2">
      <c r="B16" s="362" t="s">
        <v>239</v>
      </c>
      <c r="C16" s="363"/>
      <c r="D16" s="363"/>
      <c r="E16" s="363"/>
      <c r="F16" s="363"/>
      <c r="G16" s="43">
        <f>SUM(G11:G15)</f>
        <v>1.0886</v>
      </c>
    </row>
    <row r="17" spans="2:7" x14ac:dyDescent="0.2">
      <c r="B17" s="44"/>
      <c r="C17" s="44"/>
      <c r="D17" s="44"/>
      <c r="E17" s="44"/>
      <c r="F17" s="44"/>
      <c r="G17" s="22"/>
    </row>
    <row r="18" spans="2:7" x14ac:dyDescent="0.2">
      <c r="B18" s="359" t="s">
        <v>254</v>
      </c>
      <c r="C18" s="360"/>
      <c r="D18" s="360"/>
      <c r="E18" s="360"/>
      <c r="F18" s="360"/>
      <c r="G18" s="361"/>
    </row>
    <row r="19" spans="2:7" x14ac:dyDescent="0.2">
      <c r="B19" s="373" t="s">
        <v>2</v>
      </c>
      <c r="C19" s="374"/>
      <c r="D19" s="30" t="s">
        <v>255</v>
      </c>
      <c r="E19" s="30" t="s">
        <v>256</v>
      </c>
      <c r="F19" s="30" t="s">
        <v>246</v>
      </c>
      <c r="G19" s="45" t="s">
        <v>247</v>
      </c>
    </row>
    <row r="20" spans="2:7" x14ac:dyDescent="0.2">
      <c r="B20" s="364" t="s">
        <v>257</v>
      </c>
      <c r="C20" s="365"/>
      <c r="D20" s="36">
        <v>1</v>
      </c>
      <c r="E20" s="36">
        <v>4.75</v>
      </c>
      <c r="F20" s="35">
        <v>1.23E-2</v>
      </c>
      <c r="G20" s="37">
        <f>ROUND(D20*E20*F20,4)</f>
        <v>5.8400000000000001E-2</v>
      </c>
    </row>
    <row r="21" spans="2:7" x14ac:dyDescent="0.2">
      <c r="B21" s="378" t="s">
        <v>258</v>
      </c>
      <c r="C21" s="379"/>
      <c r="D21" s="41">
        <v>1</v>
      </c>
      <c r="E21" s="41">
        <v>4.28</v>
      </c>
      <c r="F21" s="40">
        <v>1.23E-2</v>
      </c>
      <c r="G21" s="42">
        <f>ROUND(D21*E21*F21,4)</f>
        <v>5.2600000000000001E-2</v>
      </c>
    </row>
    <row r="22" spans="2:7" x14ac:dyDescent="0.2">
      <c r="B22" s="378" t="s">
        <v>272</v>
      </c>
      <c r="C22" s="379"/>
      <c r="D22" s="41">
        <v>0.15</v>
      </c>
      <c r="E22" s="41">
        <v>4.75</v>
      </c>
      <c r="F22" s="40">
        <v>1.23E-2</v>
      </c>
      <c r="G22" s="42">
        <f>ROUND(D22*E22*F22,4)</f>
        <v>8.8000000000000005E-3</v>
      </c>
    </row>
    <row r="23" spans="2:7" x14ac:dyDescent="0.2">
      <c r="B23" s="378" t="s">
        <v>273</v>
      </c>
      <c r="C23" s="379"/>
      <c r="D23" s="41">
        <v>0.3</v>
      </c>
      <c r="E23" s="41">
        <v>4.5199999999999996</v>
      </c>
      <c r="F23" s="40">
        <v>1.23E-2</v>
      </c>
      <c r="G23" s="42">
        <f>ROUND(D23*E23*F23,4)</f>
        <v>1.67E-2</v>
      </c>
    </row>
    <row r="24" spans="2:7" x14ac:dyDescent="0.2">
      <c r="B24" s="378" t="s">
        <v>274</v>
      </c>
      <c r="C24" s="379"/>
      <c r="D24" s="41">
        <v>0.3</v>
      </c>
      <c r="E24" s="41">
        <v>6.22</v>
      </c>
      <c r="F24" s="40">
        <v>1.23E-2</v>
      </c>
      <c r="G24" s="42">
        <f>ROUND(D24*E24*F24,4)</f>
        <v>2.3E-2</v>
      </c>
    </row>
    <row r="25" spans="2:7" x14ac:dyDescent="0.2">
      <c r="B25" s="362" t="s">
        <v>239</v>
      </c>
      <c r="C25" s="363"/>
      <c r="D25" s="363"/>
      <c r="E25" s="363"/>
      <c r="F25" s="363"/>
      <c r="G25" s="43">
        <f>SUM(G20:G24)</f>
        <v>0.1595</v>
      </c>
    </row>
    <row r="26" spans="2:7" x14ac:dyDescent="0.2">
      <c r="B26" s="47"/>
      <c r="C26" s="47"/>
      <c r="D26" s="47"/>
      <c r="E26" s="47"/>
      <c r="F26" s="47"/>
      <c r="G26" s="22"/>
    </row>
    <row r="27" spans="2:7" x14ac:dyDescent="0.2">
      <c r="B27" s="359" t="s">
        <v>260</v>
      </c>
      <c r="C27" s="360"/>
      <c r="D27" s="360"/>
      <c r="E27" s="360"/>
      <c r="F27" s="360"/>
      <c r="G27" s="361"/>
    </row>
    <row r="28" spans="2:7" x14ac:dyDescent="0.2">
      <c r="B28" s="29" t="s">
        <v>2</v>
      </c>
      <c r="C28" s="30" t="s">
        <v>3</v>
      </c>
      <c r="D28" s="31" t="s">
        <v>4</v>
      </c>
      <c r="E28" s="32" t="s">
        <v>245</v>
      </c>
      <c r="F28" s="48"/>
      <c r="G28" s="33" t="s">
        <v>247</v>
      </c>
    </row>
    <row r="29" spans="2:7" x14ac:dyDescent="0.2">
      <c r="B29" s="46"/>
      <c r="C29" s="39"/>
      <c r="D29" s="40"/>
      <c r="E29" s="41"/>
      <c r="F29" s="49"/>
      <c r="G29" s="50"/>
    </row>
    <row r="30" spans="2:7" x14ac:dyDescent="0.2">
      <c r="B30" s="362" t="s">
        <v>239</v>
      </c>
      <c r="C30" s="363"/>
      <c r="D30" s="363"/>
      <c r="E30" s="363"/>
      <c r="F30" s="363"/>
      <c r="G30" s="43">
        <v>0</v>
      </c>
    </row>
    <row r="31" spans="2:7" x14ac:dyDescent="0.2">
      <c r="B31" s="24"/>
      <c r="C31" s="26"/>
      <c r="D31" s="27"/>
      <c r="E31" s="28"/>
      <c r="F31" s="27"/>
      <c r="G31" s="27"/>
    </row>
    <row r="32" spans="2:7" x14ac:dyDescent="0.2">
      <c r="B32" s="359" t="s">
        <v>261</v>
      </c>
      <c r="C32" s="360"/>
      <c r="D32" s="360"/>
      <c r="E32" s="360"/>
      <c r="F32" s="360"/>
      <c r="G32" s="361"/>
    </row>
    <row r="33" spans="2:7" x14ac:dyDescent="0.2">
      <c r="B33" s="29" t="s">
        <v>2</v>
      </c>
      <c r="C33" s="30" t="s">
        <v>3</v>
      </c>
      <c r="D33" s="30" t="s">
        <v>4</v>
      </c>
      <c r="E33" s="30" t="s">
        <v>262</v>
      </c>
      <c r="F33" s="30" t="s">
        <v>263</v>
      </c>
      <c r="G33" s="45" t="s">
        <v>247</v>
      </c>
    </row>
    <row r="34" spans="2:7" x14ac:dyDescent="0.2">
      <c r="B34" s="46"/>
      <c r="C34" s="39"/>
      <c r="D34" s="40"/>
      <c r="E34" s="51"/>
      <c r="F34" s="52"/>
      <c r="G34" s="53"/>
    </row>
    <row r="35" spans="2:7" x14ac:dyDescent="0.2">
      <c r="B35" s="362" t="s">
        <v>239</v>
      </c>
      <c r="C35" s="363"/>
      <c r="D35" s="363"/>
      <c r="E35" s="363"/>
      <c r="F35" s="363"/>
      <c r="G35" s="43">
        <v>0</v>
      </c>
    </row>
    <row r="36" spans="2:7" x14ac:dyDescent="0.2">
      <c r="B36" s="47"/>
      <c r="C36" s="47"/>
      <c r="D36" s="47"/>
      <c r="E36" s="47"/>
      <c r="F36" s="47"/>
      <c r="G36" s="47"/>
    </row>
    <row r="37" spans="2:7" x14ac:dyDescent="0.2">
      <c r="B37" s="366" t="s">
        <v>264</v>
      </c>
      <c r="C37" s="367"/>
      <c r="D37" s="367"/>
      <c r="E37" s="367"/>
      <c r="F37" s="367"/>
      <c r="G37" s="54">
        <f>ROUND(G35+G30+G25+G16,2)</f>
        <v>1.25</v>
      </c>
    </row>
    <row r="38" spans="2:7" ht="12.4" customHeight="1" x14ac:dyDescent="0.2">
      <c r="B38" s="47"/>
      <c r="C38" s="47"/>
      <c r="D38" s="47"/>
      <c r="E38" s="47"/>
      <c r="F38" s="47"/>
      <c r="G38" s="47"/>
    </row>
    <row r="39" spans="2:7" x14ac:dyDescent="0.2">
      <c r="B39" s="366" t="s">
        <v>265</v>
      </c>
      <c r="C39" s="367"/>
      <c r="D39" s="367"/>
      <c r="E39" s="367"/>
      <c r="F39" s="367"/>
      <c r="G39" s="54">
        <f>ROUND(B40*G37,2)</f>
        <v>0.21</v>
      </c>
    </row>
    <row r="40" spans="2:7" x14ac:dyDescent="0.2">
      <c r="B40" s="55" t="s">
        <v>266</v>
      </c>
      <c r="C40" s="56"/>
      <c r="D40" s="56"/>
      <c r="E40" s="56"/>
      <c r="F40" s="56"/>
    </row>
    <row r="41" spans="2:7" x14ac:dyDescent="0.2">
      <c r="B41" s="24"/>
      <c r="C41" s="26"/>
      <c r="D41" s="27"/>
      <c r="E41" s="28"/>
      <c r="F41" s="27"/>
      <c r="G41" s="27"/>
    </row>
    <row r="42" spans="2:7" x14ac:dyDescent="0.2">
      <c r="B42" s="57" t="s">
        <v>267</v>
      </c>
      <c r="C42" s="58"/>
      <c r="D42" s="58"/>
      <c r="E42" s="58"/>
      <c r="F42" s="58"/>
      <c r="G42" s="59">
        <f>ROUND(G39+G37,3)</f>
        <v>1.46</v>
      </c>
    </row>
    <row r="43" spans="2:7" x14ac:dyDescent="0.2">
      <c r="B43" s="60"/>
      <c r="C43" s="61"/>
      <c r="D43" s="62"/>
      <c r="E43" s="63"/>
      <c r="F43" s="62"/>
      <c r="G43" s="62"/>
    </row>
    <row r="44" spans="2:7" x14ac:dyDescent="0.2">
      <c r="B44" s="64" t="s">
        <v>240</v>
      </c>
      <c r="C44" s="358" t="s">
        <v>275</v>
      </c>
      <c r="D44" s="358"/>
      <c r="E44" s="358"/>
      <c r="F44" s="358"/>
      <c r="G44" s="358"/>
    </row>
  </sheetData>
  <sheetProtection formatCells="0" formatColumns="0" formatRows="0" insertColumns="0" insertRows="0" insertHyperlinks="0" deleteColumns="0" deleteRows="0" sort="0" autoFilter="0" pivotTables="0"/>
  <mergeCells count="20">
    <mergeCell ref="B1:G1"/>
    <mergeCell ref="B7:G7"/>
    <mergeCell ref="B18:G18"/>
    <mergeCell ref="B27:G27"/>
    <mergeCell ref="B37:F37"/>
    <mergeCell ref="B19:C19"/>
    <mergeCell ref="B9:G9"/>
    <mergeCell ref="B16:F16"/>
    <mergeCell ref="B30:F30"/>
    <mergeCell ref="B21:C21"/>
    <mergeCell ref="B22:C22"/>
    <mergeCell ref="B23:C23"/>
    <mergeCell ref="B24:C24"/>
    <mergeCell ref="B4:D4"/>
    <mergeCell ref="C44:G44"/>
    <mergeCell ref="B32:G32"/>
    <mergeCell ref="B35:F35"/>
    <mergeCell ref="B25:F25"/>
    <mergeCell ref="B20:C20"/>
    <mergeCell ref="B39:F39"/>
  </mergeCells>
  <pageMargins left="0.25" right="0.25" top="0.75" bottom="0.75" header="0.3" footer="0.3"/>
  <pageSetup paperSize="9" orientation="portrait" verticalDpi="1200"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74</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1.4.3.11</v>
      </c>
      <c r="G4" s="25"/>
    </row>
    <row r="5" spans="1:7" x14ac:dyDescent="0.2">
      <c r="B5" s="25" t="s">
        <v>170</v>
      </c>
      <c r="C5" s="25"/>
      <c r="D5" s="25"/>
      <c r="E5" s="25"/>
      <c r="F5" s="24" t="s">
        <v>242</v>
      </c>
      <c r="G5" s="25" t="s">
        <v>29</v>
      </c>
    </row>
    <row r="6" spans="1:7" x14ac:dyDescent="0.2">
      <c r="B6" s="25"/>
      <c r="C6" s="25"/>
      <c r="D6" s="25"/>
      <c r="E6" s="25"/>
      <c r="F6" s="247" t="str">
        <f>IF($A$1&lt;&gt;"",VLOOKUP($A$1,INFO,10,0),"")</f>
        <v>HOJA 74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0.67589999999999995</v>
      </c>
    </row>
    <row r="12" spans="1:7" ht="24" x14ac:dyDescent="0.2">
      <c r="B12" s="38" t="s">
        <v>329</v>
      </c>
      <c r="C12" s="39" t="s">
        <v>249</v>
      </c>
      <c r="D12" s="40">
        <v>1</v>
      </c>
      <c r="E12" s="41">
        <v>1.25</v>
      </c>
      <c r="F12" s="40">
        <v>1.429</v>
      </c>
      <c r="G12" s="42">
        <f>ROUND(IF(ISNUMBER(D12),D12*E12*F12,$G$21*0.05),4)</f>
        <v>1.7863</v>
      </c>
    </row>
    <row r="13" spans="1:7" x14ac:dyDescent="0.2">
      <c r="B13" s="38" t="s">
        <v>383</v>
      </c>
      <c r="C13" s="39" t="s">
        <v>249</v>
      </c>
      <c r="D13" s="40">
        <v>0.5</v>
      </c>
      <c r="E13" s="41">
        <v>2.2000000000000002</v>
      </c>
      <c r="F13" s="40">
        <v>1.429</v>
      </c>
      <c r="G13" s="42">
        <f>ROUND(IF(ISNUMBER(D13),D13*E13*F13,$G$21*0.05),4)</f>
        <v>1.5719000000000001</v>
      </c>
    </row>
    <row r="14" spans="1:7" x14ac:dyDescent="0.2">
      <c r="B14" s="362" t="s">
        <v>239</v>
      </c>
      <c r="C14" s="363"/>
      <c r="D14" s="363"/>
      <c r="E14" s="363"/>
      <c r="F14" s="363"/>
      <c r="G14" s="43">
        <f>SUM(G11:G13)</f>
        <v>4.0341000000000005</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259</v>
      </c>
      <c r="C18" s="365"/>
      <c r="D18" s="36">
        <v>1</v>
      </c>
      <c r="E18" s="36">
        <v>4.2300000000000004</v>
      </c>
      <c r="F18" s="35">
        <v>1.429</v>
      </c>
      <c r="G18" s="37">
        <f>ROUND(D18*E18*F18,4)</f>
        <v>6.0446999999999997</v>
      </c>
    </row>
    <row r="19" spans="2:7" x14ac:dyDescent="0.2">
      <c r="B19" s="378" t="s">
        <v>319</v>
      </c>
      <c r="C19" s="379"/>
      <c r="D19" s="41">
        <v>0.2</v>
      </c>
      <c r="E19" s="41">
        <v>4.75</v>
      </c>
      <c r="F19" s="40">
        <v>1.429</v>
      </c>
      <c r="G19" s="42">
        <f>ROUND(D19*E19*F19,4)</f>
        <v>1.3575999999999999</v>
      </c>
    </row>
    <row r="20" spans="2:7" x14ac:dyDescent="0.2">
      <c r="B20" s="378" t="s">
        <v>343</v>
      </c>
      <c r="C20" s="379"/>
      <c r="D20" s="41">
        <v>1</v>
      </c>
      <c r="E20" s="41">
        <v>4.28</v>
      </c>
      <c r="F20" s="40">
        <v>1.429</v>
      </c>
      <c r="G20" s="42">
        <f>ROUND(D20*E20*F20,4)</f>
        <v>6.1161000000000003</v>
      </c>
    </row>
    <row r="21" spans="2:7" x14ac:dyDescent="0.2">
      <c r="B21" s="362" t="s">
        <v>239</v>
      </c>
      <c r="C21" s="363"/>
      <c r="D21" s="363"/>
      <c r="E21" s="363"/>
      <c r="F21" s="363"/>
      <c r="G21" s="43">
        <f>SUM(G18:G20)</f>
        <v>13.5184</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x14ac:dyDescent="0.2">
      <c r="B25" s="34" t="s">
        <v>396</v>
      </c>
      <c r="C25" s="11" t="s">
        <v>89</v>
      </c>
      <c r="D25" s="35">
        <v>3</v>
      </c>
      <c r="E25" s="36">
        <v>3</v>
      </c>
      <c r="F25" s="65"/>
      <c r="G25" s="37">
        <v>9</v>
      </c>
    </row>
    <row r="26" spans="2:7" ht="24" x14ac:dyDescent="0.2">
      <c r="B26" s="46" t="s">
        <v>392</v>
      </c>
      <c r="C26" s="39" t="s">
        <v>29</v>
      </c>
      <c r="D26" s="40">
        <v>1.02</v>
      </c>
      <c r="E26" s="41">
        <v>45.21</v>
      </c>
      <c r="F26" s="49"/>
      <c r="G26" s="50">
        <v>46.11</v>
      </c>
    </row>
    <row r="27" spans="2:7" ht="24" x14ac:dyDescent="0.2">
      <c r="B27" s="46" t="s">
        <v>433</v>
      </c>
      <c r="C27" s="39" t="s">
        <v>429</v>
      </c>
      <c r="D27" s="40">
        <v>0.05</v>
      </c>
      <c r="E27" s="41">
        <v>19.45</v>
      </c>
      <c r="F27" s="49"/>
      <c r="G27" s="50">
        <v>0.97</v>
      </c>
    </row>
    <row r="28" spans="2:7" x14ac:dyDescent="0.2">
      <c r="B28" s="46" t="s">
        <v>435</v>
      </c>
      <c r="C28" s="39" t="s">
        <v>436</v>
      </c>
      <c r="D28" s="40">
        <v>0.05</v>
      </c>
      <c r="E28" s="41">
        <v>28.45</v>
      </c>
      <c r="F28" s="49"/>
      <c r="G28" s="50">
        <v>1.42</v>
      </c>
    </row>
    <row r="29" spans="2:7" ht="24" x14ac:dyDescent="0.2">
      <c r="B29" s="46" t="s">
        <v>393</v>
      </c>
      <c r="C29" s="39" t="s">
        <v>29</v>
      </c>
      <c r="D29" s="40">
        <v>1.5</v>
      </c>
      <c r="E29" s="41">
        <v>76.23</v>
      </c>
      <c r="F29" s="49"/>
      <c r="G29" s="50">
        <v>114.35</v>
      </c>
    </row>
    <row r="30" spans="2:7" x14ac:dyDescent="0.2">
      <c r="B30" s="362" t="s">
        <v>239</v>
      </c>
      <c r="C30" s="363"/>
      <c r="D30" s="363"/>
      <c r="E30" s="363"/>
      <c r="F30" s="363"/>
      <c r="G30" s="43">
        <v>171.85</v>
      </c>
    </row>
    <row r="31" spans="2:7" x14ac:dyDescent="0.2">
      <c r="B31" s="24"/>
      <c r="C31" s="26"/>
      <c r="D31" s="27"/>
      <c r="E31" s="28"/>
      <c r="F31" s="27"/>
      <c r="G31" s="27"/>
    </row>
    <row r="32" spans="2:7" x14ac:dyDescent="0.2">
      <c r="B32" s="359" t="s">
        <v>261</v>
      </c>
      <c r="C32" s="360"/>
      <c r="D32" s="360"/>
      <c r="E32" s="360"/>
      <c r="F32" s="360"/>
      <c r="G32" s="361"/>
    </row>
    <row r="33" spans="2:7" x14ac:dyDescent="0.2">
      <c r="B33" s="29" t="s">
        <v>2</v>
      </c>
      <c r="C33" s="30" t="s">
        <v>3</v>
      </c>
      <c r="D33" s="30" t="s">
        <v>4</v>
      </c>
      <c r="E33" s="30" t="s">
        <v>262</v>
      </c>
      <c r="F33" s="30" t="s">
        <v>263</v>
      </c>
      <c r="G33" s="45" t="s">
        <v>247</v>
      </c>
    </row>
    <row r="34" spans="2:7" x14ac:dyDescent="0.2">
      <c r="B34" s="46"/>
      <c r="C34" s="39"/>
      <c r="D34" s="40"/>
      <c r="E34" s="51"/>
      <c r="F34" s="52"/>
      <c r="G34" s="53"/>
    </row>
    <row r="35" spans="2:7" x14ac:dyDescent="0.2">
      <c r="B35" s="362" t="s">
        <v>239</v>
      </c>
      <c r="C35" s="363"/>
      <c r="D35" s="363"/>
      <c r="E35" s="363"/>
      <c r="F35" s="363"/>
      <c r="G35" s="43">
        <v>0</v>
      </c>
    </row>
    <row r="36" spans="2:7" x14ac:dyDescent="0.2">
      <c r="B36" s="47"/>
      <c r="C36" s="47"/>
      <c r="D36" s="47"/>
      <c r="E36" s="47"/>
      <c r="F36" s="47"/>
      <c r="G36" s="47"/>
    </row>
    <row r="37" spans="2:7" x14ac:dyDescent="0.2">
      <c r="B37" s="366" t="s">
        <v>264</v>
      </c>
      <c r="C37" s="367"/>
      <c r="D37" s="367"/>
      <c r="E37" s="367"/>
      <c r="F37" s="367"/>
      <c r="G37" s="54">
        <f>ROUND(G35+G30+G21+G14,2)</f>
        <v>189.4</v>
      </c>
    </row>
    <row r="38" spans="2:7" ht="12.4" customHeight="1" x14ac:dyDescent="0.2">
      <c r="B38" s="47"/>
      <c r="C38" s="47"/>
      <c r="D38" s="47"/>
      <c r="E38" s="47"/>
      <c r="F38" s="47"/>
      <c r="G38" s="47"/>
    </row>
    <row r="39" spans="2:7" x14ac:dyDescent="0.2">
      <c r="B39" s="366" t="s">
        <v>265</v>
      </c>
      <c r="C39" s="367"/>
      <c r="D39" s="367"/>
      <c r="E39" s="367"/>
      <c r="F39" s="367"/>
      <c r="G39" s="54">
        <f>ROUND(B40*G37,2)</f>
        <v>32.200000000000003</v>
      </c>
    </row>
    <row r="40" spans="2:7" x14ac:dyDescent="0.2">
      <c r="B40" s="55" t="s">
        <v>266</v>
      </c>
      <c r="C40" s="56"/>
      <c r="D40" s="56"/>
      <c r="E40" s="56"/>
      <c r="F40" s="56"/>
    </row>
    <row r="41" spans="2:7" x14ac:dyDescent="0.2">
      <c r="B41" s="24"/>
      <c r="C41" s="26"/>
      <c r="D41" s="27"/>
      <c r="E41" s="28"/>
      <c r="F41" s="27"/>
      <c r="G41" s="27"/>
    </row>
    <row r="42" spans="2:7" x14ac:dyDescent="0.2">
      <c r="B42" s="57" t="s">
        <v>267</v>
      </c>
      <c r="C42" s="58"/>
      <c r="D42" s="58"/>
      <c r="E42" s="58"/>
      <c r="F42" s="58"/>
      <c r="G42" s="59">
        <f>ROUND(G39+G37,3)</f>
        <v>221.6</v>
      </c>
    </row>
    <row r="43" spans="2:7" x14ac:dyDescent="0.2">
      <c r="B43" s="60"/>
      <c r="C43" s="61"/>
      <c r="D43" s="62"/>
      <c r="E43" s="63"/>
      <c r="F43" s="62"/>
      <c r="G43" s="62"/>
    </row>
    <row r="44" spans="2:7" x14ac:dyDescent="0.2">
      <c r="B44" s="64" t="s">
        <v>240</v>
      </c>
      <c r="C44" s="358" t="s">
        <v>461</v>
      </c>
      <c r="D44" s="358"/>
      <c r="E44" s="358"/>
      <c r="F44" s="358"/>
      <c r="G44" s="358"/>
    </row>
  </sheetData>
  <sheetProtection formatCells="0" formatColumns="0" formatRows="0" insertColumns="0" insertRows="0" insertHyperlinks="0" deleteColumns="0" deleteRows="0" sort="0" autoFilter="0" pivotTables="0"/>
  <mergeCells count="18">
    <mergeCell ref="B1:G1"/>
    <mergeCell ref="B7:G7"/>
    <mergeCell ref="B16:G16"/>
    <mergeCell ref="B23:G23"/>
    <mergeCell ref="B37:F37"/>
    <mergeCell ref="B17:C17"/>
    <mergeCell ref="B9:G9"/>
    <mergeCell ref="B14:F14"/>
    <mergeCell ref="B30:F30"/>
    <mergeCell ref="B19:C19"/>
    <mergeCell ref="B20:C20"/>
    <mergeCell ref="B4:D4"/>
    <mergeCell ref="C44:G44"/>
    <mergeCell ref="B32:G32"/>
    <mergeCell ref="B35:F35"/>
    <mergeCell ref="B21:F21"/>
    <mergeCell ref="B18:C18"/>
    <mergeCell ref="B39:F39"/>
  </mergeCells>
  <pageMargins left="0.25" right="0.25" top="0.75" bottom="0.75" header="0.3" footer="0.3"/>
  <pageSetup paperSize="9" orientation="portrait" verticalDpi="1200"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75</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1.4.3.12</v>
      </c>
      <c r="G4" s="25"/>
    </row>
    <row r="5" spans="1:7" x14ac:dyDescent="0.2">
      <c r="B5" s="25" t="s">
        <v>172</v>
      </c>
      <c r="C5" s="25"/>
      <c r="D5" s="25"/>
      <c r="E5" s="25"/>
      <c r="F5" s="24" t="s">
        <v>242</v>
      </c>
      <c r="G5" s="25" t="s">
        <v>89</v>
      </c>
    </row>
    <row r="6" spans="1:7" x14ac:dyDescent="0.2">
      <c r="B6" s="25"/>
      <c r="C6" s="25"/>
      <c r="D6" s="25"/>
      <c r="E6" s="25"/>
      <c r="F6" s="247" t="str">
        <f>IF($A$1&lt;&gt;"",VLOOKUP($A$1,INFO,10,0),"")</f>
        <v>HOJA 75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v>
      </c>
    </row>
    <row r="12" spans="1:7" x14ac:dyDescent="0.2">
      <c r="B12" s="362" t="s">
        <v>239</v>
      </c>
      <c r="C12" s="363"/>
      <c r="D12" s="363"/>
      <c r="E12" s="363"/>
      <c r="F12" s="363"/>
      <c r="G12" s="43">
        <f>SUM(G11)</f>
        <v>0</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78"/>
      <c r="C16" s="379"/>
      <c r="D16" s="41"/>
      <c r="E16" s="41"/>
      <c r="F16" s="40"/>
      <c r="G16" s="42">
        <f>ROUND(D16*E16*F16,4)</f>
        <v>0</v>
      </c>
    </row>
    <row r="17" spans="2:7" x14ac:dyDescent="0.2">
      <c r="B17" s="362" t="s">
        <v>239</v>
      </c>
      <c r="C17" s="363"/>
      <c r="D17" s="363"/>
      <c r="E17" s="363"/>
      <c r="F17" s="363"/>
      <c r="G17" s="43">
        <f>SUM(G16)</f>
        <v>0</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24" x14ac:dyDescent="0.2">
      <c r="B21" s="34" t="s">
        <v>172</v>
      </c>
      <c r="C21" s="11" t="s">
        <v>89</v>
      </c>
      <c r="D21" s="35">
        <v>1</v>
      </c>
      <c r="E21" s="36">
        <v>15.77</v>
      </c>
      <c r="F21" s="65"/>
      <c r="G21" s="37">
        <v>15.77</v>
      </c>
    </row>
    <row r="22" spans="2:7" x14ac:dyDescent="0.2">
      <c r="B22" s="362" t="s">
        <v>239</v>
      </c>
      <c r="C22" s="363"/>
      <c r="D22" s="363"/>
      <c r="E22" s="363"/>
      <c r="F22" s="363"/>
      <c r="G22" s="43">
        <v>15.77</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15.77</v>
      </c>
    </row>
    <row r="30" spans="2:7" ht="12.4" customHeight="1" x14ac:dyDescent="0.2">
      <c r="B30" s="47"/>
      <c r="C30" s="47"/>
      <c r="D30" s="47"/>
      <c r="E30" s="47"/>
      <c r="F30" s="47"/>
      <c r="G30" s="47"/>
    </row>
    <row r="31" spans="2:7" x14ac:dyDescent="0.2">
      <c r="B31" s="366" t="s">
        <v>265</v>
      </c>
      <c r="C31" s="367"/>
      <c r="D31" s="367"/>
      <c r="E31" s="367"/>
      <c r="F31" s="367"/>
      <c r="G31" s="54">
        <f>ROUND(B32*G29,2)</f>
        <v>2.68</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18.45</v>
      </c>
    </row>
    <row r="35" spans="2:7" x14ac:dyDescent="0.2">
      <c r="B35" s="60"/>
      <c r="C35" s="61"/>
      <c r="D35" s="62"/>
      <c r="E35" s="63"/>
      <c r="F35" s="62"/>
      <c r="G35" s="62"/>
    </row>
    <row r="36" spans="2:7" x14ac:dyDescent="0.2">
      <c r="B36" s="64" t="s">
        <v>240</v>
      </c>
      <c r="C36" s="358" t="s">
        <v>462</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76</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1.5.1</v>
      </c>
      <c r="G4" s="25"/>
    </row>
    <row r="5" spans="1:7" x14ac:dyDescent="0.2">
      <c r="B5" s="25" t="s">
        <v>176</v>
      </c>
      <c r="C5" s="25"/>
      <c r="D5" s="25"/>
      <c r="E5" s="25"/>
      <c r="F5" s="24" t="s">
        <v>242</v>
      </c>
      <c r="G5" s="25" t="s">
        <v>17</v>
      </c>
    </row>
    <row r="6" spans="1:7" x14ac:dyDescent="0.2">
      <c r="B6" s="25"/>
      <c r="C6" s="25"/>
      <c r="D6" s="25"/>
      <c r="E6" s="25"/>
      <c r="F6" s="247" t="str">
        <f>IF($A$1&lt;&gt;"",VLOOKUP($A$1,INFO,10,0),"")</f>
        <v>HOJA 76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ROUND(IF(ISNUMBER(D11),D11*E11*F11,$G$20*0.05),4)</f>
        <v>0.5393</v>
      </c>
    </row>
    <row r="12" spans="1:7" x14ac:dyDescent="0.2">
      <c r="B12" s="38" t="s">
        <v>463</v>
      </c>
      <c r="C12" s="39" t="s">
        <v>249</v>
      </c>
      <c r="D12" s="40">
        <v>1</v>
      </c>
      <c r="E12" s="41">
        <v>28.45</v>
      </c>
      <c r="F12" s="40">
        <v>0.3846</v>
      </c>
      <c r="G12" s="42">
        <f>ROUND(IF(ISNUMBER(D12),D12*E12*F12,$G$20*0.05),4)</f>
        <v>10.9419</v>
      </c>
    </row>
    <row r="13" spans="1:7" x14ac:dyDescent="0.2">
      <c r="B13" s="362" t="s">
        <v>239</v>
      </c>
      <c r="C13" s="363"/>
      <c r="D13" s="363"/>
      <c r="E13" s="363"/>
      <c r="F13" s="363"/>
      <c r="G13" s="43">
        <f>SUM(G11:G12)</f>
        <v>11.481200000000001</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4.9999900000000004</v>
      </c>
      <c r="E17" s="36">
        <v>4.2300000000000004</v>
      </c>
      <c r="F17" s="35">
        <v>0.3846</v>
      </c>
      <c r="G17" s="37">
        <f>ROUND(D17*E17*F17,4)</f>
        <v>8.1342999999999996</v>
      </c>
    </row>
    <row r="18" spans="2:7" x14ac:dyDescent="0.2">
      <c r="B18" s="378" t="s">
        <v>319</v>
      </c>
      <c r="C18" s="379"/>
      <c r="D18" s="41">
        <v>0.5</v>
      </c>
      <c r="E18" s="41">
        <v>4.75</v>
      </c>
      <c r="F18" s="40">
        <v>0.3846</v>
      </c>
      <c r="G18" s="42">
        <f>ROUND(D18*E18*F18,4)</f>
        <v>0.91339999999999999</v>
      </c>
    </row>
    <row r="19" spans="2:7" x14ac:dyDescent="0.2">
      <c r="B19" s="378" t="s">
        <v>408</v>
      </c>
      <c r="C19" s="379"/>
      <c r="D19" s="41">
        <v>1</v>
      </c>
      <c r="E19" s="41">
        <v>4.5199999999999996</v>
      </c>
      <c r="F19" s="40">
        <v>0.3846</v>
      </c>
      <c r="G19" s="42">
        <f>ROUND(D19*E19*F19,4)</f>
        <v>1.7383999999999999</v>
      </c>
    </row>
    <row r="20" spans="2:7" x14ac:dyDescent="0.2">
      <c r="B20" s="362" t="s">
        <v>239</v>
      </c>
      <c r="C20" s="363"/>
      <c r="D20" s="363"/>
      <c r="E20" s="363"/>
      <c r="F20" s="363"/>
      <c r="G20" s="43">
        <f>SUM(G17:G19)</f>
        <v>10.786099999999999</v>
      </c>
    </row>
    <row r="21" spans="2:7" x14ac:dyDescent="0.2">
      <c r="B21" s="47"/>
      <c r="C21" s="47"/>
      <c r="D21" s="47"/>
      <c r="E21" s="47"/>
      <c r="F21" s="47"/>
      <c r="G21" s="22"/>
    </row>
    <row r="22" spans="2:7" x14ac:dyDescent="0.2">
      <c r="B22" s="359" t="s">
        <v>260</v>
      </c>
      <c r="C22" s="360"/>
      <c r="D22" s="360"/>
      <c r="E22" s="360"/>
      <c r="F22" s="360"/>
      <c r="G22" s="361"/>
    </row>
    <row r="23" spans="2:7" x14ac:dyDescent="0.2">
      <c r="B23" s="29" t="s">
        <v>2</v>
      </c>
      <c r="C23" s="30" t="s">
        <v>3</v>
      </c>
      <c r="D23" s="31" t="s">
        <v>4</v>
      </c>
      <c r="E23" s="32" t="s">
        <v>245</v>
      </c>
      <c r="F23" s="48"/>
      <c r="G23" s="33" t="s">
        <v>247</v>
      </c>
    </row>
    <row r="24" spans="2:7" x14ac:dyDescent="0.2">
      <c r="B24" s="46"/>
      <c r="C24" s="39"/>
      <c r="D24" s="40"/>
      <c r="E24" s="41"/>
      <c r="F24" s="49"/>
      <c r="G24" s="50"/>
    </row>
    <row r="25" spans="2:7" x14ac:dyDescent="0.2">
      <c r="B25" s="362" t="s">
        <v>239</v>
      </c>
      <c r="C25" s="363"/>
      <c r="D25" s="363"/>
      <c r="E25" s="363"/>
      <c r="F25" s="363"/>
      <c r="G25" s="43">
        <v>0</v>
      </c>
    </row>
    <row r="26" spans="2:7" x14ac:dyDescent="0.2">
      <c r="B26" s="24"/>
      <c r="C26" s="26"/>
      <c r="D26" s="27"/>
      <c r="E26" s="28"/>
      <c r="F26" s="27"/>
      <c r="G26" s="27"/>
    </row>
    <row r="27" spans="2:7" x14ac:dyDescent="0.2">
      <c r="B27" s="359" t="s">
        <v>261</v>
      </c>
      <c r="C27" s="360"/>
      <c r="D27" s="360"/>
      <c r="E27" s="360"/>
      <c r="F27" s="360"/>
      <c r="G27" s="361"/>
    </row>
    <row r="28" spans="2:7" x14ac:dyDescent="0.2">
      <c r="B28" s="29" t="s">
        <v>2</v>
      </c>
      <c r="C28" s="30" t="s">
        <v>3</v>
      </c>
      <c r="D28" s="30" t="s">
        <v>4</v>
      </c>
      <c r="E28" s="30" t="s">
        <v>262</v>
      </c>
      <c r="F28" s="30" t="s">
        <v>263</v>
      </c>
      <c r="G28" s="45" t="s">
        <v>247</v>
      </c>
    </row>
    <row r="29" spans="2:7" x14ac:dyDescent="0.2">
      <c r="B29" s="46"/>
      <c r="C29" s="39"/>
      <c r="D29" s="40"/>
      <c r="E29" s="51"/>
      <c r="F29" s="52"/>
      <c r="G29" s="53"/>
    </row>
    <row r="30" spans="2:7" x14ac:dyDescent="0.2">
      <c r="B30" s="362" t="s">
        <v>239</v>
      </c>
      <c r="C30" s="363"/>
      <c r="D30" s="363"/>
      <c r="E30" s="363"/>
      <c r="F30" s="363"/>
      <c r="G30" s="43">
        <v>0</v>
      </c>
    </row>
    <row r="31" spans="2:7" x14ac:dyDescent="0.2">
      <c r="B31" s="47"/>
      <c r="C31" s="47"/>
      <c r="D31" s="47"/>
      <c r="E31" s="47"/>
      <c r="F31" s="47"/>
      <c r="G31" s="47"/>
    </row>
    <row r="32" spans="2:7" x14ac:dyDescent="0.2">
      <c r="B32" s="366" t="s">
        <v>264</v>
      </c>
      <c r="C32" s="367"/>
      <c r="D32" s="367"/>
      <c r="E32" s="367"/>
      <c r="F32" s="367"/>
      <c r="G32" s="54">
        <f>ROUND(G30+G25+G20+G13,2)</f>
        <v>22.27</v>
      </c>
    </row>
    <row r="33" spans="2:7" ht="12.4" customHeight="1" x14ac:dyDescent="0.2">
      <c r="B33" s="47"/>
      <c r="C33" s="47"/>
      <c r="D33" s="47"/>
      <c r="E33" s="47"/>
      <c r="F33" s="47"/>
      <c r="G33" s="47"/>
    </row>
    <row r="34" spans="2:7" x14ac:dyDescent="0.2">
      <c r="B34" s="366" t="s">
        <v>265</v>
      </c>
      <c r="C34" s="367"/>
      <c r="D34" s="367"/>
      <c r="E34" s="367"/>
      <c r="F34" s="367"/>
      <c r="G34" s="54">
        <f>ROUND(B35*G32,2)</f>
        <v>3.79</v>
      </c>
    </row>
    <row r="35" spans="2:7" x14ac:dyDescent="0.2">
      <c r="B35" s="55" t="s">
        <v>266</v>
      </c>
      <c r="C35" s="56"/>
      <c r="D35" s="56"/>
      <c r="E35" s="56"/>
      <c r="F35" s="56"/>
    </row>
    <row r="36" spans="2:7" x14ac:dyDescent="0.2">
      <c r="B36" s="24"/>
      <c r="C36" s="26"/>
      <c r="D36" s="27"/>
      <c r="E36" s="28"/>
      <c r="F36" s="27"/>
      <c r="G36" s="27"/>
    </row>
    <row r="37" spans="2:7" x14ac:dyDescent="0.2">
      <c r="B37" s="57" t="s">
        <v>267</v>
      </c>
      <c r="C37" s="58"/>
      <c r="D37" s="58"/>
      <c r="E37" s="58"/>
      <c r="F37" s="58"/>
      <c r="G37" s="59">
        <f>ROUND(G34+G32,3)</f>
        <v>26.06</v>
      </c>
    </row>
    <row r="38" spans="2:7" x14ac:dyDescent="0.2">
      <c r="B38" s="60"/>
      <c r="C38" s="61"/>
      <c r="D38" s="62"/>
      <c r="E38" s="63"/>
      <c r="F38" s="62"/>
      <c r="G38" s="62"/>
    </row>
    <row r="39" spans="2:7" x14ac:dyDescent="0.2">
      <c r="B39" s="64" t="s">
        <v>240</v>
      </c>
      <c r="C39" s="358" t="s">
        <v>464</v>
      </c>
      <c r="D39" s="358"/>
      <c r="E39" s="358"/>
      <c r="F39" s="358"/>
      <c r="G39" s="358"/>
    </row>
  </sheetData>
  <sheetProtection formatCells="0" formatColumns="0" formatRows="0" insertColumns="0" insertRows="0" insertHyperlinks="0" deleteColumns="0" deleteRows="0" sort="0" autoFilter="0" pivotTables="0"/>
  <mergeCells count="18">
    <mergeCell ref="B1:G1"/>
    <mergeCell ref="B7:G7"/>
    <mergeCell ref="B15:G15"/>
    <mergeCell ref="B22:G22"/>
    <mergeCell ref="B32:F32"/>
    <mergeCell ref="B16:C16"/>
    <mergeCell ref="B9:G9"/>
    <mergeCell ref="B13:F13"/>
    <mergeCell ref="B25:F25"/>
    <mergeCell ref="B18:C18"/>
    <mergeCell ref="B19:C19"/>
    <mergeCell ref="B4:D4"/>
    <mergeCell ref="C39:G39"/>
    <mergeCell ref="B27:G27"/>
    <mergeCell ref="B30:F30"/>
    <mergeCell ref="B20:F20"/>
    <mergeCell ref="B17:C17"/>
    <mergeCell ref="B34:F34"/>
  </mergeCells>
  <pageMargins left="0.25" right="0.25" top="0.75" bottom="0.75" header="0.3" footer="0.3"/>
  <pageSetup paperSize="9" orientation="portrait" verticalDpi="120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77</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1.5.2</v>
      </c>
      <c r="G4" s="25"/>
    </row>
    <row r="5" spans="1:7" x14ac:dyDescent="0.2">
      <c r="B5" s="25" t="s">
        <v>178</v>
      </c>
      <c r="C5" s="25"/>
      <c r="D5" s="25"/>
      <c r="E5" s="25"/>
      <c r="F5" s="24" t="s">
        <v>242</v>
      </c>
      <c r="G5" s="25" t="s">
        <v>65</v>
      </c>
    </row>
    <row r="6" spans="1:7" x14ac:dyDescent="0.2">
      <c r="B6" s="25"/>
      <c r="C6" s="25"/>
      <c r="D6" s="25"/>
      <c r="E6" s="25"/>
      <c r="F6" s="247" t="str">
        <f>IF($A$1&lt;&gt;"",VLOOKUP($A$1,INFO,10,0),"")</f>
        <v>HOJA 77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1.2988</v>
      </c>
    </row>
    <row r="12" spans="1:7" x14ac:dyDescent="0.2">
      <c r="B12" s="38" t="s">
        <v>465</v>
      </c>
      <c r="C12" s="39" t="s">
        <v>249</v>
      </c>
      <c r="D12" s="40">
        <v>1</v>
      </c>
      <c r="E12" s="41">
        <v>94.63</v>
      </c>
      <c r="F12" s="40">
        <v>0.5</v>
      </c>
      <c r="G12" s="42">
        <f>ROUND(IF(ISNUMBER(D12),D12*E12*F12,$G$22*0.05),4)</f>
        <v>47.314999999999998</v>
      </c>
    </row>
    <row r="13" spans="1:7" x14ac:dyDescent="0.2">
      <c r="B13" s="362" t="s">
        <v>239</v>
      </c>
      <c r="C13" s="363"/>
      <c r="D13" s="363"/>
      <c r="E13" s="363"/>
      <c r="F13" s="363"/>
      <c r="G13" s="43">
        <f>SUM(G11:G12)</f>
        <v>48.613799999999998</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258</v>
      </c>
      <c r="C17" s="365"/>
      <c r="D17" s="36">
        <v>1</v>
      </c>
      <c r="E17" s="36">
        <v>4.28</v>
      </c>
      <c r="F17" s="35">
        <v>0.5</v>
      </c>
      <c r="G17" s="37">
        <f>ROUND(D17*E17*F17,4)</f>
        <v>2.14</v>
      </c>
    </row>
    <row r="18" spans="2:7" x14ac:dyDescent="0.2">
      <c r="B18" s="378" t="s">
        <v>259</v>
      </c>
      <c r="C18" s="379"/>
      <c r="D18" s="41">
        <v>7</v>
      </c>
      <c r="E18" s="41">
        <v>4.2300000000000004</v>
      </c>
      <c r="F18" s="40">
        <v>0.5</v>
      </c>
      <c r="G18" s="42">
        <f>ROUND(D18*E18*F18,4)</f>
        <v>14.805</v>
      </c>
    </row>
    <row r="19" spans="2:7" x14ac:dyDescent="0.2">
      <c r="B19" s="378" t="s">
        <v>319</v>
      </c>
      <c r="C19" s="379"/>
      <c r="D19" s="41">
        <v>1</v>
      </c>
      <c r="E19" s="41">
        <v>4.75</v>
      </c>
      <c r="F19" s="40">
        <v>0.5</v>
      </c>
      <c r="G19" s="42">
        <f>ROUND(D19*E19*F19,4)</f>
        <v>2.375</v>
      </c>
    </row>
    <row r="20" spans="2:7" x14ac:dyDescent="0.2">
      <c r="B20" s="378" t="s">
        <v>320</v>
      </c>
      <c r="C20" s="379"/>
      <c r="D20" s="41">
        <v>2</v>
      </c>
      <c r="E20" s="41">
        <v>4.28</v>
      </c>
      <c r="F20" s="40">
        <v>0.5</v>
      </c>
      <c r="G20" s="42">
        <f>ROUND(D20*E20*F20,4)</f>
        <v>4.28</v>
      </c>
    </row>
    <row r="21" spans="2:7" x14ac:dyDescent="0.2">
      <c r="B21" s="378" t="s">
        <v>277</v>
      </c>
      <c r="C21" s="379"/>
      <c r="D21" s="41">
        <v>1</v>
      </c>
      <c r="E21" s="41">
        <v>4.75</v>
      </c>
      <c r="F21" s="40">
        <v>0.5</v>
      </c>
      <c r="G21" s="42">
        <f>ROUND(D21*E21*F21,4)</f>
        <v>2.375</v>
      </c>
    </row>
    <row r="22" spans="2:7" x14ac:dyDescent="0.2">
      <c r="B22" s="362" t="s">
        <v>239</v>
      </c>
      <c r="C22" s="363"/>
      <c r="D22" s="363"/>
      <c r="E22" s="363"/>
      <c r="F22" s="363"/>
      <c r="G22" s="43">
        <f>SUM(G17:G21)</f>
        <v>25.975000000000001</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x14ac:dyDescent="0.2">
      <c r="B26" s="46"/>
      <c r="C26" s="39"/>
      <c r="D26" s="40"/>
      <c r="E26" s="41"/>
      <c r="F26" s="49"/>
      <c r="G26" s="50"/>
    </row>
    <row r="27" spans="2:7" x14ac:dyDescent="0.2">
      <c r="B27" s="362" t="s">
        <v>239</v>
      </c>
      <c r="C27" s="363"/>
      <c r="D27" s="363"/>
      <c r="E27" s="363"/>
      <c r="F27" s="363"/>
      <c r="G27" s="43">
        <v>0</v>
      </c>
    </row>
    <row r="28" spans="2:7" x14ac:dyDescent="0.2">
      <c r="B28" s="24"/>
      <c r="C28" s="26"/>
      <c r="D28" s="27"/>
      <c r="E28" s="28"/>
      <c r="F28" s="27"/>
      <c r="G28" s="27"/>
    </row>
    <row r="29" spans="2:7" x14ac:dyDescent="0.2">
      <c r="B29" s="359" t="s">
        <v>261</v>
      </c>
      <c r="C29" s="360"/>
      <c r="D29" s="360"/>
      <c r="E29" s="360"/>
      <c r="F29" s="360"/>
      <c r="G29" s="361"/>
    </row>
    <row r="30" spans="2:7" x14ac:dyDescent="0.2">
      <c r="B30" s="29" t="s">
        <v>2</v>
      </c>
      <c r="C30" s="30" t="s">
        <v>3</v>
      </c>
      <c r="D30" s="30" t="s">
        <v>4</v>
      </c>
      <c r="E30" s="30" t="s">
        <v>262</v>
      </c>
      <c r="F30" s="30" t="s">
        <v>263</v>
      </c>
      <c r="G30" s="45" t="s">
        <v>247</v>
      </c>
    </row>
    <row r="31" spans="2:7" x14ac:dyDescent="0.2">
      <c r="B31" s="46"/>
      <c r="C31" s="39"/>
      <c r="D31" s="40"/>
      <c r="E31" s="51"/>
      <c r="F31" s="52"/>
      <c r="G31" s="53"/>
    </row>
    <row r="32" spans="2:7" x14ac:dyDescent="0.2">
      <c r="B32" s="362" t="s">
        <v>239</v>
      </c>
      <c r="C32" s="363"/>
      <c r="D32" s="363"/>
      <c r="E32" s="363"/>
      <c r="F32" s="363"/>
      <c r="G32" s="43">
        <v>0</v>
      </c>
    </row>
    <row r="33" spans="2:7" x14ac:dyDescent="0.2">
      <c r="B33" s="47"/>
      <c r="C33" s="47"/>
      <c r="D33" s="47"/>
      <c r="E33" s="47"/>
      <c r="F33" s="47"/>
      <c r="G33" s="47"/>
    </row>
    <row r="34" spans="2:7" x14ac:dyDescent="0.2">
      <c r="B34" s="366" t="s">
        <v>264</v>
      </c>
      <c r="C34" s="367"/>
      <c r="D34" s="367"/>
      <c r="E34" s="367"/>
      <c r="F34" s="367"/>
      <c r="G34" s="54">
        <f>ROUND(G32+G27+G22+G13,2)</f>
        <v>74.59</v>
      </c>
    </row>
    <row r="35" spans="2:7" ht="12.4" customHeight="1" x14ac:dyDescent="0.2">
      <c r="B35" s="47"/>
      <c r="C35" s="47"/>
      <c r="D35" s="47"/>
      <c r="E35" s="47"/>
      <c r="F35" s="47"/>
      <c r="G35" s="47"/>
    </row>
    <row r="36" spans="2:7" x14ac:dyDescent="0.2">
      <c r="B36" s="366" t="s">
        <v>265</v>
      </c>
      <c r="C36" s="367"/>
      <c r="D36" s="367"/>
      <c r="E36" s="367"/>
      <c r="F36" s="367"/>
      <c r="G36" s="54">
        <f>ROUND(B37*G34,2)</f>
        <v>12.68</v>
      </c>
    </row>
    <row r="37" spans="2:7" x14ac:dyDescent="0.2">
      <c r="B37" s="55" t="s">
        <v>266</v>
      </c>
      <c r="C37" s="56"/>
      <c r="D37" s="56"/>
      <c r="E37" s="56"/>
      <c r="F37" s="56"/>
    </row>
    <row r="38" spans="2:7" x14ac:dyDescent="0.2">
      <c r="B38" s="24"/>
      <c r="C38" s="26"/>
      <c r="D38" s="27"/>
      <c r="E38" s="28"/>
      <c r="F38" s="27"/>
      <c r="G38" s="27"/>
    </row>
    <row r="39" spans="2:7" x14ac:dyDescent="0.2">
      <c r="B39" s="57" t="s">
        <v>267</v>
      </c>
      <c r="C39" s="58"/>
      <c r="D39" s="58"/>
      <c r="E39" s="58"/>
      <c r="F39" s="58"/>
      <c r="G39" s="59">
        <f>ROUND(G36+G34,3)</f>
        <v>87.27</v>
      </c>
    </row>
    <row r="40" spans="2:7" x14ac:dyDescent="0.2">
      <c r="B40" s="60"/>
      <c r="C40" s="61"/>
      <c r="D40" s="62"/>
      <c r="E40" s="63"/>
      <c r="F40" s="62"/>
      <c r="G40" s="62"/>
    </row>
    <row r="41" spans="2:7" x14ac:dyDescent="0.2">
      <c r="B41" s="64" t="s">
        <v>240</v>
      </c>
      <c r="C41" s="358" t="s">
        <v>466</v>
      </c>
      <c r="D41" s="358"/>
      <c r="E41" s="358"/>
      <c r="F41" s="358"/>
      <c r="G41" s="358"/>
    </row>
  </sheetData>
  <sheetProtection formatCells="0" formatColumns="0" formatRows="0" insertColumns="0" insertRows="0" insertHyperlinks="0" deleteColumns="0" deleteRows="0" sort="0" autoFilter="0" pivotTables="0"/>
  <mergeCells count="20">
    <mergeCell ref="B1:G1"/>
    <mergeCell ref="B7:G7"/>
    <mergeCell ref="B15:G15"/>
    <mergeCell ref="B24:G24"/>
    <mergeCell ref="B34:F34"/>
    <mergeCell ref="B16:C16"/>
    <mergeCell ref="B9:G9"/>
    <mergeCell ref="B13:F13"/>
    <mergeCell ref="B27:F27"/>
    <mergeCell ref="B18:C18"/>
    <mergeCell ref="B19:C19"/>
    <mergeCell ref="B20:C20"/>
    <mergeCell ref="B21:C21"/>
    <mergeCell ref="B4:D4"/>
    <mergeCell ref="C41:G41"/>
    <mergeCell ref="B29:G29"/>
    <mergeCell ref="B32:F32"/>
    <mergeCell ref="B22:F22"/>
    <mergeCell ref="B17:C17"/>
    <mergeCell ref="B36:F36"/>
  </mergeCells>
  <pageMargins left="0.25" right="0.25" top="0.75" bottom="0.75" header="0.3" footer="0.3"/>
  <pageSetup paperSize="9" orientation="portrait" verticalDpi="120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78</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1.5.3</v>
      </c>
      <c r="G4" s="25"/>
    </row>
    <row r="5" spans="1:7" x14ac:dyDescent="0.2">
      <c r="B5" s="25" t="s">
        <v>180</v>
      </c>
      <c r="C5" s="25"/>
      <c r="D5" s="25"/>
      <c r="E5" s="25"/>
      <c r="F5" s="24" t="s">
        <v>242</v>
      </c>
      <c r="G5" s="25" t="s">
        <v>65</v>
      </c>
    </row>
    <row r="6" spans="1:7" x14ac:dyDescent="0.2">
      <c r="B6" s="25"/>
      <c r="C6" s="25"/>
      <c r="D6" s="25"/>
      <c r="E6" s="25"/>
      <c r="F6" s="247" t="str">
        <f>IF($A$1&lt;&gt;"",VLOOKUP($A$1,INFO,10,0),"")</f>
        <v>HOJA 78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0.85429999999999995</v>
      </c>
    </row>
    <row r="12" spans="1:7" x14ac:dyDescent="0.2">
      <c r="B12" s="38" t="s">
        <v>379</v>
      </c>
      <c r="C12" s="39" t="s">
        <v>249</v>
      </c>
      <c r="D12" s="40">
        <v>1</v>
      </c>
      <c r="E12" s="41">
        <v>70.97</v>
      </c>
      <c r="F12" s="40">
        <v>0.32890000000000003</v>
      </c>
      <c r="G12" s="42">
        <f>ROUND(IF(ISNUMBER(D12),D12*E12*F12,$G$22*0.05),4)</f>
        <v>23.341999999999999</v>
      </c>
    </row>
    <row r="13" spans="1:7" x14ac:dyDescent="0.2">
      <c r="B13" s="362" t="s">
        <v>239</v>
      </c>
      <c r="C13" s="363"/>
      <c r="D13" s="363"/>
      <c r="E13" s="363"/>
      <c r="F13" s="363"/>
      <c r="G13" s="43">
        <f>SUM(G11:G12)</f>
        <v>24.196299999999997</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258</v>
      </c>
      <c r="C17" s="365"/>
      <c r="D17" s="36">
        <v>1</v>
      </c>
      <c r="E17" s="36">
        <v>4.28</v>
      </c>
      <c r="F17" s="35">
        <v>0.32890000000000003</v>
      </c>
      <c r="G17" s="37">
        <f>ROUND(D17*E17*F17,4)</f>
        <v>1.4077</v>
      </c>
    </row>
    <row r="18" spans="2:7" x14ac:dyDescent="0.2">
      <c r="B18" s="378" t="s">
        <v>259</v>
      </c>
      <c r="C18" s="379"/>
      <c r="D18" s="41">
        <v>7.0000099999999996</v>
      </c>
      <c r="E18" s="41">
        <v>4.2300000000000004</v>
      </c>
      <c r="F18" s="40">
        <v>0.32890000000000003</v>
      </c>
      <c r="G18" s="42">
        <f>ROUND(D18*E18*F18,4)</f>
        <v>9.7386999999999997</v>
      </c>
    </row>
    <row r="19" spans="2:7" x14ac:dyDescent="0.2">
      <c r="B19" s="378" t="s">
        <v>319</v>
      </c>
      <c r="C19" s="379"/>
      <c r="D19" s="41">
        <v>1</v>
      </c>
      <c r="E19" s="41">
        <v>4.75</v>
      </c>
      <c r="F19" s="40">
        <v>0.32890000000000003</v>
      </c>
      <c r="G19" s="42">
        <f>ROUND(D19*E19*F19,4)</f>
        <v>1.5623</v>
      </c>
    </row>
    <row r="20" spans="2:7" x14ac:dyDescent="0.2">
      <c r="B20" s="378" t="s">
        <v>320</v>
      </c>
      <c r="C20" s="379"/>
      <c r="D20" s="41">
        <v>2</v>
      </c>
      <c r="E20" s="41">
        <v>4.28</v>
      </c>
      <c r="F20" s="40">
        <v>0.32890000000000003</v>
      </c>
      <c r="G20" s="42">
        <f>ROUND(D20*E20*F20,4)</f>
        <v>2.8153999999999999</v>
      </c>
    </row>
    <row r="21" spans="2:7" x14ac:dyDescent="0.2">
      <c r="B21" s="378" t="s">
        <v>277</v>
      </c>
      <c r="C21" s="379"/>
      <c r="D21" s="41">
        <v>1</v>
      </c>
      <c r="E21" s="41">
        <v>4.75</v>
      </c>
      <c r="F21" s="40">
        <v>0.32890000000000003</v>
      </c>
      <c r="G21" s="42">
        <f>ROUND(D21*E21*F21,4)</f>
        <v>1.5623</v>
      </c>
    </row>
    <row r="22" spans="2:7" x14ac:dyDescent="0.2">
      <c r="B22" s="362" t="s">
        <v>239</v>
      </c>
      <c r="C22" s="363"/>
      <c r="D22" s="363"/>
      <c r="E22" s="363"/>
      <c r="F22" s="363"/>
      <c r="G22" s="43">
        <f>SUM(G17:G21)</f>
        <v>17.086400000000001</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ht="36" x14ac:dyDescent="0.2">
      <c r="B26" s="34" t="s">
        <v>467</v>
      </c>
      <c r="C26" s="11" t="s">
        <v>65</v>
      </c>
      <c r="D26" s="35">
        <v>1</v>
      </c>
      <c r="E26" s="36">
        <v>728.4</v>
      </c>
      <c r="F26" s="65"/>
      <c r="G26" s="37">
        <v>728.4</v>
      </c>
    </row>
    <row r="27" spans="2:7" x14ac:dyDescent="0.2">
      <c r="B27" s="362" t="s">
        <v>239</v>
      </c>
      <c r="C27" s="363"/>
      <c r="D27" s="363"/>
      <c r="E27" s="363"/>
      <c r="F27" s="363"/>
      <c r="G27" s="43">
        <v>728.4</v>
      </c>
    </row>
    <row r="28" spans="2:7" x14ac:dyDescent="0.2">
      <c r="B28" s="24"/>
      <c r="C28" s="26"/>
      <c r="D28" s="27"/>
      <c r="E28" s="28"/>
      <c r="F28" s="27"/>
      <c r="G28" s="27"/>
    </row>
    <row r="29" spans="2:7" x14ac:dyDescent="0.2">
      <c r="B29" s="359" t="s">
        <v>261</v>
      </c>
      <c r="C29" s="360"/>
      <c r="D29" s="360"/>
      <c r="E29" s="360"/>
      <c r="F29" s="360"/>
      <c r="G29" s="361"/>
    </row>
    <row r="30" spans="2:7" x14ac:dyDescent="0.2">
      <c r="B30" s="29" t="s">
        <v>2</v>
      </c>
      <c r="C30" s="30" t="s">
        <v>3</v>
      </c>
      <c r="D30" s="30" t="s">
        <v>4</v>
      </c>
      <c r="E30" s="30" t="s">
        <v>262</v>
      </c>
      <c r="F30" s="30" t="s">
        <v>263</v>
      </c>
      <c r="G30" s="45" t="s">
        <v>247</v>
      </c>
    </row>
    <row r="31" spans="2:7" x14ac:dyDescent="0.2">
      <c r="B31" s="46"/>
      <c r="C31" s="39"/>
      <c r="D31" s="40"/>
      <c r="E31" s="51"/>
      <c r="F31" s="52"/>
      <c r="G31" s="53"/>
    </row>
    <row r="32" spans="2:7" x14ac:dyDescent="0.2">
      <c r="B32" s="362" t="s">
        <v>239</v>
      </c>
      <c r="C32" s="363"/>
      <c r="D32" s="363"/>
      <c r="E32" s="363"/>
      <c r="F32" s="363"/>
      <c r="G32" s="43">
        <v>0</v>
      </c>
    </row>
    <row r="33" spans="2:7" x14ac:dyDescent="0.2">
      <c r="B33" s="47"/>
      <c r="C33" s="47"/>
      <c r="D33" s="47"/>
      <c r="E33" s="47"/>
      <c r="F33" s="47"/>
      <c r="G33" s="47"/>
    </row>
    <row r="34" spans="2:7" x14ac:dyDescent="0.2">
      <c r="B34" s="366" t="s">
        <v>264</v>
      </c>
      <c r="C34" s="367"/>
      <c r="D34" s="367"/>
      <c r="E34" s="367"/>
      <c r="F34" s="367"/>
      <c r="G34" s="54">
        <f>ROUND(G32+G27+G22+G13,2)</f>
        <v>769.68</v>
      </c>
    </row>
    <row r="35" spans="2:7" ht="12.4" customHeight="1" x14ac:dyDescent="0.2">
      <c r="B35" s="47"/>
      <c r="C35" s="47"/>
      <c r="D35" s="47"/>
      <c r="E35" s="47"/>
      <c r="F35" s="47"/>
      <c r="G35" s="47"/>
    </row>
    <row r="36" spans="2:7" x14ac:dyDescent="0.2">
      <c r="B36" s="366" t="s">
        <v>265</v>
      </c>
      <c r="C36" s="367"/>
      <c r="D36" s="367"/>
      <c r="E36" s="367"/>
      <c r="F36" s="367"/>
      <c r="G36" s="54">
        <f>ROUND(B37*G34,2)</f>
        <v>130.85</v>
      </c>
    </row>
    <row r="37" spans="2:7" x14ac:dyDescent="0.2">
      <c r="B37" s="55" t="s">
        <v>266</v>
      </c>
      <c r="C37" s="56"/>
      <c r="D37" s="56"/>
      <c r="E37" s="56"/>
      <c r="F37" s="56"/>
    </row>
    <row r="38" spans="2:7" x14ac:dyDescent="0.2">
      <c r="B38" s="24"/>
      <c r="C38" s="26"/>
      <c r="D38" s="27"/>
      <c r="E38" s="28"/>
      <c r="F38" s="27"/>
      <c r="G38" s="27"/>
    </row>
    <row r="39" spans="2:7" x14ac:dyDescent="0.2">
      <c r="B39" s="57" t="s">
        <v>267</v>
      </c>
      <c r="C39" s="58"/>
      <c r="D39" s="58"/>
      <c r="E39" s="58"/>
      <c r="F39" s="58"/>
      <c r="G39" s="59">
        <f>ROUND(G36+G34,3)</f>
        <v>900.53</v>
      </c>
    </row>
    <row r="40" spans="2:7" x14ac:dyDescent="0.2">
      <c r="B40" s="60"/>
      <c r="C40" s="61"/>
      <c r="D40" s="62"/>
      <c r="E40" s="63"/>
      <c r="F40" s="62"/>
      <c r="G40" s="62"/>
    </row>
    <row r="41" spans="2:7" x14ac:dyDescent="0.2">
      <c r="B41" s="64" t="s">
        <v>240</v>
      </c>
      <c r="C41" s="358" t="s">
        <v>468</v>
      </c>
      <c r="D41" s="358"/>
      <c r="E41" s="358"/>
      <c r="F41" s="358"/>
      <c r="G41" s="358"/>
    </row>
  </sheetData>
  <sheetProtection formatCells="0" formatColumns="0" formatRows="0" insertColumns="0" insertRows="0" insertHyperlinks="0" deleteColumns="0" deleteRows="0" sort="0" autoFilter="0" pivotTables="0"/>
  <mergeCells count="20">
    <mergeCell ref="B1:G1"/>
    <mergeCell ref="B7:G7"/>
    <mergeCell ref="B15:G15"/>
    <mergeCell ref="B24:G24"/>
    <mergeCell ref="B34:F34"/>
    <mergeCell ref="B16:C16"/>
    <mergeCell ref="B9:G9"/>
    <mergeCell ref="B13:F13"/>
    <mergeCell ref="B27:F27"/>
    <mergeCell ref="B18:C18"/>
    <mergeCell ref="B19:C19"/>
    <mergeCell ref="B20:C20"/>
    <mergeCell ref="B21:C21"/>
    <mergeCell ref="B4:D4"/>
    <mergeCell ref="C41:G41"/>
    <mergeCell ref="B29:G29"/>
    <mergeCell ref="B32:F32"/>
    <mergeCell ref="B22:F22"/>
    <mergeCell ref="B17:C17"/>
    <mergeCell ref="B36:F36"/>
  </mergeCells>
  <pageMargins left="0.25" right="0.25" top="0.75" bottom="0.75" header="0.3" footer="0.3"/>
  <pageSetup paperSize="9" orientation="portrait" verticalDpi="1200"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79</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1.5.4</v>
      </c>
      <c r="G4" s="25"/>
    </row>
    <row r="5" spans="1:7" x14ac:dyDescent="0.2">
      <c r="B5" s="25" t="s">
        <v>182</v>
      </c>
      <c r="C5" s="25"/>
      <c r="D5" s="25"/>
      <c r="E5" s="25"/>
      <c r="F5" s="24" t="s">
        <v>242</v>
      </c>
      <c r="G5" s="25" t="s">
        <v>65</v>
      </c>
    </row>
    <row r="6" spans="1:7" x14ac:dyDescent="0.2">
      <c r="B6" s="25"/>
      <c r="C6" s="25"/>
      <c r="D6" s="25"/>
      <c r="E6" s="25"/>
      <c r="F6" s="247" t="str">
        <f>IF($A$1&lt;&gt;"",VLOOKUP($A$1,INFO,10,0),"")</f>
        <v>HOJA 79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1.1393</v>
      </c>
    </row>
    <row r="12" spans="1:7" x14ac:dyDescent="0.2">
      <c r="B12" s="38" t="s">
        <v>469</v>
      </c>
      <c r="C12" s="39" t="s">
        <v>249</v>
      </c>
      <c r="D12" s="40">
        <v>1</v>
      </c>
      <c r="E12" s="41">
        <v>76.25</v>
      </c>
      <c r="F12" s="40">
        <v>0.43859999999999999</v>
      </c>
      <c r="G12" s="42">
        <f>ROUND(IF(ISNUMBER(D12),D12*E12*F12,$G$22*0.05),4)</f>
        <v>33.443300000000001</v>
      </c>
    </row>
    <row r="13" spans="1:7" x14ac:dyDescent="0.2">
      <c r="B13" s="362" t="s">
        <v>239</v>
      </c>
      <c r="C13" s="363"/>
      <c r="D13" s="363"/>
      <c r="E13" s="363"/>
      <c r="F13" s="363"/>
      <c r="G13" s="43">
        <f>SUM(G11:G12)</f>
        <v>34.582599999999999</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258</v>
      </c>
      <c r="C17" s="365"/>
      <c r="D17" s="36">
        <v>1</v>
      </c>
      <c r="E17" s="36">
        <v>4.28</v>
      </c>
      <c r="F17" s="35">
        <v>0.43859999999999999</v>
      </c>
      <c r="G17" s="37">
        <f>ROUND(D17*E17*F17,4)</f>
        <v>1.8772</v>
      </c>
    </row>
    <row r="18" spans="2:7" x14ac:dyDescent="0.2">
      <c r="B18" s="378" t="s">
        <v>259</v>
      </c>
      <c r="C18" s="379"/>
      <c r="D18" s="41">
        <v>6.9999900000000004</v>
      </c>
      <c r="E18" s="41">
        <v>4.2300000000000004</v>
      </c>
      <c r="F18" s="40">
        <v>0.43859999999999999</v>
      </c>
      <c r="G18" s="42">
        <f>ROUND(D18*E18*F18,4)</f>
        <v>12.9869</v>
      </c>
    </row>
    <row r="19" spans="2:7" x14ac:dyDescent="0.2">
      <c r="B19" s="378" t="s">
        <v>319</v>
      </c>
      <c r="C19" s="379"/>
      <c r="D19" s="41">
        <v>1</v>
      </c>
      <c r="E19" s="41">
        <v>4.75</v>
      </c>
      <c r="F19" s="40">
        <v>0.43859999999999999</v>
      </c>
      <c r="G19" s="42">
        <f>ROUND(D19*E19*F19,4)</f>
        <v>2.0834000000000001</v>
      </c>
    </row>
    <row r="20" spans="2:7" x14ac:dyDescent="0.2">
      <c r="B20" s="378" t="s">
        <v>320</v>
      </c>
      <c r="C20" s="379"/>
      <c r="D20" s="41">
        <v>2</v>
      </c>
      <c r="E20" s="41">
        <v>4.28</v>
      </c>
      <c r="F20" s="40">
        <v>0.43859999999999999</v>
      </c>
      <c r="G20" s="42">
        <f>ROUND(D20*E20*F20,4)</f>
        <v>3.7544</v>
      </c>
    </row>
    <row r="21" spans="2:7" x14ac:dyDescent="0.2">
      <c r="B21" s="378" t="s">
        <v>344</v>
      </c>
      <c r="C21" s="379"/>
      <c r="D21" s="41">
        <v>1</v>
      </c>
      <c r="E21" s="41">
        <v>4.75</v>
      </c>
      <c r="F21" s="40">
        <v>0.43859999999999999</v>
      </c>
      <c r="G21" s="42">
        <f>ROUND(D21*E21*F21,4)</f>
        <v>2.0834000000000001</v>
      </c>
    </row>
    <row r="22" spans="2:7" x14ac:dyDescent="0.2">
      <c r="B22" s="362" t="s">
        <v>239</v>
      </c>
      <c r="C22" s="363"/>
      <c r="D22" s="363"/>
      <c r="E22" s="363"/>
      <c r="F22" s="363"/>
      <c r="G22" s="43">
        <f>SUM(G17:G21)</f>
        <v>22.785300000000003</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ht="36" x14ac:dyDescent="0.2">
      <c r="B26" s="34" t="s">
        <v>470</v>
      </c>
      <c r="C26" s="11" t="s">
        <v>65</v>
      </c>
      <c r="D26" s="35">
        <v>1</v>
      </c>
      <c r="E26" s="36">
        <v>1060.8</v>
      </c>
      <c r="F26" s="65"/>
      <c r="G26" s="37">
        <v>1060.8</v>
      </c>
    </row>
    <row r="27" spans="2:7" x14ac:dyDescent="0.2">
      <c r="B27" s="362" t="s">
        <v>239</v>
      </c>
      <c r="C27" s="363"/>
      <c r="D27" s="363"/>
      <c r="E27" s="363"/>
      <c r="F27" s="363"/>
      <c r="G27" s="43">
        <v>1060.8</v>
      </c>
    </row>
    <row r="28" spans="2:7" x14ac:dyDescent="0.2">
      <c r="B28" s="24"/>
      <c r="C28" s="26"/>
      <c r="D28" s="27"/>
      <c r="E28" s="28"/>
      <c r="F28" s="27"/>
      <c r="G28" s="27"/>
    </row>
    <row r="29" spans="2:7" x14ac:dyDescent="0.2">
      <c r="B29" s="359" t="s">
        <v>261</v>
      </c>
      <c r="C29" s="360"/>
      <c r="D29" s="360"/>
      <c r="E29" s="360"/>
      <c r="F29" s="360"/>
      <c r="G29" s="361"/>
    </row>
    <row r="30" spans="2:7" x14ac:dyDescent="0.2">
      <c r="B30" s="29" t="s">
        <v>2</v>
      </c>
      <c r="C30" s="30" t="s">
        <v>3</v>
      </c>
      <c r="D30" s="30" t="s">
        <v>4</v>
      </c>
      <c r="E30" s="30" t="s">
        <v>262</v>
      </c>
      <c r="F30" s="30" t="s">
        <v>263</v>
      </c>
      <c r="G30" s="45" t="s">
        <v>247</v>
      </c>
    </row>
    <row r="31" spans="2:7" x14ac:dyDescent="0.2">
      <c r="B31" s="46"/>
      <c r="C31" s="39"/>
      <c r="D31" s="40"/>
      <c r="E31" s="51"/>
      <c r="F31" s="52"/>
      <c r="G31" s="53"/>
    </row>
    <row r="32" spans="2:7" x14ac:dyDescent="0.2">
      <c r="B32" s="362" t="s">
        <v>239</v>
      </c>
      <c r="C32" s="363"/>
      <c r="D32" s="363"/>
      <c r="E32" s="363"/>
      <c r="F32" s="363"/>
      <c r="G32" s="43">
        <v>0</v>
      </c>
    </row>
    <row r="33" spans="2:7" x14ac:dyDescent="0.2">
      <c r="B33" s="47"/>
      <c r="C33" s="47"/>
      <c r="D33" s="47"/>
      <c r="E33" s="47"/>
      <c r="F33" s="47"/>
      <c r="G33" s="47"/>
    </row>
    <row r="34" spans="2:7" x14ac:dyDescent="0.2">
      <c r="B34" s="366" t="s">
        <v>264</v>
      </c>
      <c r="C34" s="367"/>
      <c r="D34" s="367"/>
      <c r="E34" s="367"/>
      <c r="F34" s="367"/>
      <c r="G34" s="54">
        <f>ROUND(G32+G27+G22+G13,2)</f>
        <v>1118.17</v>
      </c>
    </row>
    <row r="35" spans="2:7" ht="12.4" customHeight="1" x14ac:dyDescent="0.2">
      <c r="B35" s="47"/>
      <c r="C35" s="47"/>
      <c r="D35" s="47"/>
      <c r="E35" s="47"/>
      <c r="F35" s="47"/>
      <c r="G35" s="47"/>
    </row>
    <row r="36" spans="2:7" x14ac:dyDescent="0.2">
      <c r="B36" s="366" t="s">
        <v>265</v>
      </c>
      <c r="C36" s="367"/>
      <c r="D36" s="367"/>
      <c r="E36" s="367"/>
      <c r="F36" s="367"/>
      <c r="G36" s="54">
        <f>ROUND(B37*G34,2)</f>
        <v>190.09</v>
      </c>
    </row>
    <row r="37" spans="2:7" x14ac:dyDescent="0.2">
      <c r="B37" s="55" t="s">
        <v>266</v>
      </c>
      <c r="C37" s="56"/>
      <c r="D37" s="56"/>
      <c r="E37" s="56"/>
      <c r="F37" s="56"/>
    </row>
    <row r="38" spans="2:7" x14ac:dyDescent="0.2">
      <c r="B38" s="24"/>
      <c r="C38" s="26"/>
      <c r="D38" s="27"/>
      <c r="E38" s="28"/>
      <c r="F38" s="27"/>
      <c r="G38" s="27"/>
    </row>
    <row r="39" spans="2:7" x14ac:dyDescent="0.2">
      <c r="B39" s="57" t="s">
        <v>267</v>
      </c>
      <c r="C39" s="58"/>
      <c r="D39" s="58"/>
      <c r="E39" s="58"/>
      <c r="F39" s="58"/>
      <c r="G39" s="59">
        <f>ROUND(G36+G34,3)</f>
        <v>1308.26</v>
      </c>
    </row>
    <row r="40" spans="2:7" x14ac:dyDescent="0.2">
      <c r="B40" s="60"/>
      <c r="C40" s="61"/>
      <c r="D40" s="62"/>
      <c r="E40" s="63"/>
      <c r="F40" s="62"/>
      <c r="G40" s="62"/>
    </row>
    <row r="41" spans="2:7" x14ac:dyDescent="0.2">
      <c r="B41" s="64" t="s">
        <v>240</v>
      </c>
      <c r="C41" s="358" t="s">
        <v>471</v>
      </c>
      <c r="D41" s="358"/>
      <c r="E41" s="358"/>
      <c r="F41" s="358"/>
      <c r="G41" s="358"/>
    </row>
  </sheetData>
  <sheetProtection formatCells="0" formatColumns="0" formatRows="0" insertColumns="0" insertRows="0" insertHyperlinks="0" deleteColumns="0" deleteRows="0" sort="0" autoFilter="0" pivotTables="0"/>
  <mergeCells count="20">
    <mergeCell ref="B1:G1"/>
    <mergeCell ref="B7:G7"/>
    <mergeCell ref="B15:G15"/>
    <mergeCell ref="B24:G24"/>
    <mergeCell ref="B34:F34"/>
    <mergeCell ref="B16:C16"/>
    <mergeCell ref="B9:G9"/>
    <mergeCell ref="B13:F13"/>
    <mergeCell ref="B27:F27"/>
    <mergeCell ref="B18:C18"/>
    <mergeCell ref="B19:C19"/>
    <mergeCell ref="B20:C20"/>
    <mergeCell ref="B21:C21"/>
    <mergeCell ref="B4:D4"/>
    <mergeCell ref="C41:G41"/>
    <mergeCell ref="B29:G29"/>
    <mergeCell ref="B32:F32"/>
    <mergeCell ref="B22:F22"/>
    <mergeCell ref="B17:C17"/>
    <mergeCell ref="B36:F36"/>
  </mergeCells>
  <pageMargins left="0.25" right="0.25" top="0.75" bottom="0.75" header="0.3" footer="0.3"/>
  <pageSetup paperSize="9" orientation="portrait" verticalDpi="120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80</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1.5.5</v>
      </c>
      <c r="G4" s="25"/>
    </row>
    <row r="5" spans="1:7" x14ac:dyDescent="0.2">
      <c r="B5" s="25" t="s">
        <v>184</v>
      </c>
      <c r="C5" s="25"/>
      <c r="D5" s="25"/>
      <c r="E5" s="25"/>
      <c r="F5" s="24" t="s">
        <v>242</v>
      </c>
      <c r="G5" s="25" t="s">
        <v>17</v>
      </c>
    </row>
    <row r="6" spans="1:7" x14ac:dyDescent="0.2">
      <c r="B6" s="25"/>
      <c r="C6" s="25"/>
      <c r="D6" s="25"/>
      <c r="E6" s="25"/>
      <c r="F6" s="247" t="str">
        <f>IF($A$1&lt;&gt;"",VLOOKUP($A$1,INFO,10,0),"")</f>
        <v>HOJA 80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2.5000000000000001E-2</v>
      </c>
    </row>
    <row r="12" spans="1:7" x14ac:dyDescent="0.2">
      <c r="B12" s="38" t="s">
        <v>379</v>
      </c>
      <c r="C12" s="39" t="s">
        <v>249</v>
      </c>
      <c r="D12" s="40">
        <v>1</v>
      </c>
      <c r="E12" s="41">
        <v>70.97</v>
      </c>
      <c r="F12" s="40">
        <v>2.86E-2</v>
      </c>
      <c r="G12" s="42">
        <f>ROUND(IF(ISNUMBER(D12),D12*E12*F12,$G$21*0.05),4)</f>
        <v>2.0297000000000001</v>
      </c>
    </row>
    <row r="13" spans="1:7" ht="24" x14ac:dyDescent="0.2">
      <c r="B13" s="38" t="s">
        <v>472</v>
      </c>
      <c r="C13" s="39" t="s">
        <v>249</v>
      </c>
      <c r="D13" s="40">
        <v>1</v>
      </c>
      <c r="E13" s="41">
        <v>14.43</v>
      </c>
      <c r="F13" s="40">
        <v>2.86E-2</v>
      </c>
      <c r="G13" s="42">
        <f>ROUND(IF(ISNUMBER(D13),D13*E13*F13,$G$21*0.05),4)</f>
        <v>0.41270000000000001</v>
      </c>
    </row>
    <row r="14" spans="1:7" x14ac:dyDescent="0.2">
      <c r="B14" s="362" t="s">
        <v>239</v>
      </c>
      <c r="C14" s="363"/>
      <c r="D14" s="363"/>
      <c r="E14" s="363"/>
      <c r="F14" s="363"/>
      <c r="G14" s="43">
        <f>SUM(G11:G13)</f>
        <v>2.4674</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258</v>
      </c>
      <c r="C18" s="365"/>
      <c r="D18" s="36">
        <v>1</v>
      </c>
      <c r="E18" s="36">
        <v>4.28</v>
      </c>
      <c r="F18" s="35">
        <v>2.86E-2</v>
      </c>
      <c r="G18" s="37">
        <f>ROUND(D18*E18*F18,4)</f>
        <v>0.12239999999999999</v>
      </c>
    </row>
    <row r="19" spans="2:7" x14ac:dyDescent="0.2">
      <c r="B19" s="378" t="s">
        <v>259</v>
      </c>
      <c r="C19" s="379"/>
      <c r="D19" s="41">
        <v>2</v>
      </c>
      <c r="E19" s="41">
        <v>4.2300000000000004</v>
      </c>
      <c r="F19" s="40">
        <v>2.86E-2</v>
      </c>
      <c r="G19" s="42">
        <f>ROUND(D19*E19*F19,4)</f>
        <v>0.24199999999999999</v>
      </c>
    </row>
    <row r="20" spans="2:7" x14ac:dyDescent="0.2">
      <c r="B20" s="378" t="s">
        <v>277</v>
      </c>
      <c r="C20" s="379"/>
      <c r="D20" s="41">
        <v>1</v>
      </c>
      <c r="E20" s="41">
        <v>4.75</v>
      </c>
      <c r="F20" s="40">
        <v>2.86E-2</v>
      </c>
      <c r="G20" s="42">
        <f>ROUND(D20*E20*F20,4)</f>
        <v>0.13589999999999999</v>
      </c>
    </row>
    <row r="21" spans="2:7" x14ac:dyDescent="0.2">
      <c r="B21" s="362" t="s">
        <v>239</v>
      </c>
      <c r="C21" s="363"/>
      <c r="D21" s="363"/>
      <c r="E21" s="363"/>
      <c r="F21" s="363"/>
      <c r="G21" s="43">
        <f>SUM(G18:G20)</f>
        <v>0.50029999999999997</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x14ac:dyDescent="0.2">
      <c r="B25" s="34" t="s">
        <v>473</v>
      </c>
      <c r="C25" s="11" t="s">
        <v>17</v>
      </c>
      <c r="D25" s="35">
        <v>1.2</v>
      </c>
      <c r="E25" s="36">
        <v>2.5499999999999998</v>
      </c>
      <c r="F25" s="65"/>
      <c r="G25" s="37">
        <v>3.06</v>
      </c>
    </row>
    <row r="26" spans="2:7" x14ac:dyDescent="0.2">
      <c r="B26" s="362" t="s">
        <v>239</v>
      </c>
      <c r="C26" s="363"/>
      <c r="D26" s="363"/>
      <c r="E26" s="363"/>
      <c r="F26" s="363"/>
      <c r="G26" s="43">
        <v>3.06</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ROUND(G31+G26+G21+G14,2)</f>
        <v>6.03</v>
      </c>
    </row>
    <row r="34" spans="2:7" ht="12.4" customHeight="1" x14ac:dyDescent="0.2">
      <c r="B34" s="47"/>
      <c r="C34" s="47"/>
      <c r="D34" s="47"/>
      <c r="E34" s="47"/>
      <c r="F34" s="47"/>
      <c r="G34" s="47"/>
    </row>
    <row r="35" spans="2:7" x14ac:dyDescent="0.2">
      <c r="B35" s="366" t="s">
        <v>265</v>
      </c>
      <c r="C35" s="367"/>
      <c r="D35" s="367"/>
      <c r="E35" s="367"/>
      <c r="F35" s="367"/>
      <c r="G35" s="54">
        <f>ROUND(B36*G33,2)</f>
        <v>1.03</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7.06</v>
      </c>
    </row>
    <row r="39" spans="2:7" x14ac:dyDescent="0.2">
      <c r="B39" s="60"/>
      <c r="C39" s="61"/>
      <c r="D39" s="62"/>
      <c r="E39" s="63"/>
      <c r="F39" s="62"/>
      <c r="G39" s="62"/>
    </row>
    <row r="40" spans="2:7" x14ac:dyDescent="0.2">
      <c r="B40" s="64" t="s">
        <v>240</v>
      </c>
      <c r="C40" s="358" t="s">
        <v>474</v>
      </c>
      <c r="D40" s="358"/>
      <c r="E40" s="358"/>
      <c r="F40" s="358"/>
      <c r="G40" s="358"/>
    </row>
  </sheetData>
  <sheetProtection formatCells="0" formatColumns="0" formatRows="0" insertColumns="0" insertRows="0" insertHyperlinks="0" deleteColumns="0" deleteRows="0" sort="0" autoFilter="0" pivotTables="0"/>
  <mergeCells count="18">
    <mergeCell ref="B1:G1"/>
    <mergeCell ref="B7:G7"/>
    <mergeCell ref="B16:G16"/>
    <mergeCell ref="B23:G23"/>
    <mergeCell ref="B33:F33"/>
    <mergeCell ref="B17:C17"/>
    <mergeCell ref="B9:G9"/>
    <mergeCell ref="B14:F14"/>
    <mergeCell ref="B26:F26"/>
    <mergeCell ref="B19:C19"/>
    <mergeCell ref="B20:C20"/>
    <mergeCell ref="B4:D4"/>
    <mergeCell ref="C40:G40"/>
    <mergeCell ref="B28:G28"/>
    <mergeCell ref="B31:F31"/>
    <mergeCell ref="B21:F21"/>
    <mergeCell ref="B18:C18"/>
    <mergeCell ref="B35:F35"/>
  </mergeCells>
  <pageMargins left="0.25" right="0.25" top="0.75" bottom="0.75" header="0.3" footer="0.3"/>
  <pageSetup paperSize="9" orientation="portrait" verticalDpi="120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81</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1.5.6</v>
      </c>
      <c r="G4" s="25"/>
    </row>
    <row r="5" spans="1:7" x14ac:dyDescent="0.2">
      <c r="B5" s="25" t="s">
        <v>79</v>
      </c>
      <c r="C5" s="25"/>
      <c r="D5" s="25"/>
      <c r="E5" s="25"/>
      <c r="F5" s="24" t="s">
        <v>242</v>
      </c>
      <c r="G5" s="25" t="s">
        <v>17</v>
      </c>
    </row>
    <row r="6" spans="1:7" x14ac:dyDescent="0.2">
      <c r="B6" s="25"/>
      <c r="C6" s="25"/>
      <c r="D6" s="25"/>
      <c r="E6" s="25"/>
      <c r="F6" s="247" t="str">
        <f>IF($A$1&lt;&gt;"",VLOOKUP($A$1,INFO,10,0),"")</f>
        <v>HOJA 81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3.9592000000000001</v>
      </c>
    </row>
    <row r="12" spans="1:7" ht="24" x14ac:dyDescent="0.2">
      <c r="B12" s="38" t="s">
        <v>334</v>
      </c>
      <c r="C12" s="39" t="s">
        <v>249</v>
      </c>
      <c r="D12" s="40">
        <v>1</v>
      </c>
      <c r="E12" s="41">
        <v>4.38</v>
      </c>
      <c r="F12" s="40">
        <v>1.0308999999999999</v>
      </c>
      <c r="G12" s="42">
        <f>ROUND(IF(ISNUMBER(D12),D12*E12*F12,$G$22*0.05),4)</f>
        <v>4.5152999999999999</v>
      </c>
    </row>
    <row r="13" spans="1:7" ht="24" x14ac:dyDescent="0.2">
      <c r="B13" s="38" t="s">
        <v>317</v>
      </c>
      <c r="C13" s="39" t="s">
        <v>249</v>
      </c>
      <c r="D13" s="40">
        <v>2.0000100000000001</v>
      </c>
      <c r="E13" s="41">
        <v>3.84</v>
      </c>
      <c r="F13" s="40">
        <v>1.0308999999999999</v>
      </c>
      <c r="G13" s="42">
        <f>ROUND(IF(ISNUMBER(D13),D13*E13*F13,$G$22*0.05),4)</f>
        <v>7.9173999999999998</v>
      </c>
    </row>
    <row r="14" spans="1:7" x14ac:dyDescent="0.2">
      <c r="B14" s="362" t="s">
        <v>239</v>
      </c>
      <c r="C14" s="363"/>
      <c r="D14" s="363"/>
      <c r="E14" s="363"/>
      <c r="F14" s="363"/>
      <c r="G14" s="43">
        <f>SUM(G11:G13)</f>
        <v>16.3919</v>
      </c>
    </row>
    <row r="15" spans="1:7" x14ac:dyDescent="0.2">
      <c r="B15" s="44"/>
      <c r="C15" s="44"/>
      <c r="D15" s="44"/>
      <c r="E15" s="44"/>
      <c r="F15" s="44"/>
      <c r="G15" s="22"/>
    </row>
    <row r="16" spans="1:7" x14ac:dyDescent="0.2">
      <c r="B16" s="359" t="s">
        <v>254</v>
      </c>
      <c r="C16" s="360"/>
      <c r="D16" s="360"/>
      <c r="E16" s="360"/>
      <c r="F16" s="360"/>
      <c r="G16" s="361"/>
    </row>
    <row r="17" spans="2:7" x14ac:dyDescent="0.2">
      <c r="B17" s="373" t="s">
        <v>2</v>
      </c>
      <c r="C17" s="374"/>
      <c r="D17" s="30" t="s">
        <v>255</v>
      </c>
      <c r="E17" s="30" t="s">
        <v>256</v>
      </c>
      <c r="F17" s="30" t="s">
        <v>246</v>
      </c>
      <c r="G17" s="45" t="s">
        <v>247</v>
      </c>
    </row>
    <row r="18" spans="2:7" x14ac:dyDescent="0.2">
      <c r="B18" s="364" t="s">
        <v>259</v>
      </c>
      <c r="C18" s="365"/>
      <c r="D18" s="36">
        <v>14.00005</v>
      </c>
      <c r="E18" s="36">
        <v>4.2300000000000004</v>
      </c>
      <c r="F18" s="35">
        <v>1.0308999999999999</v>
      </c>
      <c r="G18" s="37">
        <f>ROUND(D18*E18*F18,4)</f>
        <v>61.0501</v>
      </c>
    </row>
    <row r="19" spans="2:7" x14ac:dyDescent="0.2">
      <c r="B19" s="378" t="s">
        <v>319</v>
      </c>
      <c r="C19" s="379"/>
      <c r="D19" s="41">
        <v>1</v>
      </c>
      <c r="E19" s="41">
        <v>4.75</v>
      </c>
      <c r="F19" s="40">
        <v>1.0308999999999999</v>
      </c>
      <c r="G19" s="42">
        <f>ROUND(D19*E19*F19,4)</f>
        <v>4.8967999999999998</v>
      </c>
    </row>
    <row r="20" spans="2:7" x14ac:dyDescent="0.2">
      <c r="B20" s="378" t="s">
        <v>359</v>
      </c>
      <c r="C20" s="379"/>
      <c r="D20" s="41">
        <v>1</v>
      </c>
      <c r="E20" s="41">
        <v>4.28</v>
      </c>
      <c r="F20" s="40">
        <v>1.0308999999999999</v>
      </c>
      <c r="G20" s="42">
        <f>ROUND(D20*E20*F20,4)</f>
        <v>4.4123000000000001</v>
      </c>
    </row>
    <row r="21" spans="2:7" x14ac:dyDescent="0.2">
      <c r="B21" s="378" t="s">
        <v>320</v>
      </c>
      <c r="C21" s="379"/>
      <c r="D21" s="41">
        <v>2.0000100000000001</v>
      </c>
      <c r="E21" s="41">
        <v>4.28</v>
      </c>
      <c r="F21" s="40">
        <v>1.0308999999999999</v>
      </c>
      <c r="G21" s="42">
        <f>ROUND(D21*E21*F21,4)</f>
        <v>8.8245000000000005</v>
      </c>
    </row>
    <row r="22" spans="2:7" x14ac:dyDescent="0.2">
      <c r="B22" s="362" t="s">
        <v>239</v>
      </c>
      <c r="C22" s="363"/>
      <c r="D22" s="363"/>
      <c r="E22" s="363"/>
      <c r="F22" s="363"/>
      <c r="G22" s="43">
        <f>SUM(G18:G21)</f>
        <v>79.183700000000002</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x14ac:dyDescent="0.2">
      <c r="B26" s="34" t="s">
        <v>326</v>
      </c>
      <c r="C26" s="11" t="s">
        <v>327</v>
      </c>
      <c r="D26" s="35">
        <v>0.33</v>
      </c>
      <c r="E26" s="36">
        <v>46.02</v>
      </c>
      <c r="F26" s="65"/>
      <c r="G26" s="37">
        <v>15.19</v>
      </c>
    </row>
    <row r="27" spans="2:7" x14ac:dyDescent="0.2">
      <c r="B27" s="46" t="s">
        <v>289</v>
      </c>
      <c r="C27" s="39" t="s">
        <v>17</v>
      </c>
      <c r="D27" s="40">
        <v>0.28000000000000003</v>
      </c>
      <c r="E27" s="41">
        <v>1.24</v>
      </c>
      <c r="F27" s="49"/>
      <c r="G27" s="50">
        <v>0.35</v>
      </c>
    </row>
    <row r="28" spans="2:7" ht="24" x14ac:dyDescent="0.2">
      <c r="B28" s="46" t="s">
        <v>360</v>
      </c>
      <c r="C28" s="39" t="s">
        <v>291</v>
      </c>
      <c r="D28" s="40">
        <v>2.63</v>
      </c>
      <c r="E28" s="41">
        <v>2.4300000000000002</v>
      </c>
      <c r="F28" s="49"/>
      <c r="G28" s="50">
        <v>6.39</v>
      </c>
    </row>
    <row r="29" spans="2:7" ht="48" x14ac:dyDescent="0.2">
      <c r="B29" s="46" t="s">
        <v>361</v>
      </c>
      <c r="C29" s="39" t="s">
        <v>323</v>
      </c>
      <c r="D29" s="40">
        <v>0.6</v>
      </c>
      <c r="E29" s="41">
        <v>25.5</v>
      </c>
      <c r="F29" s="49"/>
      <c r="G29" s="50">
        <v>15.3</v>
      </c>
    </row>
    <row r="30" spans="2:7" x14ac:dyDescent="0.2">
      <c r="B30" s="46" t="s">
        <v>335</v>
      </c>
      <c r="C30" s="39" t="s">
        <v>17</v>
      </c>
      <c r="D30" s="40">
        <v>0.9</v>
      </c>
      <c r="E30" s="41">
        <v>11.5</v>
      </c>
      <c r="F30" s="49"/>
      <c r="G30" s="50">
        <v>10.35</v>
      </c>
    </row>
    <row r="31" spans="2:7" x14ac:dyDescent="0.2">
      <c r="B31" s="46" t="s">
        <v>336</v>
      </c>
      <c r="C31" s="39" t="s">
        <v>17</v>
      </c>
      <c r="D31" s="40">
        <v>0.6</v>
      </c>
      <c r="E31" s="41">
        <v>13.25</v>
      </c>
      <c r="F31" s="49"/>
      <c r="G31" s="50">
        <v>7.95</v>
      </c>
    </row>
    <row r="32" spans="2:7" x14ac:dyDescent="0.2">
      <c r="B32" s="46" t="s">
        <v>337</v>
      </c>
      <c r="C32" s="39" t="s">
        <v>60</v>
      </c>
      <c r="D32" s="40">
        <v>526</v>
      </c>
      <c r="E32" s="41">
        <v>0.18</v>
      </c>
      <c r="F32" s="49"/>
      <c r="G32" s="50">
        <v>94.68</v>
      </c>
    </row>
    <row r="33" spans="2:7" x14ac:dyDescent="0.2">
      <c r="B33" s="362" t="s">
        <v>239</v>
      </c>
      <c r="C33" s="363"/>
      <c r="D33" s="363"/>
      <c r="E33" s="363"/>
      <c r="F33" s="363"/>
      <c r="G33" s="43">
        <v>150.21</v>
      </c>
    </row>
    <row r="34" spans="2:7" x14ac:dyDescent="0.2">
      <c r="B34" s="24"/>
      <c r="C34" s="26"/>
      <c r="D34" s="27"/>
      <c r="E34" s="28"/>
      <c r="F34" s="27"/>
      <c r="G34" s="27"/>
    </row>
    <row r="35" spans="2:7" x14ac:dyDescent="0.2">
      <c r="B35" s="359" t="s">
        <v>261</v>
      </c>
      <c r="C35" s="360"/>
      <c r="D35" s="360"/>
      <c r="E35" s="360"/>
      <c r="F35" s="360"/>
      <c r="G35" s="361"/>
    </row>
    <row r="36" spans="2:7" x14ac:dyDescent="0.2">
      <c r="B36" s="29" t="s">
        <v>2</v>
      </c>
      <c r="C36" s="30" t="s">
        <v>3</v>
      </c>
      <c r="D36" s="30" t="s">
        <v>4</v>
      </c>
      <c r="E36" s="30" t="s">
        <v>262</v>
      </c>
      <c r="F36" s="30" t="s">
        <v>263</v>
      </c>
      <c r="G36" s="45" t="s">
        <v>247</v>
      </c>
    </row>
    <row r="37" spans="2:7" x14ac:dyDescent="0.2">
      <c r="B37" s="46"/>
      <c r="C37" s="39"/>
      <c r="D37" s="40"/>
      <c r="E37" s="51"/>
      <c r="F37" s="52"/>
      <c r="G37" s="53"/>
    </row>
    <row r="38" spans="2:7" x14ac:dyDescent="0.2">
      <c r="B38" s="362" t="s">
        <v>239</v>
      </c>
      <c r="C38" s="363"/>
      <c r="D38" s="363"/>
      <c r="E38" s="363"/>
      <c r="F38" s="363"/>
      <c r="G38" s="43">
        <v>0</v>
      </c>
    </row>
    <row r="39" spans="2:7" x14ac:dyDescent="0.2">
      <c r="B39" s="47"/>
      <c r="C39" s="47"/>
      <c r="D39" s="47"/>
      <c r="E39" s="47"/>
      <c r="F39" s="47"/>
      <c r="G39" s="47"/>
    </row>
    <row r="40" spans="2:7" x14ac:dyDescent="0.2">
      <c r="B40" s="366" t="s">
        <v>264</v>
      </c>
      <c r="C40" s="367"/>
      <c r="D40" s="367"/>
      <c r="E40" s="367"/>
      <c r="F40" s="367"/>
      <c r="G40" s="54">
        <f>ROUND(G38+G33+G22+G14,2)</f>
        <v>245.79</v>
      </c>
    </row>
    <row r="41" spans="2:7" ht="12.4" customHeight="1" x14ac:dyDescent="0.2">
      <c r="B41" s="47"/>
      <c r="C41" s="47"/>
      <c r="D41" s="47"/>
      <c r="E41" s="47"/>
      <c r="F41" s="47"/>
      <c r="G41" s="47"/>
    </row>
    <row r="42" spans="2:7" x14ac:dyDescent="0.2">
      <c r="B42" s="366" t="s">
        <v>265</v>
      </c>
      <c r="C42" s="367"/>
      <c r="D42" s="367"/>
      <c r="E42" s="367"/>
      <c r="F42" s="367"/>
      <c r="G42" s="54">
        <f>ROUND(B43*G40,2)</f>
        <v>41.78</v>
      </c>
    </row>
    <row r="43" spans="2:7" x14ac:dyDescent="0.2">
      <c r="B43" s="55" t="s">
        <v>266</v>
      </c>
      <c r="C43" s="56"/>
      <c r="D43" s="56"/>
      <c r="E43" s="56"/>
      <c r="F43" s="56"/>
    </row>
    <row r="44" spans="2:7" x14ac:dyDescent="0.2">
      <c r="B44" s="24"/>
      <c r="C44" s="26"/>
      <c r="D44" s="27"/>
      <c r="E44" s="28"/>
      <c r="F44" s="27"/>
      <c r="G44" s="27"/>
    </row>
    <row r="45" spans="2:7" x14ac:dyDescent="0.2">
      <c r="B45" s="57" t="s">
        <v>267</v>
      </c>
      <c r="C45" s="58"/>
      <c r="D45" s="58"/>
      <c r="E45" s="58"/>
      <c r="F45" s="58"/>
      <c r="G45" s="59">
        <f>ROUND(G42+G40,3)</f>
        <v>287.57</v>
      </c>
    </row>
    <row r="46" spans="2:7" x14ac:dyDescent="0.2">
      <c r="B46" s="60"/>
      <c r="C46" s="61"/>
      <c r="D46" s="62"/>
      <c r="E46" s="63"/>
      <c r="F46" s="62"/>
      <c r="G46" s="62"/>
    </row>
    <row r="47" spans="2:7" x14ac:dyDescent="0.2">
      <c r="B47" s="64" t="s">
        <v>240</v>
      </c>
      <c r="C47" s="358" t="s">
        <v>362</v>
      </c>
      <c r="D47" s="358"/>
      <c r="E47" s="358"/>
      <c r="F47" s="358"/>
      <c r="G47" s="358"/>
    </row>
  </sheetData>
  <sheetProtection formatCells="0" formatColumns="0" formatRows="0" insertColumns="0" insertRows="0" insertHyperlinks="0" deleteColumns="0" deleteRows="0" sort="0" autoFilter="0" pivotTables="0"/>
  <mergeCells count="19">
    <mergeCell ref="B1:G1"/>
    <mergeCell ref="B7:G7"/>
    <mergeCell ref="B16:G16"/>
    <mergeCell ref="B24:G24"/>
    <mergeCell ref="B40:F40"/>
    <mergeCell ref="B17:C17"/>
    <mergeCell ref="B9:G9"/>
    <mergeCell ref="B14:F14"/>
    <mergeCell ref="B33:F33"/>
    <mergeCell ref="B19:C19"/>
    <mergeCell ref="B20:C20"/>
    <mergeCell ref="B21:C21"/>
    <mergeCell ref="B4:D4"/>
    <mergeCell ref="C47:G47"/>
    <mergeCell ref="B35:G35"/>
    <mergeCell ref="B38:F38"/>
    <mergeCell ref="B22:F22"/>
    <mergeCell ref="B18:C18"/>
    <mergeCell ref="B42:F42"/>
  </mergeCells>
  <pageMargins left="0.25" right="0.25" top="0.75" bottom="0.75" header="0.3" footer="0.3"/>
  <pageSetup paperSize="9" orientation="portrait" verticalDpi="120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82</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1.5.7</v>
      </c>
      <c r="G4" s="25"/>
    </row>
    <row r="5" spans="1:7" x14ac:dyDescent="0.2">
      <c r="B5" s="25" t="s">
        <v>59</v>
      </c>
      <c r="C5" s="25"/>
      <c r="D5" s="25"/>
      <c r="E5" s="25"/>
      <c r="F5" s="24" t="s">
        <v>242</v>
      </c>
      <c r="G5" s="25" t="s">
        <v>60</v>
      </c>
    </row>
    <row r="6" spans="1:7" x14ac:dyDescent="0.2">
      <c r="B6" s="25"/>
      <c r="C6" s="25"/>
      <c r="D6" s="25"/>
      <c r="E6" s="25"/>
      <c r="F6" s="247" t="str">
        <f>IF($A$1&lt;&gt;"",VLOOKUP($A$1,INFO,10,0),"")</f>
        <v>HOJA 82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ROUND(IF(ISNUMBER(D11),D11*E11*F11,$G$20*0.05),4)</f>
        <v>2.6499999999999999E-2</v>
      </c>
    </row>
    <row r="12" spans="1:7" ht="24" x14ac:dyDescent="0.2">
      <c r="B12" s="38" t="s">
        <v>329</v>
      </c>
      <c r="C12" s="39" t="s">
        <v>249</v>
      </c>
      <c r="D12" s="40">
        <v>1</v>
      </c>
      <c r="E12" s="41">
        <v>1.25</v>
      </c>
      <c r="F12" s="40">
        <v>3.0300000000000001E-2</v>
      </c>
      <c r="G12" s="42">
        <f>ROUND(IF(ISNUMBER(D12),D12*E12*F12,$G$20*0.05),4)</f>
        <v>3.7900000000000003E-2</v>
      </c>
    </row>
    <row r="13" spans="1:7" x14ac:dyDescent="0.2">
      <c r="B13" s="362" t="s">
        <v>239</v>
      </c>
      <c r="C13" s="363"/>
      <c r="D13" s="363"/>
      <c r="E13" s="363"/>
      <c r="F13" s="363"/>
      <c r="G13" s="43">
        <f>SUM(G11:G12)</f>
        <v>6.4399999999999999E-2</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2</v>
      </c>
      <c r="E17" s="36">
        <v>4.2300000000000004</v>
      </c>
      <c r="F17" s="35">
        <v>3.0300000000000001E-2</v>
      </c>
      <c r="G17" s="37">
        <f>ROUND(D17*E17*F17,4)</f>
        <v>0.25629999999999997</v>
      </c>
    </row>
    <row r="18" spans="2:7" x14ac:dyDescent="0.2">
      <c r="B18" s="378" t="s">
        <v>319</v>
      </c>
      <c r="C18" s="379"/>
      <c r="D18" s="41">
        <v>1</v>
      </c>
      <c r="E18" s="41">
        <v>4.75</v>
      </c>
      <c r="F18" s="40">
        <v>3.0300000000000001E-2</v>
      </c>
      <c r="G18" s="42">
        <f>ROUND(D18*E18*F18,4)</f>
        <v>0.1439</v>
      </c>
    </row>
    <row r="19" spans="2:7" x14ac:dyDescent="0.2">
      <c r="B19" s="378" t="s">
        <v>330</v>
      </c>
      <c r="C19" s="379"/>
      <c r="D19" s="41">
        <v>1</v>
      </c>
      <c r="E19" s="41">
        <v>4.28</v>
      </c>
      <c r="F19" s="40">
        <v>3.0300000000000001E-2</v>
      </c>
      <c r="G19" s="42">
        <f>ROUND(D19*E19*F19,4)</f>
        <v>0.12970000000000001</v>
      </c>
    </row>
    <row r="20" spans="2:7" x14ac:dyDescent="0.2">
      <c r="B20" s="362" t="s">
        <v>239</v>
      </c>
      <c r="C20" s="363"/>
      <c r="D20" s="363"/>
      <c r="E20" s="363"/>
      <c r="F20" s="363"/>
      <c r="G20" s="43">
        <f>SUM(G17:G19)</f>
        <v>0.52990000000000004</v>
      </c>
    </row>
    <row r="21" spans="2:7" x14ac:dyDescent="0.2">
      <c r="B21" s="47"/>
      <c r="C21" s="47"/>
      <c r="D21" s="47"/>
      <c r="E21" s="47"/>
      <c r="F21" s="47"/>
      <c r="G21" s="22"/>
    </row>
    <row r="22" spans="2:7" x14ac:dyDescent="0.2">
      <c r="B22" s="359" t="s">
        <v>260</v>
      </c>
      <c r="C22" s="360"/>
      <c r="D22" s="360"/>
      <c r="E22" s="360"/>
      <c r="F22" s="360"/>
      <c r="G22" s="361"/>
    </row>
    <row r="23" spans="2:7" x14ac:dyDescent="0.2">
      <c r="B23" s="29" t="s">
        <v>2</v>
      </c>
      <c r="C23" s="30" t="s">
        <v>3</v>
      </c>
      <c r="D23" s="31" t="s">
        <v>4</v>
      </c>
      <c r="E23" s="32" t="s">
        <v>245</v>
      </c>
      <c r="F23" s="48"/>
      <c r="G23" s="33" t="s">
        <v>247</v>
      </c>
    </row>
    <row r="24" spans="2:7" ht="24" x14ac:dyDescent="0.2">
      <c r="B24" s="34" t="s">
        <v>331</v>
      </c>
      <c r="C24" s="11" t="s">
        <v>60</v>
      </c>
      <c r="D24" s="35">
        <v>0.05</v>
      </c>
      <c r="E24" s="36">
        <v>1.1200000000000001</v>
      </c>
      <c r="F24" s="65"/>
      <c r="G24" s="37">
        <v>0.06</v>
      </c>
    </row>
    <row r="25" spans="2:7" x14ac:dyDescent="0.2">
      <c r="B25" s="46" t="s">
        <v>332</v>
      </c>
      <c r="C25" s="39" t="s">
        <v>291</v>
      </c>
      <c r="D25" s="40">
        <v>1.03</v>
      </c>
      <c r="E25" s="41">
        <v>1.08</v>
      </c>
      <c r="F25" s="49"/>
      <c r="G25" s="50">
        <v>1.1100000000000001</v>
      </c>
    </row>
    <row r="26" spans="2:7" x14ac:dyDescent="0.2">
      <c r="B26" s="362" t="s">
        <v>239</v>
      </c>
      <c r="C26" s="363"/>
      <c r="D26" s="363"/>
      <c r="E26" s="363"/>
      <c r="F26" s="363"/>
      <c r="G26" s="43">
        <v>1.1700000000000002</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ROUND(G31+G26+G20+G13,2)</f>
        <v>1.76</v>
      </c>
    </row>
    <row r="34" spans="2:7" ht="12.4" customHeight="1" x14ac:dyDescent="0.2">
      <c r="B34" s="47"/>
      <c r="C34" s="47"/>
      <c r="D34" s="47"/>
      <c r="E34" s="47"/>
      <c r="F34" s="47"/>
      <c r="G34" s="47"/>
    </row>
    <row r="35" spans="2:7" x14ac:dyDescent="0.2">
      <c r="B35" s="366" t="s">
        <v>265</v>
      </c>
      <c r="C35" s="367"/>
      <c r="D35" s="367"/>
      <c r="E35" s="367"/>
      <c r="F35" s="367"/>
      <c r="G35" s="54">
        <f>ROUND(B36*G33,2)</f>
        <v>0.3</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2.06</v>
      </c>
    </row>
    <row r="39" spans="2:7" x14ac:dyDescent="0.2">
      <c r="B39" s="60"/>
      <c r="C39" s="61"/>
      <c r="D39" s="62"/>
      <c r="E39" s="63"/>
      <c r="F39" s="62"/>
      <c r="G39" s="62"/>
    </row>
    <row r="40" spans="2:7" x14ac:dyDescent="0.2">
      <c r="B40" s="64" t="s">
        <v>240</v>
      </c>
      <c r="C40" s="358" t="s">
        <v>333</v>
      </c>
      <c r="D40" s="358"/>
      <c r="E40" s="358"/>
      <c r="F40" s="358"/>
      <c r="G40" s="358"/>
    </row>
  </sheetData>
  <sheetProtection formatCells="0" formatColumns="0" formatRows="0" insertColumns="0" insertRows="0" insertHyperlinks="0" deleteColumns="0" deleteRows="0" sort="0" autoFilter="0" pivotTables="0"/>
  <mergeCells count="18">
    <mergeCell ref="B1:G1"/>
    <mergeCell ref="B7:G7"/>
    <mergeCell ref="B15:G15"/>
    <mergeCell ref="B22:G22"/>
    <mergeCell ref="B33:F33"/>
    <mergeCell ref="B16:C16"/>
    <mergeCell ref="B9:G9"/>
    <mergeCell ref="B13:F13"/>
    <mergeCell ref="B26:F26"/>
    <mergeCell ref="B18:C18"/>
    <mergeCell ref="B19:C19"/>
    <mergeCell ref="B4:D4"/>
    <mergeCell ref="C40:G40"/>
    <mergeCell ref="B28:G28"/>
    <mergeCell ref="B31:F31"/>
    <mergeCell ref="B20:F20"/>
    <mergeCell ref="B17:C17"/>
    <mergeCell ref="B35:F35"/>
  </mergeCells>
  <pageMargins left="0.25" right="0.25" top="0.75" bottom="0.75" header="0.3" footer="0.3"/>
  <pageSetup paperSize="9" orientation="portrait" verticalDpi="1200"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83</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1.5.8</v>
      </c>
      <c r="G4" s="25"/>
    </row>
    <row r="5" spans="1:7" x14ac:dyDescent="0.2">
      <c r="B5" s="25" t="s">
        <v>188</v>
      </c>
      <c r="C5" s="25"/>
      <c r="D5" s="25"/>
      <c r="E5" s="25"/>
      <c r="F5" s="24" t="s">
        <v>242</v>
      </c>
      <c r="G5" s="25" t="s">
        <v>65</v>
      </c>
    </row>
    <row r="6" spans="1:7" x14ac:dyDescent="0.2">
      <c r="B6" s="25"/>
      <c r="C6" s="25"/>
      <c r="D6" s="25"/>
      <c r="E6" s="25"/>
      <c r="F6" s="247" t="str">
        <f>IF($A$1&lt;&gt;"",VLOOKUP($A$1,INFO,10,0),"")</f>
        <v>HOJA 83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ROUND(IF(ISNUMBER(D11),D11*E11*F11,$G$18*0.05),4)</f>
        <v>8.9800000000000005E-2</v>
      </c>
    </row>
    <row r="12" spans="1:7" x14ac:dyDescent="0.2">
      <c r="B12" s="362" t="s">
        <v>239</v>
      </c>
      <c r="C12" s="363"/>
      <c r="D12" s="363"/>
      <c r="E12" s="363"/>
      <c r="F12" s="363"/>
      <c r="G12" s="43">
        <f>SUM(G11)</f>
        <v>8.9800000000000005E-2</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319</v>
      </c>
      <c r="C16" s="365"/>
      <c r="D16" s="36">
        <v>1</v>
      </c>
      <c r="E16" s="36">
        <v>4.75</v>
      </c>
      <c r="F16" s="35">
        <v>0.2</v>
      </c>
      <c r="G16" s="37">
        <f>ROUND(D16*E16*F16,4)</f>
        <v>0.95</v>
      </c>
    </row>
    <row r="17" spans="2:7" x14ac:dyDescent="0.2">
      <c r="B17" s="378" t="s">
        <v>259</v>
      </c>
      <c r="C17" s="379"/>
      <c r="D17" s="41">
        <v>1</v>
      </c>
      <c r="E17" s="41">
        <v>4.2300000000000004</v>
      </c>
      <c r="F17" s="40">
        <v>0.2</v>
      </c>
      <c r="G17" s="42">
        <f>ROUND(D17*E17*F17,4)</f>
        <v>0.84599999999999997</v>
      </c>
    </row>
    <row r="18" spans="2:7" x14ac:dyDescent="0.2">
      <c r="B18" s="362" t="s">
        <v>239</v>
      </c>
      <c r="C18" s="363"/>
      <c r="D18" s="363"/>
      <c r="E18" s="363"/>
      <c r="F18" s="363"/>
      <c r="G18" s="43">
        <f>SUM(G16:G17)</f>
        <v>1.7959999999999998</v>
      </c>
    </row>
    <row r="19" spans="2:7" x14ac:dyDescent="0.2">
      <c r="B19" s="47"/>
      <c r="C19" s="47"/>
      <c r="D19" s="47"/>
      <c r="E19" s="47"/>
      <c r="F19" s="47"/>
      <c r="G19" s="22"/>
    </row>
    <row r="20" spans="2:7" x14ac:dyDescent="0.2">
      <c r="B20" s="359" t="s">
        <v>260</v>
      </c>
      <c r="C20" s="360"/>
      <c r="D20" s="360"/>
      <c r="E20" s="360"/>
      <c r="F20" s="360"/>
      <c r="G20" s="361"/>
    </row>
    <row r="21" spans="2:7" x14ac:dyDescent="0.2">
      <c r="B21" s="29" t="s">
        <v>2</v>
      </c>
      <c r="C21" s="30" t="s">
        <v>3</v>
      </c>
      <c r="D21" s="31" t="s">
        <v>4</v>
      </c>
      <c r="E21" s="32" t="s">
        <v>245</v>
      </c>
      <c r="F21" s="48"/>
      <c r="G21" s="33" t="s">
        <v>247</v>
      </c>
    </row>
    <row r="22" spans="2:7" ht="24" x14ac:dyDescent="0.2">
      <c r="B22" s="34" t="s">
        <v>475</v>
      </c>
      <c r="C22" s="11" t="s">
        <v>65</v>
      </c>
      <c r="D22" s="35">
        <v>1</v>
      </c>
      <c r="E22" s="36">
        <v>10.29</v>
      </c>
      <c r="F22" s="65"/>
      <c r="G22" s="37">
        <v>10.29</v>
      </c>
    </row>
    <row r="23" spans="2:7" x14ac:dyDescent="0.2">
      <c r="B23" s="362" t="s">
        <v>239</v>
      </c>
      <c r="C23" s="363"/>
      <c r="D23" s="363"/>
      <c r="E23" s="363"/>
      <c r="F23" s="363"/>
      <c r="G23" s="43">
        <v>10.29</v>
      </c>
    </row>
    <row r="24" spans="2:7" x14ac:dyDescent="0.2">
      <c r="B24" s="24"/>
      <c r="C24" s="26"/>
      <c r="D24" s="27"/>
      <c r="E24" s="28"/>
      <c r="F24" s="27"/>
      <c r="G24" s="27"/>
    </row>
    <row r="25" spans="2:7" x14ac:dyDescent="0.2">
      <c r="B25" s="359" t="s">
        <v>261</v>
      </c>
      <c r="C25" s="360"/>
      <c r="D25" s="360"/>
      <c r="E25" s="360"/>
      <c r="F25" s="360"/>
      <c r="G25" s="361"/>
    </row>
    <row r="26" spans="2:7" x14ac:dyDescent="0.2">
      <c r="B26" s="29" t="s">
        <v>2</v>
      </c>
      <c r="C26" s="30" t="s">
        <v>3</v>
      </c>
      <c r="D26" s="30" t="s">
        <v>4</v>
      </c>
      <c r="E26" s="30" t="s">
        <v>262</v>
      </c>
      <c r="F26" s="30" t="s">
        <v>263</v>
      </c>
      <c r="G26" s="45" t="s">
        <v>247</v>
      </c>
    </row>
    <row r="27" spans="2:7" x14ac:dyDescent="0.2">
      <c r="B27" s="46"/>
      <c r="C27" s="39"/>
      <c r="D27" s="40"/>
      <c r="E27" s="51"/>
      <c r="F27" s="52"/>
      <c r="G27" s="53"/>
    </row>
    <row r="28" spans="2:7" x14ac:dyDescent="0.2">
      <c r="B28" s="362" t="s">
        <v>239</v>
      </c>
      <c r="C28" s="363"/>
      <c r="D28" s="363"/>
      <c r="E28" s="363"/>
      <c r="F28" s="363"/>
      <c r="G28" s="43">
        <v>0</v>
      </c>
    </row>
    <row r="29" spans="2:7" x14ac:dyDescent="0.2">
      <c r="B29" s="47"/>
      <c r="C29" s="47"/>
      <c r="D29" s="47"/>
      <c r="E29" s="47"/>
      <c r="F29" s="47"/>
      <c r="G29" s="47"/>
    </row>
    <row r="30" spans="2:7" x14ac:dyDescent="0.2">
      <c r="B30" s="366" t="s">
        <v>264</v>
      </c>
      <c r="C30" s="367"/>
      <c r="D30" s="367"/>
      <c r="E30" s="367"/>
      <c r="F30" s="367"/>
      <c r="G30" s="54">
        <f>ROUND(G28+G23+G18+G12,2)</f>
        <v>12.18</v>
      </c>
    </row>
    <row r="31" spans="2:7" ht="12.4" customHeight="1" x14ac:dyDescent="0.2">
      <c r="B31" s="47"/>
      <c r="C31" s="47"/>
      <c r="D31" s="47"/>
      <c r="E31" s="47"/>
      <c r="F31" s="47"/>
      <c r="G31" s="47"/>
    </row>
    <row r="32" spans="2:7" x14ac:dyDescent="0.2">
      <c r="B32" s="366" t="s">
        <v>265</v>
      </c>
      <c r="C32" s="367"/>
      <c r="D32" s="367"/>
      <c r="E32" s="367"/>
      <c r="F32" s="367"/>
      <c r="G32" s="54">
        <f>ROUND(B33*G30,2)</f>
        <v>2.0699999999999998</v>
      </c>
    </row>
    <row r="33" spans="2:7" x14ac:dyDescent="0.2">
      <c r="B33" s="55" t="s">
        <v>266</v>
      </c>
      <c r="C33" s="56"/>
      <c r="D33" s="56"/>
      <c r="E33" s="56"/>
      <c r="F33" s="56"/>
    </row>
    <row r="34" spans="2:7" x14ac:dyDescent="0.2">
      <c r="B34" s="24"/>
      <c r="C34" s="26"/>
      <c r="D34" s="27"/>
      <c r="E34" s="28"/>
      <c r="F34" s="27"/>
      <c r="G34" s="27"/>
    </row>
    <row r="35" spans="2:7" x14ac:dyDescent="0.2">
      <c r="B35" s="57" t="s">
        <v>267</v>
      </c>
      <c r="C35" s="58"/>
      <c r="D35" s="58"/>
      <c r="E35" s="58"/>
      <c r="F35" s="58"/>
      <c r="G35" s="59">
        <f>ROUND(G32+G30,3)</f>
        <v>14.25</v>
      </c>
    </row>
    <row r="36" spans="2:7" x14ac:dyDescent="0.2">
      <c r="B36" s="60"/>
      <c r="C36" s="61"/>
      <c r="D36" s="62"/>
      <c r="E36" s="63"/>
      <c r="F36" s="62"/>
      <c r="G36" s="62"/>
    </row>
    <row r="37" spans="2:7" x14ac:dyDescent="0.2">
      <c r="B37" s="64" t="s">
        <v>240</v>
      </c>
      <c r="C37" s="358" t="s">
        <v>476</v>
      </c>
      <c r="D37" s="358"/>
      <c r="E37" s="358"/>
      <c r="F37" s="358"/>
      <c r="G37" s="358"/>
    </row>
  </sheetData>
  <sheetProtection formatCells="0" formatColumns="0" formatRows="0" insertColumns="0" insertRows="0" insertHyperlinks="0" deleteColumns="0" deleteRows="0" sort="0" autoFilter="0" pivotTables="0"/>
  <mergeCells count="17">
    <mergeCell ref="B1:G1"/>
    <mergeCell ref="B7:G7"/>
    <mergeCell ref="B14:G14"/>
    <mergeCell ref="B20:G20"/>
    <mergeCell ref="B30:F30"/>
    <mergeCell ref="B15:C15"/>
    <mergeCell ref="B9:G9"/>
    <mergeCell ref="B12:F12"/>
    <mergeCell ref="B23:F23"/>
    <mergeCell ref="B17:C17"/>
    <mergeCell ref="B4:D4"/>
    <mergeCell ref="C37:G37"/>
    <mergeCell ref="B25:G25"/>
    <mergeCell ref="B28:F28"/>
    <mergeCell ref="B18:F18"/>
    <mergeCell ref="B16:C16"/>
    <mergeCell ref="B32:F32"/>
  </mergeCells>
  <pageMargins left="0.25" right="0.25" top="0.75" bottom="0.75" header="0.3" footer="0.3"/>
  <pageSetup paperSize="9" orientation="portrait"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3</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1.1.3</v>
      </c>
      <c r="G4" s="25"/>
    </row>
    <row r="5" spans="1:7" x14ac:dyDescent="0.2">
      <c r="B5" s="25" t="s">
        <v>19</v>
      </c>
      <c r="C5" s="25"/>
      <c r="D5" s="25"/>
      <c r="E5" s="25"/>
      <c r="F5" s="24" t="s">
        <v>242</v>
      </c>
      <c r="G5" s="25" t="s">
        <v>17</v>
      </c>
    </row>
    <row r="6" spans="1:7" x14ac:dyDescent="0.2">
      <c r="B6" s="25"/>
      <c r="C6" s="25"/>
      <c r="D6" s="25"/>
      <c r="E6" s="25"/>
      <c r="F6" s="247" t="str">
        <f>IF($A$1&lt;&gt;"",VLOOKUP($A$1,INFO,10,0),"")</f>
        <v>HOJA 3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1.4200000000000001E-2</v>
      </c>
    </row>
    <row r="12" spans="1:7" ht="36" x14ac:dyDescent="0.2">
      <c r="B12" s="38" t="s">
        <v>276</v>
      </c>
      <c r="C12" s="39" t="s">
        <v>249</v>
      </c>
      <c r="D12" s="40">
        <v>1</v>
      </c>
      <c r="E12" s="41">
        <v>31.25</v>
      </c>
      <c r="F12" s="40">
        <v>3.1399999999999997E-2</v>
      </c>
      <c r="G12" s="42">
        <f>ROUND(IF(ISNUMBER(D12),D12*E12*F12,$G$19*0.05),4)</f>
        <v>0.98129999999999995</v>
      </c>
    </row>
    <row r="13" spans="1:7" x14ac:dyDescent="0.2">
      <c r="B13" s="362" t="s">
        <v>239</v>
      </c>
      <c r="C13" s="363"/>
      <c r="D13" s="363"/>
      <c r="E13" s="363"/>
      <c r="F13" s="363"/>
      <c r="G13" s="43">
        <f>SUM(G11:G12)</f>
        <v>0.99549999999999994</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258</v>
      </c>
      <c r="C17" s="365"/>
      <c r="D17" s="36">
        <v>1</v>
      </c>
      <c r="E17" s="36">
        <v>4.28</v>
      </c>
      <c r="F17" s="35">
        <v>3.1399999999999997E-2</v>
      </c>
      <c r="G17" s="37">
        <f>ROUND(D17*E17*F17,4)</f>
        <v>0.13439999999999999</v>
      </c>
    </row>
    <row r="18" spans="2:7" x14ac:dyDescent="0.2">
      <c r="B18" s="378" t="s">
        <v>277</v>
      </c>
      <c r="C18" s="379"/>
      <c r="D18" s="41">
        <v>1</v>
      </c>
      <c r="E18" s="41">
        <v>4.75</v>
      </c>
      <c r="F18" s="40">
        <v>3.1399999999999997E-2</v>
      </c>
      <c r="G18" s="42">
        <f>ROUND(D18*E18*F18,4)</f>
        <v>0.1492</v>
      </c>
    </row>
    <row r="19" spans="2:7" x14ac:dyDescent="0.2">
      <c r="B19" s="362" t="s">
        <v>239</v>
      </c>
      <c r="C19" s="363"/>
      <c r="D19" s="363"/>
      <c r="E19" s="363"/>
      <c r="F19" s="363"/>
      <c r="G19" s="43">
        <f>SUM(G17:G18)</f>
        <v>0.28359999999999996</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x14ac:dyDescent="0.2">
      <c r="B23" s="46"/>
      <c r="C23" s="39"/>
      <c r="D23" s="40"/>
      <c r="E23" s="41"/>
      <c r="F23" s="49"/>
      <c r="G23" s="50"/>
    </row>
    <row r="24" spans="2:7" x14ac:dyDescent="0.2">
      <c r="B24" s="362" t="s">
        <v>239</v>
      </c>
      <c r="C24" s="363"/>
      <c r="D24" s="363"/>
      <c r="E24" s="363"/>
      <c r="F24" s="363"/>
      <c r="G24" s="43">
        <v>0</v>
      </c>
    </row>
    <row r="25" spans="2:7" x14ac:dyDescent="0.2">
      <c r="B25" s="24"/>
      <c r="C25" s="26"/>
      <c r="D25" s="27"/>
      <c r="E25" s="28"/>
      <c r="F25" s="27"/>
      <c r="G25" s="27"/>
    </row>
    <row r="26" spans="2:7" x14ac:dyDescent="0.2">
      <c r="B26" s="359" t="s">
        <v>261</v>
      </c>
      <c r="C26" s="360"/>
      <c r="D26" s="360"/>
      <c r="E26" s="360"/>
      <c r="F26" s="360"/>
      <c r="G26" s="361"/>
    </row>
    <row r="27" spans="2:7" x14ac:dyDescent="0.2">
      <c r="B27" s="29" t="s">
        <v>2</v>
      </c>
      <c r="C27" s="30" t="s">
        <v>3</v>
      </c>
      <c r="D27" s="30" t="s">
        <v>4</v>
      </c>
      <c r="E27" s="30" t="s">
        <v>262</v>
      </c>
      <c r="F27" s="30" t="s">
        <v>263</v>
      </c>
      <c r="G27" s="45" t="s">
        <v>247</v>
      </c>
    </row>
    <row r="28" spans="2:7" x14ac:dyDescent="0.2">
      <c r="B28" s="46"/>
      <c r="C28" s="39"/>
      <c r="D28" s="40"/>
      <c r="E28" s="51"/>
      <c r="F28" s="52"/>
      <c r="G28" s="53"/>
    </row>
    <row r="29" spans="2:7" x14ac:dyDescent="0.2">
      <c r="B29" s="362" t="s">
        <v>239</v>
      </c>
      <c r="C29" s="363"/>
      <c r="D29" s="363"/>
      <c r="E29" s="363"/>
      <c r="F29" s="363"/>
      <c r="G29" s="43">
        <v>0</v>
      </c>
    </row>
    <row r="30" spans="2:7" x14ac:dyDescent="0.2">
      <c r="B30" s="47"/>
      <c r="C30" s="47"/>
      <c r="D30" s="47"/>
      <c r="E30" s="47"/>
      <c r="F30" s="47"/>
      <c r="G30" s="47"/>
    </row>
    <row r="31" spans="2:7" x14ac:dyDescent="0.2">
      <c r="B31" s="366" t="s">
        <v>264</v>
      </c>
      <c r="C31" s="367"/>
      <c r="D31" s="367"/>
      <c r="E31" s="367"/>
      <c r="F31" s="367"/>
      <c r="G31" s="54">
        <f>ROUND(G29+G24+G19+G13,2)</f>
        <v>1.28</v>
      </c>
    </row>
    <row r="32" spans="2:7" ht="12.4" customHeight="1" x14ac:dyDescent="0.2">
      <c r="B32" s="47"/>
      <c r="C32" s="47"/>
      <c r="D32" s="47"/>
      <c r="E32" s="47"/>
      <c r="F32" s="47"/>
      <c r="G32" s="47"/>
    </row>
    <row r="33" spans="2:7" x14ac:dyDescent="0.2">
      <c r="B33" s="366" t="s">
        <v>265</v>
      </c>
      <c r="C33" s="367"/>
      <c r="D33" s="367"/>
      <c r="E33" s="367"/>
      <c r="F33" s="367"/>
      <c r="G33" s="54">
        <f>ROUND(B34*G31,2)</f>
        <v>0.22</v>
      </c>
    </row>
    <row r="34" spans="2:7" x14ac:dyDescent="0.2">
      <c r="B34" s="55" t="s">
        <v>266</v>
      </c>
      <c r="C34" s="56"/>
      <c r="D34" s="56"/>
      <c r="E34" s="56"/>
      <c r="F34" s="56"/>
    </row>
    <row r="35" spans="2:7" x14ac:dyDescent="0.2">
      <c r="B35" s="24"/>
      <c r="C35" s="26"/>
      <c r="D35" s="27"/>
      <c r="E35" s="28"/>
      <c r="F35" s="27"/>
      <c r="G35" s="27"/>
    </row>
    <row r="36" spans="2:7" x14ac:dyDescent="0.2">
      <c r="B36" s="57" t="s">
        <v>267</v>
      </c>
      <c r="C36" s="58"/>
      <c r="D36" s="58"/>
      <c r="E36" s="58"/>
      <c r="F36" s="58"/>
      <c r="G36" s="59">
        <f>ROUND(G33+G31,3)</f>
        <v>1.5</v>
      </c>
    </row>
    <row r="37" spans="2:7" x14ac:dyDescent="0.2">
      <c r="B37" s="60"/>
      <c r="C37" s="61"/>
      <c r="D37" s="62"/>
      <c r="E37" s="63"/>
      <c r="F37" s="62"/>
      <c r="G37" s="62"/>
    </row>
    <row r="38" spans="2:7" x14ac:dyDescent="0.2">
      <c r="B38" s="64" t="s">
        <v>240</v>
      </c>
      <c r="C38" s="358" t="s">
        <v>278</v>
      </c>
      <c r="D38" s="358"/>
      <c r="E38" s="358"/>
      <c r="F38" s="358"/>
      <c r="G38" s="358"/>
    </row>
  </sheetData>
  <sheetProtection formatCells="0" formatColumns="0" formatRows="0" insertColumns="0" insertRows="0" insertHyperlinks="0" deleteColumns="0" deleteRows="0" sort="0" autoFilter="0" pivotTables="0"/>
  <mergeCells count="17">
    <mergeCell ref="B1:G1"/>
    <mergeCell ref="B7:G7"/>
    <mergeCell ref="B15:G15"/>
    <mergeCell ref="B21:G21"/>
    <mergeCell ref="B31:F31"/>
    <mergeCell ref="B16:C16"/>
    <mergeCell ref="B9:G9"/>
    <mergeCell ref="B13:F13"/>
    <mergeCell ref="B24:F24"/>
    <mergeCell ref="B18:C18"/>
    <mergeCell ref="B4:D4"/>
    <mergeCell ref="C38:G38"/>
    <mergeCell ref="B26:G26"/>
    <mergeCell ref="B29:F29"/>
    <mergeCell ref="B19:F19"/>
    <mergeCell ref="B17:C17"/>
    <mergeCell ref="B33:F33"/>
  </mergeCells>
  <pageMargins left="0.25" right="0.25" top="0.75" bottom="0.75" header="0.3" footer="0.3"/>
  <pageSetup paperSize="9" orientation="portrait" verticalDpi="1200"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84</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1.5.9</v>
      </c>
      <c r="G4" s="25"/>
    </row>
    <row r="5" spans="1:7" x14ac:dyDescent="0.2">
      <c r="B5" s="25" t="s">
        <v>110</v>
      </c>
      <c r="C5" s="25"/>
      <c r="D5" s="25"/>
      <c r="E5" s="25"/>
      <c r="F5" s="24" t="s">
        <v>242</v>
      </c>
      <c r="G5" s="25" t="s">
        <v>17</v>
      </c>
    </row>
    <row r="6" spans="1:7" x14ac:dyDescent="0.2">
      <c r="B6" s="25"/>
      <c r="C6" s="25"/>
      <c r="D6" s="25"/>
      <c r="E6" s="25"/>
      <c r="F6" s="247" t="str">
        <f>IF($A$1&lt;&gt;"",VLOOKUP($A$1,INFO,10,0),"")</f>
        <v>HOJA 84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ROUND(IF(ISNUMBER(D11),D11*E11*F11,$G$22*0.05),4)</f>
        <v>0.15090000000000001</v>
      </c>
    </row>
    <row r="12" spans="1:7" x14ac:dyDescent="0.2">
      <c r="B12" s="38" t="s">
        <v>379</v>
      </c>
      <c r="C12" s="39" t="s">
        <v>249</v>
      </c>
      <c r="D12" s="40">
        <v>1</v>
      </c>
      <c r="E12" s="41">
        <v>70.97</v>
      </c>
      <c r="F12" s="40">
        <v>0.05</v>
      </c>
      <c r="G12" s="42">
        <f>ROUND(IF(ISNUMBER(D12),D12*E12*F12,$G$22*0.05),4)</f>
        <v>3.5485000000000002</v>
      </c>
    </row>
    <row r="13" spans="1:7" x14ac:dyDescent="0.2">
      <c r="B13" s="362" t="s">
        <v>239</v>
      </c>
      <c r="C13" s="363"/>
      <c r="D13" s="363"/>
      <c r="E13" s="363"/>
      <c r="F13" s="363"/>
      <c r="G13" s="43">
        <f>SUM(G11:G12)</f>
        <v>3.6994000000000002</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258</v>
      </c>
      <c r="C17" s="365"/>
      <c r="D17" s="36">
        <v>1</v>
      </c>
      <c r="E17" s="36">
        <v>4.28</v>
      </c>
      <c r="F17" s="35">
        <v>0.05</v>
      </c>
      <c r="G17" s="37">
        <f>ROUND(D17*E17*F17,4)</f>
        <v>0.214</v>
      </c>
    </row>
    <row r="18" spans="2:7" x14ac:dyDescent="0.2">
      <c r="B18" s="378" t="s">
        <v>259</v>
      </c>
      <c r="C18" s="379"/>
      <c r="D18" s="41">
        <v>10</v>
      </c>
      <c r="E18" s="41">
        <v>4.2300000000000004</v>
      </c>
      <c r="F18" s="40">
        <v>0.05</v>
      </c>
      <c r="G18" s="42">
        <f>ROUND(D18*E18*F18,4)</f>
        <v>2.1150000000000002</v>
      </c>
    </row>
    <row r="19" spans="2:7" x14ac:dyDescent="0.2">
      <c r="B19" s="378" t="s">
        <v>319</v>
      </c>
      <c r="C19" s="379"/>
      <c r="D19" s="41">
        <v>1</v>
      </c>
      <c r="E19" s="41">
        <v>4.75</v>
      </c>
      <c r="F19" s="40">
        <v>0.05</v>
      </c>
      <c r="G19" s="42">
        <f>ROUND(D19*E19*F19,4)</f>
        <v>0.23749999999999999</v>
      </c>
    </row>
    <row r="20" spans="2:7" x14ac:dyDescent="0.2">
      <c r="B20" s="378" t="s">
        <v>320</v>
      </c>
      <c r="C20" s="379"/>
      <c r="D20" s="41">
        <v>1</v>
      </c>
      <c r="E20" s="41">
        <v>4.28</v>
      </c>
      <c r="F20" s="40">
        <v>0.05</v>
      </c>
      <c r="G20" s="42">
        <f>ROUND(D20*E20*F20,4)</f>
        <v>0.214</v>
      </c>
    </row>
    <row r="21" spans="2:7" x14ac:dyDescent="0.2">
      <c r="B21" s="378" t="s">
        <v>277</v>
      </c>
      <c r="C21" s="379"/>
      <c r="D21" s="41">
        <v>1</v>
      </c>
      <c r="E21" s="41">
        <v>4.75</v>
      </c>
      <c r="F21" s="40">
        <v>0.05</v>
      </c>
      <c r="G21" s="42">
        <f>ROUND(D21*E21*F21,4)</f>
        <v>0.23749999999999999</v>
      </c>
    </row>
    <row r="22" spans="2:7" x14ac:dyDescent="0.2">
      <c r="B22" s="362" t="s">
        <v>239</v>
      </c>
      <c r="C22" s="363"/>
      <c r="D22" s="363"/>
      <c r="E22" s="363"/>
      <c r="F22" s="363"/>
      <c r="G22" s="43">
        <f>SUM(G17:G21)</f>
        <v>3.0179999999999998</v>
      </c>
    </row>
    <row r="23" spans="2:7" x14ac:dyDescent="0.2">
      <c r="B23" s="47"/>
      <c r="C23" s="47"/>
      <c r="D23" s="47"/>
      <c r="E23" s="47"/>
      <c r="F23" s="47"/>
      <c r="G23" s="22"/>
    </row>
    <row r="24" spans="2:7" x14ac:dyDescent="0.2">
      <c r="B24" s="359" t="s">
        <v>260</v>
      </c>
      <c r="C24" s="360"/>
      <c r="D24" s="360"/>
      <c r="E24" s="360"/>
      <c r="F24" s="360"/>
      <c r="G24" s="361"/>
    </row>
    <row r="25" spans="2:7" x14ac:dyDescent="0.2">
      <c r="B25" s="29" t="s">
        <v>2</v>
      </c>
      <c r="C25" s="30" t="s">
        <v>3</v>
      </c>
      <c r="D25" s="31" t="s">
        <v>4</v>
      </c>
      <c r="E25" s="32" t="s">
        <v>245</v>
      </c>
      <c r="F25" s="48"/>
      <c r="G25" s="33" t="s">
        <v>247</v>
      </c>
    </row>
    <row r="26" spans="2:7" ht="24" x14ac:dyDescent="0.2">
      <c r="B26" s="34" t="s">
        <v>380</v>
      </c>
      <c r="C26" s="11" t="s">
        <v>17</v>
      </c>
      <c r="D26" s="35">
        <v>1.03</v>
      </c>
      <c r="E26" s="36">
        <v>13.6</v>
      </c>
      <c r="F26" s="65"/>
      <c r="G26" s="37">
        <v>14.01</v>
      </c>
    </row>
    <row r="27" spans="2:7" x14ac:dyDescent="0.2">
      <c r="B27" s="362" t="s">
        <v>239</v>
      </c>
      <c r="C27" s="363"/>
      <c r="D27" s="363"/>
      <c r="E27" s="363"/>
      <c r="F27" s="363"/>
      <c r="G27" s="43">
        <v>14.01</v>
      </c>
    </row>
    <row r="28" spans="2:7" x14ac:dyDescent="0.2">
      <c r="B28" s="24"/>
      <c r="C28" s="26"/>
      <c r="D28" s="27"/>
      <c r="E28" s="28"/>
      <c r="F28" s="27"/>
      <c r="G28" s="27"/>
    </row>
    <row r="29" spans="2:7" x14ac:dyDescent="0.2">
      <c r="B29" s="359" t="s">
        <v>261</v>
      </c>
      <c r="C29" s="360"/>
      <c r="D29" s="360"/>
      <c r="E29" s="360"/>
      <c r="F29" s="360"/>
      <c r="G29" s="361"/>
    </row>
    <row r="30" spans="2:7" x14ac:dyDescent="0.2">
      <c r="B30" s="29" t="s">
        <v>2</v>
      </c>
      <c r="C30" s="30" t="s">
        <v>3</v>
      </c>
      <c r="D30" s="30" t="s">
        <v>4</v>
      </c>
      <c r="E30" s="30" t="s">
        <v>262</v>
      </c>
      <c r="F30" s="30" t="s">
        <v>263</v>
      </c>
      <c r="G30" s="45" t="s">
        <v>247</v>
      </c>
    </row>
    <row r="31" spans="2:7" x14ac:dyDescent="0.2">
      <c r="B31" s="46"/>
      <c r="C31" s="39"/>
      <c r="D31" s="40"/>
      <c r="E31" s="51"/>
      <c r="F31" s="52"/>
      <c r="G31" s="53"/>
    </row>
    <row r="32" spans="2:7" x14ac:dyDescent="0.2">
      <c r="B32" s="362" t="s">
        <v>239</v>
      </c>
      <c r="C32" s="363"/>
      <c r="D32" s="363"/>
      <c r="E32" s="363"/>
      <c r="F32" s="363"/>
      <c r="G32" s="43">
        <v>0</v>
      </c>
    </row>
    <row r="33" spans="2:7" x14ac:dyDescent="0.2">
      <c r="B33" s="47"/>
      <c r="C33" s="47"/>
      <c r="D33" s="47"/>
      <c r="E33" s="47"/>
      <c r="F33" s="47"/>
      <c r="G33" s="47"/>
    </row>
    <row r="34" spans="2:7" x14ac:dyDescent="0.2">
      <c r="B34" s="366" t="s">
        <v>264</v>
      </c>
      <c r="C34" s="367"/>
      <c r="D34" s="367"/>
      <c r="E34" s="367"/>
      <c r="F34" s="367"/>
      <c r="G34" s="54">
        <f>ROUND(G32+G27+G22+G13,2)</f>
        <v>20.73</v>
      </c>
    </row>
    <row r="35" spans="2:7" ht="12.4" customHeight="1" x14ac:dyDescent="0.2">
      <c r="B35" s="47"/>
      <c r="C35" s="47"/>
      <c r="D35" s="47"/>
      <c r="E35" s="47"/>
      <c r="F35" s="47"/>
      <c r="G35" s="47"/>
    </row>
    <row r="36" spans="2:7" x14ac:dyDescent="0.2">
      <c r="B36" s="366" t="s">
        <v>265</v>
      </c>
      <c r="C36" s="367"/>
      <c r="D36" s="367"/>
      <c r="E36" s="367"/>
      <c r="F36" s="367"/>
      <c r="G36" s="54">
        <f>ROUND(B37*G34,2)</f>
        <v>3.52</v>
      </c>
    </row>
    <row r="37" spans="2:7" x14ac:dyDescent="0.2">
      <c r="B37" s="55" t="s">
        <v>266</v>
      </c>
      <c r="C37" s="56"/>
      <c r="D37" s="56"/>
      <c r="E37" s="56"/>
      <c r="F37" s="56"/>
    </row>
    <row r="38" spans="2:7" x14ac:dyDescent="0.2">
      <c r="B38" s="24"/>
      <c r="C38" s="26"/>
      <c r="D38" s="27"/>
      <c r="E38" s="28"/>
      <c r="F38" s="27"/>
      <c r="G38" s="27"/>
    </row>
    <row r="39" spans="2:7" x14ac:dyDescent="0.2">
      <c r="B39" s="57" t="s">
        <v>267</v>
      </c>
      <c r="C39" s="58"/>
      <c r="D39" s="58"/>
      <c r="E39" s="58"/>
      <c r="F39" s="58"/>
      <c r="G39" s="59">
        <f>ROUND(G36+G34,3)</f>
        <v>24.25</v>
      </c>
    </row>
    <row r="40" spans="2:7" x14ac:dyDescent="0.2">
      <c r="B40" s="60"/>
      <c r="C40" s="61"/>
      <c r="D40" s="62"/>
      <c r="E40" s="63"/>
      <c r="F40" s="62"/>
      <c r="G40" s="62"/>
    </row>
    <row r="41" spans="2:7" x14ac:dyDescent="0.2">
      <c r="B41" s="64" t="s">
        <v>240</v>
      </c>
      <c r="C41" s="358" t="s">
        <v>381</v>
      </c>
      <c r="D41" s="358"/>
      <c r="E41" s="358"/>
      <c r="F41" s="358"/>
      <c r="G41" s="358"/>
    </row>
  </sheetData>
  <sheetProtection formatCells="0" formatColumns="0" formatRows="0" insertColumns="0" insertRows="0" insertHyperlinks="0" deleteColumns="0" deleteRows="0" sort="0" autoFilter="0" pivotTables="0"/>
  <mergeCells count="20">
    <mergeCell ref="B1:G1"/>
    <mergeCell ref="B7:G7"/>
    <mergeCell ref="B15:G15"/>
    <mergeCell ref="B24:G24"/>
    <mergeCell ref="B34:F34"/>
    <mergeCell ref="B16:C16"/>
    <mergeCell ref="B9:G9"/>
    <mergeCell ref="B13:F13"/>
    <mergeCell ref="B27:F27"/>
    <mergeCell ref="B18:C18"/>
    <mergeCell ref="B19:C19"/>
    <mergeCell ref="B20:C20"/>
    <mergeCell ref="B21:C21"/>
    <mergeCell ref="B4:D4"/>
    <mergeCell ref="C41:G41"/>
    <mergeCell ref="B29:G29"/>
    <mergeCell ref="B32:F32"/>
    <mergeCell ref="B22:F22"/>
    <mergeCell ref="B17:C17"/>
    <mergeCell ref="B36:F36"/>
  </mergeCells>
  <pageMargins left="0.25" right="0.25" top="0.75" bottom="0.75" header="0.3" footer="0.3"/>
  <pageSetup paperSize="9" orientation="portrait" verticalDpi="1200"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85</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1.5.10</v>
      </c>
      <c r="G4" s="25"/>
    </row>
    <row r="5" spans="1:7" x14ac:dyDescent="0.2">
      <c r="B5" s="25" t="s">
        <v>112</v>
      </c>
      <c r="C5" s="25"/>
      <c r="D5" s="25"/>
      <c r="E5" s="25"/>
      <c r="F5" s="24" t="s">
        <v>242</v>
      </c>
      <c r="G5" s="25" t="s">
        <v>26</v>
      </c>
    </row>
    <row r="6" spans="1:7" x14ac:dyDescent="0.2">
      <c r="B6" s="25"/>
      <c r="C6" s="25"/>
      <c r="D6" s="25"/>
      <c r="E6" s="25"/>
      <c r="F6" s="247" t="str">
        <f>IF($A$1&lt;&gt;"",VLOOKUP($A$1,INFO,10,0),"")</f>
        <v>HOJA 85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279</v>
      </c>
      <c r="C11" s="11" t="s">
        <v>249</v>
      </c>
      <c r="D11" s="35">
        <v>1</v>
      </c>
      <c r="E11" s="36">
        <v>28.73</v>
      </c>
      <c r="F11" s="35">
        <v>9.5999999999999992E-3</v>
      </c>
      <c r="G11" s="37">
        <f>ROUND(IF(ISNUMBER(D11),D11*E11*F11,$G$17*0.05),4)</f>
        <v>0.27579999999999999</v>
      </c>
    </row>
    <row r="12" spans="1:7" x14ac:dyDescent="0.2">
      <c r="B12" s="362" t="s">
        <v>239</v>
      </c>
      <c r="C12" s="363"/>
      <c r="D12" s="363"/>
      <c r="E12" s="363"/>
      <c r="F12" s="363"/>
      <c r="G12" s="43">
        <f>SUM(G11)</f>
        <v>0.27579999999999999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282</v>
      </c>
      <c r="C16" s="365"/>
      <c r="D16" s="36">
        <v>1</v>
      </c>
      <c r="E16" s="36">
        <v>6.22</v>
      </c>
      <c r="F16" s="35">
        <v>9.5999999999999992E-3</v>
      </c>
      <c r="G16" s="37">
        <f>ROUND(D16*E16*F16,4)</f>
        <v>5.9700000000000003E-2</v>
      </c>
    </row>
    <row r="17" spans="2:7" x14ac:dyDescent="0.2">
      <c r="B17" s="362" t="s">
        <v>239</v>
      </c>
      <c r="C17" s="363"/>
      <c r="D17" s="363"/>
      <c r="E17" s="363"/>
      <c r="F17" s="363"/>
      <c r="G17" s="43">
        <f>SUM(G16)</f>
        <v>5.9700000000000003E-2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46"/>
      <c r="C21" s="39"/>
      <c r="D21" s="40"/>
      <c r="E21" s="41"/>
      <c r="F21" s="49"/>
      <c r="G21" s="50"/>
    </row>
    <row r="22" spans="2:7" x14ac:dyDescent="0.2">
      <c r="B22" s="362" t="s">
        <v>239</v>
      </c>
      <c r="C22" s="363"/>
      <c r="D22" s="363"/>
      <c r="E22" s="363"/>
      <c r="F22" s="363"/>
      <c r="G22" s="43">
        <v>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0.34</v>
      </c>
    </row>
    <row r="30" spans="2:7" ht="12.4" customHeight="1" x14ac:dyDescent="0.2">
      <c r="B30" s="47"/>
      <c r="C30" s="47"/>
      <c r="D30" s="47"/>
      <c r="E30" s="47"/>
      <c r="F30" s="47"/>
      <c r="G30" s="47"/>
    </row>
    <row r="31" spans="2:7" x14ac:dyDescent="0.2">
      <c r="B31" s="366" t="s">
        <v>265</v>
      </c>
      <c r="C31" s="367"/>
      <c r="D31" s="367"/>
      <c r="E31" s="367"/>
      <c r="F31" s="367"/>
      <c r="G31" s="54">
        <f>ROUND(B32*G29,2)</f>
        <v>0.06</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0.4</v>
      </c>
    </row>
    <row r="35" spans="2:7" x14ac:dyDescent="0.2">
      <c r="B35" s="60"/>
      <c r="C35" s="61"/>
      <c r="D35" s="62"/>
      <c r="E35" s="63"/>
      <c r="F35" s="62"/>
      <c r="G35" s="62"/>
    </row>
    <row r="36" spans="2:7" x14ac:dyDescent="0.2">
      <c r="B36" s="64" t="s">
        <v>240</v>
      </c>
      <c r="C36" s="358" t="s">
        <v>382</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86</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1.5.11</v>
      </c>
      <c r="G4" s="25"/>
    </row>
    <row r="5" spans="1:7" x14ac:dyDescent="0.2">
      <c r="B5" s="25" t="s">
        <v>62</v>
      </c>
      <c r="C5" s="25"/>
      <c r="D5" s="25"/>
      <c r="E5" s="25"/>
      <c r="F5" s="24" t="s">
        <v>242</v>
      </c>
      <c r="G5" s="25" t="s">
        <v>17</v>
      </c>
    </row>
    <row r="6" spans="1:7" x14ac:dyDescent="0.2">
      <c r="B6" s="25"/>
      <c r="C6" s="25"/>
      <c r="D6" s="25"/>
      <c r="E6" s="25"/>
      <c r="F6" s="247" t="str">
        <f>IF($A$1&lt;&gt;"",VLOOKUP($A$1,INFO,10,0),"")</f>
        <v>HOJA 86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ROUND(IF(ISNUMBER(D11),D11*E11*F11,$G$20*0.05),4)</f>
        <v>1.6099000000000001</v>
      </c>
    </row>
    <row r="12" spans="1:7" ht="24" x14ac:dyDescent="0.2">
      <c r="B12" s="38" t="s">
        <v>334</v>
      </c>
      <c r="C12" s="39" t="s">
        <v>249</v>
      </c>
      <c r="D12" s="40">
        <v>1</v>
      </c>
      <c r="E12" s="41">
        <v>4.38</v>
      </c>
      <c r="F12" s="40">
        <v>0.83330000000000004</v>
      </c>
      <c r="G12" s="42">
        <f>ROUND(IF(ISNUMBER(D12),D12*E12*F12,$G$20*0.05),4)</f>
        <v>3.6499000000000001</v>
      </c>
    </row>
    <row r="13" spans="1:7" x14ac:dyDescent="0.2">
      <c r="B13" s="362" t="s">
        <v>239</v>
      </c>
      <c r="C13" s="363"/>
      <c r="D13" s="363"/>
      <c r="E13" s="363"/>
      <c r="F13" s="363"/>
      <c r="G13" s="43">
        <f>SUM(G11:G12)</f>
        <v>5.2598000000000003</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7.0000099999999996</v>
      </c>
      <c r="E17" s="36">
        <v>4.2300000000000004</v>
      </c>
      <c r="F17" s="35">
        <v>0.83330000000000004</v>
      </c>
      <c r="G17" s="37">
        <f>ROUND(D17*E17*F17,4)</f>
        <v>24.673999999999999</v>
      </c>
    </row>
    <row r="18" spans="2:7" x14ac:dyDescent="0.2">
      <c r="B18" s="378" t="s">
        <v>319</v>
      </c>
      <c r="C18" s="379"/>
      <c r="D18" s="41">
        <v>1</v>
      </c>
      <c r="E18" s="41">
        <v>4.75</v>
      </c>
      <c r="F18" s="40">
        <v>0.83330000000000004</v>
      </c>
      <c r="G18" s="42">
        <f>ROUND(D18*E18*F18,4)</f>
        <v>3.9582000000000002</v>
      </c>
    </row>
    <row r="19" spans="2:7" x14ac:dyDescent="0.2">
      <c r="B19" s="378" t="s">
        <v>320</v>
      </c>
      <c r="C19" s="379"/>
      <c r="D19" s="41">
        <v>1</v>
      </c>
      <c r="E19" s="41">
        <v>4.28</v>
      </c>
      <c r="F19" s="40">
        <v>0.83330000000000004</v>
      </c>
      <c r="G19" s="42">
        <f>ROUND(D19*E19*F19,4)</f>
        <v>3.5665</v>
      </c>
    </row>
    <row r="20" spans="2:7" x14ac:dyDescent="0.2">
      <c r="B20" s="362" t="s">
        <v>239</v>
      </c>
      <c r="C20" s="363"/>
      <c r="D20" s="363"/>
      <c r="E20" s="363"/>
      <c r="F20" s="363"/>
      <c r="G20" s="43">
        <f>SUM(G17:G19)</f>
        <v>32.198700000000002</v>
      </c>
    </row>
    <row r="21" spans="2:7" x14ac:dyDescent="0.2">
      <c r="B21" s="47"/>
      <c r="C21" s="47"/>
      <c r="D21" s="47"/>
      <c r="E21" s="47"/>
      <c r="F21" s="47"/>
      <c r="G21" s="22"/>
    </row>
    <row r="22" spans="2:7" x14ac:dyDescent="0.2">
      <c r="B22" s="359" t="s">
        <v>260</v>
      </c>
      <c r="C22" s="360"/>
      <c r="D22" s="360"/>
      <c r="E22" s="360"/>
      <c r="F22" s="360"/>
      <c r="G22" s="361"/>
    </row>
    <row r="23" spans="2:7" x14ac:dyDescent="0.2">
      <c r="B23" s="29" t="s">
        <v>2</v>
      </c>
      <c r="C23" s="30" t="s">
        <v>3</v>
      </c>
      <c r="D23" s="31" t="s">
        <v>4</v>
      </c>
      <c r="E23" s="32" t="s">
        <v>245</v>
      </c>
      <c r="F23" s="48"/>
      <c r="G23" s="33" t="s">
        <v>247</v>
      </c>
    </row>
    <row r="24" spans="2:7" x14ac:dyDescent="0.2">
      <c r="B24" s="34" t="s">
        <v>289</v>
      </c>
      <c r="C24" s="11" t="s">
        <v>17</v>
      </c>
      <c r="D24" s="35">
        <v>0.21</v>
      </c>
      <c r="E24" s="36">
        <v>1.24</v>
      </c>
      <c r="F24" s="65"/>
      <c r="G24" s="37">
        <v>0.26</v>
      </c>
    </row>
    <row r="25" spans="2:7" x14ac:dyDescent="0.2">
      <c r="B25" s="46" t="s">
        <v>335</v>
      </c>
      <c r="C25" s="39" t="s">
        <v>17</v>
      </c>
      <c r="D25" s="40">
        <v>1.05</v>
      </c>
      <c r="E25" s="41">
        <v>11.5</v>
      </c>
      <c r="F25" s="49"/>
      <c r="G25" s="50">
        <v>12.08</v>
      </c>
    </row>
    <row r="26" spans="2:7" x14ac:dyDescent="0.2">
      <c r="B26" s="46" t="s">
        <v>336</v>
      </c>
      <c r="C26" s="39" t="s">
        <v>17</v>
      </c>
      <c r="D26" s="40">
        <v>0.74</v>
      </c>
      <c r="E26" s="41">
        <v>13.25</v>
      </c>
      <c r="F26" s="49"/>
      <c r="G26" s="50">
        <v>9.81</v>
      </c>
    </row>
    <row r="27" spans="2:7" x14ac:dyDescent="0.2">
      <c r="B27" s="46" t="s">
        <v>337</v>
      </c>
      <c r="C27" s="39" t="s">
        <v>60</v>
      </c>
      <c r="D27" s="40">
        <v>344</v>
      </c>
      <c r="E27" s="41">
        <v>0.18</v>
      </c>
      <c r="F27" s="49"/>
      <c r="G27" s="50">
        <v>61.92</v>
      </c>
    </row>
    <row r="28" spans="2:7" x14ac:dyDescent="0.2">
      <c r="B28" s="362" t="s">
        <v>239</v>
      </c>
      <c r="C28" s="363"/>
      <c r="D28" s="363"/>
      <c r="E28" s="363"/>
      <c r="F28" s="363"/>
      <c r="G28" s="43">
        <v>84.07</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ROUND(G33+G28+G20+G13,2)</f>
        <v>121.53</v>
      </c>
    </row>
    <row r="36" spans="2:7" ht="12.4" customHeight="1" x14ac:dyDescent="0.2">
      <c r="B36" s="47"/>
      <c r="C36" s="47"/>
      <c r="D36" s="47"/>
      <c r="E36" s="47"/>
      <c r="F36" s="47"/>
      <c r="G36" s="47"/>
    </row>
    <row r="37" spans="2:7" x14ac:dyDescent="0.2">
      <c r="B37" s="366" t="s">
        <v>265</v>
      </c>
      <c r="C37" s="367"/>
      <c r="D37" s="367"/>
      <c r="E37" s="367"/>
      <c r="F37" s="367"/>
      <c r="G37" s="54">
        <f>ROUND(B38*G35,2)</f>
        <v>20.66</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142.19</v>
      </c>
    </row>
    <row r="41" spans="2:7" x14ac:dyDescent="0.2">
      <c r="B41" s="60"/>
      <c r="C41" s="61"/>
      <c r="D41" s="62"/>
      <c r="E41" s="63"/>
      <c r="F41" s="62"/>
      <c r="G41" s="62"/>
    </row>
    <row r="42" spans="2:7" x14ac:dyDescent="0.2">
      <c r="B42" s="64" t="s">
        <v>240</v>
      </c>
      <c r="C42" s="358" t="s">
        <v>338</v>
      </c>
      <c r="D42" s="358"/>
      <c r="E42" s="358"/>
      <c r="F42" s="358"/>
      <c r="G42" s="358"/>
    </row>
  </sheetData>
  <sheetProtection formatCells="0" formatColumns="0" formatRows="0" insertColumns="0" insertRows="0" insertHyperlinks="0" deleteColumns="0" deleteRows="0" sort="0" autoFilter="0" pivotTables="0"/>
  <mergeCells count="18">
    <mergeCell ref="B1:G1"/>
    <mergeCell ref="B7:G7"/>
    <mergeCell ref="B15:G15"/>
    <mergeCell ref="B22:G22"/>
    <mergeCell ref="B35:F35"/>
    <mergeCell ref="B16:C16"/>
    <mergeCell ref="B9:G9"/>
    <mergeCell ref="B13:F13"/>
    <mergeCell ref="B28:F28"/>
    <mergeCell ref="B18:C18"/>
    <mergeCell ref="B19:C19"/>
    <mergeCell ref="B4:D4"/>
    <mergeCell ref="C42:G42"/>
    <mergeCell ref="B30:G30"/>
    <mergeCell ref="B33:F33"/>
    <mergeCell ref="B20:F20"/>
    <mergeCell ref="B17:C17"/>
    <mergeCell ref="B37:F37"/>
  </mergeCells>
  <pageMargins left="0.25" right="0.25" top="0.75" bottom="0.75" header="0.3" footer="0.3"/>
  <pageSetup paperSize="9" orientation="portrait" verticalDpi="1200"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87</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1.5.12</v>
      </c>
      <c r="G4" s="25"/>
    </row>
    <row r="5" spans="1:7" x14ac:dyDescent="0.2">
      <c r="B5" s="25" t="s">
        <v>23</v>
      </c>
      <c r="C5" s="25"/>
      <c r="D5" s="25"/>
      <c r="E5" s="25"/>
      <c r="F5" s="24" t="s">
        <v>242</v>
      </c>
      <c r="G5" s="25" t="s">
        <v>17</v>
      </c>
    </row>
    <row r="6" spans="1:7" x14ac:dyDescent="0.2">
      <c r="B6" s="25"/>
      <c r="C6" s="25"/>
      <c r="D6" s="25"/>
      <c r="E6" s="25"/>
      <c r="F6" s="247" t="str">
        <f>IF($A$1&lt;&gt;"",VLOOKUP($A$1,INFO,10,0),"")</f>
        <v>HOJA 87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ROUND(IF(ISNUMBER(D11),D11*E11*F11,$G$23*0.05),4)</f>
        <v>1.17E-2</v>
      </c>
    </row>
    <row r="12" spans="1:7" ht="24" x14ac:dyDescent="0.2">
      <c r="B12" s="38" t="s">
        <v>269</v>
      </c>
      <c r="C12" s="39" t="s">
        <v>249</v>
      </c>
      <c r="D12" s="40">
        <v>1</v>
      </c>
      <c r="E12" s="41">
        <v>64.17</v>
      </c>
      <c r="F12" s="40">
        <v>1.18E-2</v>
      </c>
      <c r="G12" s="42">
        <f>ROUND(IF(ISNUMBER(D12),D12*E12*F12,$G$23*0.05),4)</f>
        <v>0.75719999999999998</v>
      </c>
    </row>
    <row r="13" spans="1:7" ht="24" x14ac:dyDescent="0.2">
      <c r="B13" s="38" t="s">
        <v>284</v>
      </c>
      <c r="C13" s="39" t="s">
        <v>249</v>
      </c>
      <c r="D13" s="40">
        <v>1</v>
      </c>
      <c r="E13" s="41">
        <v>38</v>
      </c>
      <c r="F13" s="40">
        <v>1.18E-2</v>
      </c>
      <c r="G13" s="42">
        <f>ROUND(IF(ISNUMBER(D13),D13*E13*F13,$G$23*0.05),4)</f>
        <v>0.44840000000000002</v>
      </c>
    </row>
    <row r="14" spans="1:7" x14ac:dyDescent="0.2">
      <c r="B14" s="38" t="s">
        <v>285</v>
      </c>
      <c r="C14" s="39" t="s">
        <v>249</v>
      </c>
      <c r="D14" s="40">
        <v>1</v>
      </c>
      <c r="E14" s="41">
        <v>30</v>
      </c>
      <c r="F14" s="40">
        <v>1.18E-2</v>
      </c>
      <c r="G14" s="42">
        <f>ROUND(IF(ISNUMBER(D14),D14*E14*F14,$G$23*0.05),4)</f>
        <v>0.35399999999999998</v>
      </c>
    </row>
    <row r="15" spans="1:7" x14ac:dyDescent="0.2">
      <c r="B15" s="362" t="s">
        <v>239</v>
      </c>
      <c r="C15" s="363"/>
      <c r="D15" s="363"/>
      <c r="E15" s="363"/>
      <c r="F15" s="363"/>
      <c r="G15" s="43">
        <f>SUM(G11:G14)</f>
        <v>1.5712999999999999</v>
      </c>
    </row>
    <row r="16" spans="1:7" x14ac:dyDescent="0.2">
      <c r="B16" s="44"/>
      <c r="C16" s="44"/>
      <c r="D16" s="44"/>
      <c r="E16" s="44"/>
      <c r="F16" s="44"/>
      <c r="G16" s="22"/>
    </row>
    <row r="17" spans="2:7" x14ac:dyDescent="0.2">
      <c r="B17" s="359" t="s">
        <v>254</v>
      </c>
      <c r="C17" s="360"/>
      <c r="D17" s="360"/>
      <c r="E17" s="360"/>
      <c r="F17" s="360"/>
      <c r="G17" s="361"/>
    </row>
    <row r="18" spans="2:7" x14ac:dyDescent="0.2">
      <c r="B18" s="373" t="s">
        <v>2</v>
      </c>
      <c r="C18" s="374"/>
      <c r="D18" s="30" t="s">
        <v>255</v>
      </c>
      <c r="E18" s="30" t="s">
        <v>256</v>
      </c>
      <c r="F18" s="30" t="s">
        <v>246</v>
      </c>
      <c r="G18" s="45" t="s">
        <v>247</v>
      </c>
    </row>
    <row r="19" spans="2:7" x14ac:dyDescent="0.2">
      <c r="B19" s="364" t="s">
        <v>258</v>
      </c>
      <c r="C19" s="365"/>
      <c r="D19" s="36">
        <v>1</v>
      </c>
      <c r="E19" s="36">
        <v>4.28</v>
      </c>
      <c r="F19" s="35">
        <v>1.18E-2</v>
      </c>
      <c r="G19" s="37">
        <f>ROUND(D19*E19*F19,4)</f>
        <v>5.0500000000000003E-2</v>
      </c>
    </row>
    <row r="20" spans="2:7" x14ac:dyDescent="0.2">
      <c r="B20" s="378" t="s">
        <v>272</v>
      </c>
      <c r="C20" s="379"/>
      <c r="D20" s="41">
        <v>1</v>
      </c>
      <c r="E20" s="41">
        <v>4.75</v>
      </c>
      <c r="F20" s="40">
        <v>1.18E-2</v>
      </c>
      <c r="G20" s="42">
        <f>ROUND(D20*E20*F20,4)</f>
        <v>5.6099999999999997E-2</v>
      </c>
    </row>
    <row r="21" spans="2:7" x14ac:dyDescent="0.2">
      <c r="B21" s="378" t="s">
        <v>273</v>
      </c>
      <c r="C21" s="379"/>
      <c r="D21" s="41">
        <v>1</v>
      </c>
      <c r="E21" s="41">
        <v>4.5199999999999996</v>
      </c>
      <c r="F21" s="40">
        <v>1.18E-2</v>
      </c>
      <c r="G21" s="42">
        <f>ROUND(D21*E21*F21,4)</f>
        <v>5.33E-2</v>
      </c>
    </row>
    <row r="22" spans="2:7" x14ac:dyDescent="0.2">
      <c r="B22" s="378" t="s">
        <v>274</v>
      </c>
      <c r="C22" s="379"/>
      <c r="D22" s="41">
        <v>1</v>
      </c>
      <c r="E22" s="41">
        <v>6.22</v>
      </c>
      <c r="F22" s="40">
        <v>1.18E-2</v>
      </c>
      <c r="G22" s="42">
        <f>ROUND(D22*E22*F22,4)</f>
        <v>7.3400000000000007E-2</v>
      </c>
    </row>
    <row r="23" spans="2:7" x14ac:dyDescent="0.2">
      <c r="B23" s="362" t="s">
        <v>239</v>
      </c>
      <c r="C23" s="363"/>
      <c r="D23" s="363"/>
      <c r="E23" s="363"/>
      <c r="F23" s="363"/>
      <c r="G23" s="43">
        <f>SUM(G19:G22)</f>
        <v>0.23330000000000001</v>
      </c>
    </row>
    <row r="24" spans="2:7" x14ac:dyDescent="0.2">
      <c r="B24" s="47"/>
      <c r="C24" s="47"/>
      <c r="D24" s="47"/>
      <c r="E24" s="47"/>
      <c r="F24" s="47"/>
      <c r="G24" s="22"/>
    </row>
    <row r="25" spans="2:7" x14ac:dyDescent="0.2">
      <c r="B25" s="359" t="s">
        <v>260</v>
      </c>
      <c r="C25" s="360"/>
      <c r="D25" s="360"/>
      <c r="E25" s="360"/>
      <c r="F25" s="360"/>
      <c r="G25" s="361"/>
    </row>
    <row r="26" spans="2:7" x14ac:dyDescent="0.2">
      <c r="B26" s="29" t="s">
        <v>2</v>
      </c>
      <c r="C26" s="30" t="s">
        <v>3</v>
      </c>
      <c r="D26" s="31" t="s">
        <v>4</v>
      </c>
      <c r="E26" s="32" t="s">
        <v>245</v>
      </c>
      <c r="F26" s="48"/>
      <c r="G26" s="33" t="s">
        <v>247</v>
      </c>
    </row>
    <row r="27" spans="2:7" x14ac:dyDescent="0.2">
      <c r="B27" s="34" t="s">
        <v>286</v>
      </c>
      <c r="C27" s="11" t="s">
        <v>17</v>
      </c>
      <c r="D27" s="35">
        <v>1.25</v>
      </c>
      <c r="E27" s="36">
        <v>2.5499999999999998</v>
      </c>
      <c r="F27" s="65"/>
      <c r="G27" s="37">
        <v>3.19</v>
      </c>
    </row>
    <row r="28" spans="2:7" x14ac:dyDescent="0.2">
      <c r="B28" s="362" t="s">
        <v>239</v>
      </c>
      <c r="C28" s="363"/>
      <c r="D28" s="363"/>
      <c r="E28" s="363"/>
      <c r="F28" s="363"/>
      <c r="G28" s="43">
        <v>3.19</v>
      </c>
    </row>
    <row r="29" spans="2:7" x14ac:dyDescent="0.2">
      <c r="B29" s="24"/>
      <c r="C29" s="26"/>
      <c r="D29" s="27"/>
      <c r="E29" s="28"/>
      <c r="F29" s="27"/>
      <c r="G29" s="27"/>
    </row>
    <row r="30" spans="2:7" x14ac:dyDescent="0.2">
      <c r="B30" s="359" t="s">
        <v>261</v>
      </c>
      <c r="C30" s="360"/>
      <c r="D30" s="360"/>
      <c r="E30" s="360"/>
      <c r="F30" s="360"/>
      <c r="G30" s="361"/>
    </row>
    <row r="31" spans="2:7" x14ac:dyDescent="0.2">
      <c r="B31" s="29" t="s">
        <v>2</v>
      </c>
      <c r="C31" s="30" t="s">
        <v>3</v>
      </c>
      <c r="D31" s="30" t="s">
        <v>4</v>
      </c>
      <c r="E31" s="30" t="s">
        <v>262</v>
      </c>
      <c r="F31" s="30" t="s">
        <v>263</v>
      </c>
      <c r="G31" s="45" t="s">
        <v>247</v>
      </c>
    </row>
    <row r="32" spans="2:7" x14ac:dyDescent="0.2">
      <c r="B32" s="46"/>
      <c r="C32" s="39"/>
      <c r="D32" s="40"/>
      <c r="E32" s="51"/>
      <c r="F32" s="52"/>
      <c r="G32" s="53"/>
    </row>
    <row r="33" spans="2:7" x14ac:dyDescent="0.2">
      <c r="B33" s="362" t="s">
        <v>239</v>
      </c>
      <c r="C33" s="363"/>
      <c r="D33" s="363"/>
      <c r="E33" s="363"/>
      <c r="F33" s="363"/>
      <c r="G33" s="43">
        <v>0</v>
      </c>
    </row>
    <row r="34" spans="2:7" x14ac:dyDescent="0.2">
      <c r="B34" s="47"/>
      <c r="C34" s="47"/>
      <c r="D34" s="47"/>
      <c r="E34" s="47"/>
      <c r="F34" s="47"/>
      <c r="G34" s="47"/>
    </row>
    <row r="35" spans="2:7" x14ac:dyDescent="0.2">
      <c r="B35" s="366" t="s">
        <v>264</v>
      </c>
      <c r="C35" s="367"/>
      <c r="D35" s="367"/>
      <c r="E35" s="367"/>
      <c r="F35" s="367"/>
      <c r="G35" s="54">
        <f>ROUND(G33+G28+G23+G15,2)</f>
        <v>4.99</v>
      </c>
    </row>
    <row r="36" spans="2:7" ht="12.4" customHeight="1" x14ac:dyDescent="0.2">
      <c r="B36" s="47"/>
      <c r="C36" s="47"/>
      <c r="D36" s="47"/>
      <c r="E36" s="47"/>
      <c r="F36" s="47"/>
      <c r="G36" s="47"/>
    </row>
    <row r="37" spans="2:7" x14ac:dyDescent="0.2">
      <c r="B37" s="366" t="s">
        <v>265</v>
      </c>
      <c r="C37" s="367"/>
      <c r="D37" s="367"/>
      <c r="E37" s="367"/>
      <c r="F37" s="367"/>
      <c r="G37" s="54">
        <f>ROUND(B38*G35,2)</f>
        <v>0.85</v>
      </c>
    </row>
    <row r="38" spans="2:7" x14ac:dyDescent="0.2">
      <c r="B38" s="55" t="s">
        <v>266</v>
      </c>
      <c r="C38" s="56"/>
      <c r="D38" s="56"/>
      <c r="E38" s="56"/>
      <c r="F38" s="56"/>
    </row>
    <row r="39" spans="2:7" x14ac:dyDescent="0.2">
      <c r="B39" s="24"/>
      <c r="C39" s="26"/>
      <c r="D39" s="27"/>
      <c r="E39" s="28"/>
      <c r="F39" s="27"/>
      <c r="G39" s="27"/>
    </row>
    <row r="40" spans="2:7" x14ac:dyDescent="0.2">
      <c r="B40" s="57" t="s">
        <v>267</v>
      </c>
      <c r="C40" s="58"/>
      <c r="D40" s="58"/>
      <c r="E40" s="58"/>
      <c r="F40" s="58"/>
      <c r="G40" s="59">
        <f>ROUND(G37+G35,3)</f>
        <v>5.84</v>
      </c>
    </row>
    <row r="41" spans="2:7" x14ac:dyDescent="0.2">
      <c r="B41" s="60"/>
      <c r="C41" s="61"/>
      <c r="D41" s="62"/>
      <c r="E41" s="63"/>
      <c r="F41" s="62"/>
      <c r="G41" s="62"/>
    </row>
    <row r="42" spans="2:7" x14ac:dyDescent="0.2">
      <c r="B42" s="64" t="s">
        <v>240</v>
      </c>
      <c r="C42" s="358" t="s">
        <v>287</v>
      </c>
      <c r="D42" s="358"/>
      <c r="E42" s="358"/>
      <c r="F42" s="358"/>
      <c r="G42" s="358"/>
    </row>
  </sheetData>
  <sheetProtection formatCells="0" formatColumns="0" formatRows="0" insertColumns="0" insertRows="0" insertHyperlinks="0" deleteColumns="0" deleteRows="0" sort="0" autoFilter="0" pivotTables="0"/>
  <mergeCells count="19">
    <mergeCell ref="B1:G1"/>
    <mergeCell ref="B7:G7"/>
    <mergeCell ref="B17:G17"/>
    <mergeCell ref="B25:G25"/>
    <mergeCell ref="B35:F35"/>
    <mergeCell ref="B18:C18"/>
    <mergeCell ref="B9:G9"/>
    <mergeCell ref="B15:F15"/>
    <mergeCell ref="B28:F28"/>
    <mergeCell ref="B20:C20"/>
    <mergeCell ref="B21:C21"/>
    <mergeCell ref="B22:C22"/>
    <mergeCell ref="B4:D4"/>
    <mergeCell ref="C42:G42"/>
    <mergeCell ref="B30:G30"/>
    <mergeCell ref="B33:F33"/>
    <mergeCell ref="B23:F23"/>
    <mergeCell ref="B19:C19"/>
    <mergeCell ref="B37:F37"/>
  </mergeCells>
  <pageMargins left="0.25" right="0.25" top="0.75" bottom="0.75" header="0.3" footer="0.3"/>
  <pageSetup paperSize="9" orientation="portrait" verticalDpi="1200"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88</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1.5.13</v>
      </c>
      <c r="G4" s="25"/>
    </row>
    <row r="5" spans="1:7" x14ac:dyDescent="0.2">
      <c r="B5" s="25" t="s">
        <v>25</v>
      </c>
      <c r="C5" s="25"/>
      <c r="D5" s="25"/>
      <c r="E5" s="25"/>
      <c r="F5" s="24" t="s">
        <v>242</v>
      </c>
      <c r="G5" s="25" t="s">
        <v>26</v>
      </c>
    </row>
    <row r="6" spans="1:7" x14ac:dyDescent="0.2">
      <c r="B6" s="25"/>
      <c r="C6" s="25"/>
      <c r="D6" s="25"/>
      <c r="E6" s="25"/>
      <c r="F6" s="247" t="str">
        <f>IF($A$1&lt;&gt;"",VLOOKUP($A$1,INFO,10,0),"")</f>
        <v>HOJA 88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279</v>
      </c>
      <c r="C11" s="11" t="s">
        <v>249</v>
      </c>
      <c r="D11" s="35">
        <v>1</v>
      </c>
      <c r="E11" s="36">
        <v>28.73</v>
      </c>
      <c r="F11" s="35">
        <v>7.7999999999999996E-3</v>
      </c>
      <c r="G11" s="37">
        <f>ROUND(IF(ISNUMBER(D11),D11*E11*F11,$G$17*0.05),4)</f>
        <v>0.22409999999999999</v>
      </c>
    </row>
    <row r="12" spans="1:7" x14ac:dyDescent="0.2">
      <c r="B12" s="362" t="s">
        <v>239</v>
      </c>
      <c r="C12" s="363"/>
      <c r="D12" s="363"/>
      <c r="E12" s="363"/>
      <c r="F12" s="363"/>
      <c r="G12" s="43">
        <f>SUM(G11)</f>
        <v>0.22409999999999999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282</v>
      </c>
      <c r="C16" s="365"/>
      <c r="D16" s="36">
        <v>1</v>
      </c>
      <c r="E16" s="36">
        <v>6.22</v>
      </c>
      <c r="F16" s="35">
        <v>7.7999999999999996E-3</v>
      </c>
      <c r="G16" s="37">
        <f>ROUND(D16*E16*F16,4)</f>
        <v>4.8500000000000001E-2</v>
      </c>
    </row>
    <row r="17" spans="2:7" x14ac:dyDescent="0.2">
      <c r="B17" s="362" t="s">
        <v>239</v>
      </c>
      <c r="C17" s="363"/>
      <c r="D17" s="363"/>
      <c r="E17" s="363"/>
      <c r="F17" s="363"/>
      <c r="G17" s="43">
        <f>SUM(G16)</f>
        <v>4.8500000000000001E-2</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x14ac:dyDescent="0.2">
      <c r="B21" s="46"/>
      <c r="C21" s="39"/>
      <c r="D21" s="40"/>
      <c r="E21" s="41"/>
      <c r="F21" s="49"/>
      <c r="G21" s="50"/>
    </row>
    <row r="22" spans="2:7" x14ac:dyDescent="0.2">
      <c r="B22" s="362" t="s">
        <v>239</v>
      </c>
      <c r="C22" s="363"/>
      <c r="D22" s="363"/>
      <c r="E22" s="363"/>
      <c r="F22" s="363"/>
      <c r="G22" s="43">
        <v>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0.27</v>
      </c>
    </row>
    <row r="30" spans="2:7" ht="12.4" customHeight="1" x14ac:dyDescent="0.2">
      <c r="B30" s="47"/>
      <c r="C30" s="47"/>
      <c r="D30" s="47"/>
      <c r="E30" s="47"/>
      <c r="F30" s="47"/>
      <c r="G30" s="47"/>
    </row>
    <row r="31" spans="2:7" x14ac:dyDescent="0.2">
      <c r="B31" s="366" t="s">
        <v>265</v>
      </c>
      <c r="C31" s="367"/>
      <c r="D31" s="367"/>
      <c r="E31" s="367"/>
      <c r="F31" s="367"/>
      <c r="G31" s="54">
        <f>ROUND(B32*G29,2)</f>
        <v>0.05</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0.32</v>
      </c>
    </row>
    <row r="35" spans="2:7" x14ac:dyDescent="0.2">
      <c r="B35" s="60"/>
      <c r="C35" s="61"/>
      <c r="D35" s="62"/>
      <c r="E35" s="63"/>
      <c r="F35" s="62"/>
      <c r="G35" s="62"/>
    </row>
    <row r="36" spans="2:7" x14ac:dyDescent="0.2">
      <c r="B36" s="64" t="s">
        <v>240</v>
      </c>
      <c r="C36" s="358" t="s">
        <v>288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89</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1.6.1.1</v>
      </c>
      <c r="G4" s="25"/>
    </row>
    <row r="5" spans="1:7" x14ac:dyDescent="0.2">
      <c r="B5" s="25" t="s">
        <v>199</v>
      </c>
      <c r="C5" s="25"/>
      <c r="D5" s="25"/>
      <c r="E5" s="25"/>
      <c r="F5" s="24" t="s">
        <v>242</v>
      </c>
      <c r="G5" s="25" t="s">
        <v>89</v>
      </c>
    </row>
    <row r="6" spans="1:7" x14ac:dyDescent="0.2">
      <c r="B6" s="25"/>
      <c r="C6" s="25"/>
      <c r="D6" s="25"/>
      <c r="E6" s="25"/>
      <c r="F6" s="247" t="str">
        <f>IF($A$1&lt;&gt;"",VLOOKUP($A$1,INFO,10,0),"")</f>
        <v>HOJA 89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ROUND(IF(ISNUMBER(D11),D11*E11*F11,$G$21*0.05),4)</f>
        <v>1.1120000000000001</v>
      </c>
    </row>
    <row r="12" spans="1:7" x14ac:dyDescent="0.2">
      <c r="B12" s="38" t="s">
        <v>342</v>
      </c>
      <c r="C12" s="39" t="s">
        <v>249</v>
      </c>
      <c r="D12" s="40">
        <v>1</v>
      </c>
      <c r="E12" s="41">
        <v>65</v>
      </c>
      <c r="F12" s="40">
        <v>1</v>
      </c>
      <c r="G12" s="42">
        <f>ROUND(IF(ISNUMBER(D12),D12*E12*F12,$G$21*0.05),4)</f>
        <v>65</v>
      </c>
    </row>
    <row r="13" spans="1:7" x14ac:dyDescent="0.2">
      <c r="B13" s="362" t="s">
        <v>239</v>
      </c>
      <c r="C13" s="363"/>
      <c r="D13" s="363"/>
      <c r="E13" s="363"/>
      <c r="F13" s="363"/>
      <c r="G13" s="43">
        <f>SUM(G11:G12)</f>
        <v>66.111999999999995</v>
      </c>
    </row>
    <row r="14" spans="1:7" x14ac:dyDescent="0.2">
      <c r="B14" s="44"/>
      <c r="C14" s="44"/>
      <c r="D14" s="44"/>
      <c r="E14" s="44"/>
      <c r="F14" s="44"/>
      <c r="G14" s="22"/>
    </row>
    <row r="15" spans="1:7" x14ac:dyDescent="0.2">
      <c r="B15" s="359" t="s">
        <v>254</v>
      </c>
      <c r="C15" s="360"/>
      <c r="D15" s="360"/>
      <c r="E15" s="360"/>
      <c r="F15" s="360"/>
      <c r="G15" s="361"/>
    </row>
    <row r="16" spans="1:7" x14ac:dyDescent="0.2">
      <c r="B16" s="373" t="s">
        <v>2</v>
      </c>
      <c r="C16" s="374"/>
      <c r="D16" s="30" t="s">
        <v>255</v>
      </c>
      <c r="E16" s="30" t="s">
        <v>256</v>
      </c>
      <c r="F16" s="30" t="s">
        <v>246</v>
      </c>
      <c r="G16" s="45" t="s">
        <v>247</v>
      </c>
    </row>
    <row r="17" spans="2:7" x14ac:dyDescent="0.2">
      <c r="B17" s="364" t="s">
        <v>259</v>
      </c>
      <c r="C17" s="365"/>
      <c r="D17" s="36">
        <v>2</v>
      </c>
      <c r="E17" s="36">
        <v>4.2300000000000004</v>
      </c>
      <c r="F17" s="35">
        <v>1</v>
      </c>
      <c r="G17" s="37">
        <f>ROUND(D17*E17*F17,4)</f>
        <v>8.4600000000000009</v>
      </c>
    </row>
    <row r="18" spans="2:7" x14ac:dyDescent="0.2">
      <c r="B18" s="378" t="s">
        <v>477</v>
      </c>
      <c r="C18" s="379"/>
      <c r="D18" s="41">
        <v>1</v>
      </c>
      <c r="E18" s="41">
        <v>4.75</v>
      </c>
      <c r="F18" s="40">
        <v>1</v>
      </c>
      <c r="G18" s="42">
        <f>ROUND(D18*E18*F18,4)</f>
        <v>4.75</v>
      </c>
    </row>
    <row r="19" spans="2:7" x14ac:dyDescent="0.2">
      <c r="B19" s="378" t="s">
        <v>452</v>
      </c>
      <c r="C19" s="379"/>
      <c r="D19" s="41">
        <v>1</v>
      </c>
      <c r="E19" s="41">
        <v>4.28</v>
      </c>
      <c r="F19" s="40">
        <v>1</v>
      </c>
      <c r="G19" s="42">
        <f>ROUND(D19*E19*F19,4)</f>
        <v>4.28</v>
      </c>
    </row>
    <row r="20" spans="2:7" x14ac:dyDescent="0.2">
      <c r="B20" s="378" t="s">
        <v>478</v>
      </c>
      <c r="C20" s="379"/>
      <c r="D20" s="41">
        <v>1</v>
      </c>
      <c r="E20" s="41">
        <v>4.75</v>
      </c>
      <c r="F20" s="40">
        <v>1</v>
      </c>
      <c r="G20" s="42">
        <f>ROUND(D20*E20*F20,4)</f>
        <v>4.75</v>
      </c>
    </row>
    <row r="21" spans="2:7" x14ac:dyDescent="0.2">
      <c r="B21" s="362" t="s">
        <v>239</v>
      </c>
      <c r="C21" s="363"/>
      <c r="D21" s="363"/>
      <c r="E21" s="363"/>
      <c r="F21" s="363"/>
      <c r="G21" s="43">
        <f>SUM(G17:G20)</f>
        <v>22.240000000000002</v>
      </c>
    </row>
    <row r="22" spans="2:7" x14ac:dyDescent="0.2">
      <c r="B22" s="47"/>
      <c r="C22" s="47"/>
      <c r="D22" s="47"/>
      <c r="E22" s="47"/>
      <c r="F22" s="47"/>
      <c r="G22" s="22"/>
    </row>
    <row r="23" spans="2:7" x14ac:dyDescent="0.2">
      <c r="B23" s="359" t="s">
        <v>260</v>
      </c>
      <c r="C23" s="360"/>
      <c r="D23" s="360"/>
      <c r="E23" s="360"/>
      <c r="F23" s="360"/>
      <c r="G23" s="361"/>
    </row>
    <row r="24" spans="2:7" x14ac:dyDescent="0.2">
      <c r="B24" s="29" t="s">
        <v>2</v>
      </c>
      <c r="C24" s="30" t="s">
        <v>3</v>
      </c>
      <c r="D24" s="31" t="s">
        <v>4</v>
      </c>
      <c r="E24" s="32" t="s">
        <v>245</v>
      </c>
      <c r="F24" s="48"/>
      <c r="G24" s="33" t="s">
        <v>247</v>
      </c>
    </row>
    <row r="25" spans="2:7" ht="24" x14ac:dyDescent="0.2">
      <c r="B25" s="34" t="s">
        <v>479</v>
      </c>
      <c r="C25" s="11" t="s">
        <v>89</v>
      </c>
      <c r="D25" s="35">
        <v>1</v>
      </c>
      <c r="E25" s="36">
        <v>283.13</v>
      </c>
      <c r="F25" s="65"/>
      <c r="G25" s="37">
        <v>283.13</v>
      </c>
    </row>
    <row r="26" spans="2:7" x14ac:dyDescent="0.2">
      <c r="B26" s="362" t="s">
        <v>239</v>
      </c>
      <c r="C26" s="363"/>
      <c r="D26" s="363"/>
      <c r="E26" s="363"/>
      <c r="F26" s="363"/>
      <c r="G26" s="43">
        <v>283.13</v>
      </c>
    </row>
    <row r="27" spans="2:7" x14ac:dyDescent="0.2">
      <c r="B27" s="24"/>
      <c r="C27" s="26"/>
      <c r="D27" s="27"/>
      <c r="E27" s="28"/>
      <c r="F27" s="27"/>
      <c r="G27" s="27"/>
    </row>
    <row r="28" spans="2:7" x14ac:dyDescent="0.2">
      <c r="B28" s="359" t="s">
        <v>261</v>
      </c>
      <c r="C28" s="360"/>
      <c r="D28" s="360"/>
      <c r="E28" s="360"/>
      <c r="F28" s="360"/>
      <c r="G28" s="361"/>
    </row>
    <row r="29" spans="2:7" x14ac:dyDescent="0.2">
      <c r="B29" s="29" t="s">
        <v>2</v>
      </c>
      <c r="C29" s="30" t="s">
        <v>3</v>
      </c>
      <c r="D29" s="30" t="s">
        <v>4</v>
      </c>
      <c r="E29" s="30" t="s">
        <v>262</v>
      </c>
      <c r="F29" s="30" t="s">
        <v>263</v>
      </c>
      <c r="G29" s="45" t="s">
        <v>247</v>
      </c>
    </row>
    <row r="30" spans="2:7" x14ac:dyDescent="0.2">
      <c r="B30" s="46"/>
      <c r="C30" s="39"/>
      <c r="D30" s="40"/>
      <c r="E30" s="51"/>
      <c r="F30" s="52"/>
      <c r="G30" s="53"/>
    </row>
    <row r="31" spans="2:7" x14ac:dyDescent="0.2">
      <c r="B31" s="362" t="s">
        <v>239</v>
      </c>
      <c r="C31" s="363"/>
      <c r="D31" s="363"/>
      <c r="E31" s="363"/>
      <c r="F31" s="363"/>
      <c r="G31" s="43">
        <v>0</v>
      </c>
    </row>
    <row r="32" spans="2:7" x14ac:dyDescent="0.2">
      <c r="B32" s="47"/>
      <c r="C32" s="47"/>
      <c r="D32" s="47"/>
      <c r="E32" s="47"/>
      <c r="F32" s="47"/>
      <c r="G32" s="47"/>
    </row>
    <row r="33" spans="2:7" x14ac:dyDescent="0.2">
      <c r="B33" s="366" t="s">
        <v>264</v>
      </c>
      <c r="C33" s="367"/>
      <c r="D33" s="367"/>
      <c r="E33" s="367"/>
      <c r="F33" s="367"/>
      <c r="G33" s="54">
        <f>ROUND(G31+G26+G21+G13,2)</f>
        <v>371.48</v>
      </c>
    </row>
    <row r="34" spans="2:7" ht="12.4" customHeight="1" x14ac:dyDescent="0.2">
      <c r="B34" s="47"/>
      <c r="C34" s="47"/>
      <c r="D34" s="47"/>
      <c r="E34" s="47"/>
      <c r="F34" s="47"/>
      <c r="G34" s="47"/>
    </row>
    <row r="35" spans="2:7" x14ac:dyDescent="0.2">
      <c r="B35" s="366" t="s">
        <v>265</v>
      </c>
      <c r="C35" s="367"/>
      <c r="D35" s="367"/>
      <c r="E35" s="367"/>
      <c r="F35" s="367"/>
      <c r="G35" s="54">
        <f>ROUND(B36*G33,2)</f>
        <v>63.15</v>
      </c>
    </row>
    <row r="36" spans="2:7" x14ac:dyDescent="0.2">
      <c r="B36" s="55" t="s">
        <v>266</v>
      </c>
      <c r="C36" s="56"/>
      <c r="D36" s="56"/>
      <c r="E36" s="56"/>
      <c r="F36" s="56"/>
    </row>
    <row r="37" spans="2:7" x14ac:dyDescent="0.2">
      <c r="B37" s="24"/>
      <c r="C37" s="26"/>
      <c r="D37" s="27"/>
      <c r="E37" s="28"/>
      <c r="F37" s="27"/>
      <c r="G37" s="27"/>
    </row>
    <row r="38" spans="2:7" x14ac:dyDescent="0.2">
      <c r="B38" s="57" t="s">
        <v>267</v>
      </c>
      <c r="C38" s="58"/>
      <c r="D38" s="58"/>
      <c r="E38" s="58"/>
      <c r="F38" s="58"/>
      <c r="G38" s="59">
        <f>ROUND(G35+G33,3)</f>
        <v>434.63</v>
      </c>
    </row>
    <row r="39" spans="2:7" x14ac:dyDescent="0.2">
      <c r="B39" s="60"/>
      <c r="C39" s="61"/>
      <c r="D39" s="62"/>
      <c r="E39" s="63"/>
      <c r="F39" s="62"/>
      <c r="G39" s="62"/>
    </row>
    <row r="40" spans="2:7" x14ac:dyDescent="0.2">
      <c r="B40" s="64" t="s">
        <v>240</v>
      </c>
      <c r="C40" s="358" t="s">
        <v>480</v>
      </c>
      <c r="D40" s="358"/>
      <c r="E40" s="358"/>
      <c r="F40" s="358"/>
      <c r="G40" s="358"/>
    </row>
  </sheetData>
  <sheetProtection formatCells="0" formatColumns="0" formatRows="0" insertColumns="0" insertRows="0" insertHyperlinks="0" deleteColumns="0" deleteRows="0" sort="0" autoFilter="0" pivotTables="0"/>
  <mergeCells count="19">
    <mergeCell ref="B1:G1"/>
    <mergeCell ref="B7:G7"/>
    <mergeCell ref="B15:G15"/>
    <mergeCell ref="B23:G23"/>
    <mergeCell ref="B33:F33"/>
    <mergeCell ref="B16:C16"/>
    <mergeCell ref="B9:G9"/>
    <mergeCell ref="B13:F13"/>
    <mergeCell ref="B26:F26"/>
    <mergeCell ref="B18:C18"/>
    <mergeCell ref="B19:C19"/>
    <mergeCell ref="B20:C20"/>
    <mergeCell ref="B4:D4"/>
    <mergeCell ref="C40:G40"/>
    <mergeCell ref="B28:G28"/>
    <mergeCell ref="B31:F31"/>
    <mergeCell ref="B21:F21"/>
    <mergeCell ref="B17:C17"/>
    <mergeCell ref="B35:F35"/>
  </mergeCells>
  <pageMargins left="0.25" right="0.25" top="0.75" bottom="0.75" header="0.3" footer="0.3"/>
  <pageSetup paperSize="9" orientation="portrait" verticalDpi="1200"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90</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1.6.1.2</v>
      </c>
      <c r="G4" s="25"/>
    </row>
    <row r="5" spans="1:7" x14ac:dyDescent="0.2">
      <c r="B5" s="25" t="s">
        <v>201</v>
      </c>
      <c r="C5" s="25"/>
      <c r="D5" s="25"/>
      <c r="E5" s="25"/>
      <c r="F5" s="24" t="s">
        <v>242</v>
      </c>
      <c r="G5" s="25" t="s">
        <v>89</v>
      </c>
    </row>
    <row r="6" spans="1:7" x14ac:dyDescent="0.2">
      <c r="B6" s="25"/>
      <c r="C6" s="25"/>
      <c r="D6" s="25"/>
      <c r="E6" s="25"/>
      <c r="F6" s="247" t="str">
        <f>IF($A$1&lt;&gt;"",VLOOKUP($A$1,INFO,10,0),"")</f>
        <v>HOJA 90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251</v>
      </c>
      <c r="C11" s="11" t="s">
        <v>252</v>
      </c>
      <c r="D11" s="35" t="s">
        <v>253</v>
      </c>
      <c r="E11" s="36" t="s">
        <v>9</v>
      </c>
      <c r="F11" s="35" t="s">
        <v>9</v>
      </c>
      <c r="G11" s="37">
        <f>ROUND(IF(ISNUMBER(D11),D11*E11*F11,$G$19*0.05),4)</f>
        <v>6.63</v>
      </c>
    </row>
    <row r="12" spans="1:7" x14ac:dyDescent="0.2">
      <c r="B12" s="362" t="s">
        <v>239</v>
      </c>
      <c r="C12" s="363"/>
      <c r="D12" s="363"/>
      <c r="E12" s="363"/>
      <c r="F12" s="363"/>
      <c r="G12" s="43">
        <f>SUM(G11)</f>
        <v>6.63</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1</v>
      </c>
      <c r="E16" s="36">
        <v>4.2300000000000004</v>
      </c>
      <c r="F16" s="35">
        <v>10</v>
      </c>
      <c r="G16" s="37">
        <f>ROUND(D16*E16*F16,4)</f>
        <v>42.3</v>
      </c>
    </row>
    <row r="17" spans="2:7" x14ac:dyDescent="0.2">
      <c r="B17" s="378" t="s">
        <v>452</v>
      </c>
      <c r="C17" s="379"/>
      <c r="D17" s="41">
        <v>1</v>
      </c>
      <c r="E17" s="41">
        <v>4.28</v>
      </c>
      <c r="F17" s="40">
        <v>10</v>
      </c>
      <c r="G17" s="42">
        <f>ROUND(D17*E17*F17,4)</f>
        <v>42.8</v>
      </c>
    </row>
    <row r="18" spans="2:7" x14ac:dyDescent="0.2">
      <c r="B18" s="378" t="s">
        <v>478</v>
      </c>
      <c r="C18" s="379"/>
      <c r="D18" s="41">
        <v>1</v>
      </c>
      <c r="E18" s="41">
        <v>4.75</v>
      </c>
      <c r="F18" s="40">
        <v>10</v>
      </c>
      <c r="G18" s="42">
        <f>ROUND(D18*E18*F18,4)</f>
        <v>47.5</v>
      </c>
    </row>
    <row r="19" spans="2:7" x14ac:dyDescent="0.2">
      <c r="B19" s="362" t="s">
        <v>239</v>
      </c>
      <c r="C19" s="363"/>
      <c r="D19" s="363"/>
      <c r="E19" s="363"/>
      <c r="F19" s="363"/>
      <c r="G19" s="43">
        <f>SUM(G16:G18)</f>
        <v>132.6</v>
      </c>
    </row>
    <row r="20" spans="2:7" x14ac:dyDescent="0.2">
      <c r="B20" s="47"/>
      <c r="C20" s="47"/>
      <c r="D20" s="47"/>
      <c r="E20" s="47"/>
      <c r="F20" s="47"/>
      <c r="G20" s="22"/>
    </row>
    <row r="21" spans="2:7" x14ac:dyDescent="0.2">
      <c r="B21" s="359" t="s">
        <v>260</v>
      </c>
      <c r="C21" s="360"/>
      <c r="D21" s="360"/>
      <c r="E21" s="360"/>
      <c r="F21" s="360"/>
      <c r="G21" s="361"/>
    </row>
    <row r="22" spans="2:7" x14ac:dyDescent="0.2">
      <c r="B22" s="29" t="s">
        <v>2</v>
      </c>
      <c r="C22" s="30" t="s">
        <v>3</v>
      </c>
      <c r="D22" s="31" t="s">
        <v>4</v>
      </c>
      <c r="E22" s="32" t="s">
        <v>245</v>
      </c>
      <c r="F22" s="48"/>
      <c r="G22" s="33" t="s">
        <v>247</v>
      </c>
    </row>
    <row r="23" spans="2:7" ht="48" x14ac:dyDescent="0.2">
      <c r="B23" s="34" t="s">
        <v>481</v>
      </c>
      <c r="C23" s="11" t="s">
        <v>89</v>
      </c>
      <c r="D23" s="35">
        <v>1</v>
      </c>
      <c r="E23" s="36">
        <v>959.6</v>
      </c>
      <c r="F23" s="65"/>
      <c r="G23" s="37">
        <v>959.6</v>
      </c>
    </row>
    <row r="24" spans="2:7" x14ac:dyDescent="0.2">
      <c r="B24" s="362" t="s">
        <v>239</v>
      </c>
      <c r="C24" s="363"/>
      <c r="D24" s="363"/>
      <c r="E24" s="363"/>
      <c r="F24" s="363"/>
      <c r="G24" s="43">
        <v>959.6</v>
      </c>
    </row>
    <row r="25" spans="2:7" x14ac:dyDescent="0.2">
      <c r="B25" s="24"/>
      <c r="C25" s="26"/>
      <c r="D25" s="27"/>
      <c r="E25" s="28"/>
      <c r="F25" s="27"/>
      <c r="G25" s="27"/>
    </row>
    <row r="26" spans="2:7" x14ac:dyDescent="0.2">
      <c r="B26" s="359" t="s">
        <v>261</v>
      </c>
      <c r="C26" s="360"/>
      <c r="D26" s="360"/>
      <c r="E26" s="360"/>
      <c r="F26" s="360"/>
      <c r="G26" s="361"/>
    </row>
    <row r="27" spans="2:7" x14ac:dyDescent="0.2">
      <c r="B27" s="29" t="s">
        <v>2</v>
      </c>
      <c r="C27" s="30" t="s">
        <v>3</v>
      </c>
      <c r="D27" s="30" t="s">
        <v>4</v>
      </c>
      <c r="E27" s="30" t="s">
        <v>262</v>
      </c>
      <c r="F27" s="30" t="s">
        <v>263</v>
      </c>
      <c r="G27" s="45" t="s">
        <v>247</v>
      </c>
    </row>
    <row r="28" spans="2:7" x14ac:dyDescent="0.2">
      <c r="B28" s="46"/>
      <c r="C28" s="39"/>
      <c r="D28" s="40"/>
      <c r="E28" s="51"/>
      <c r="F28" s="52"/>
      <c r="G28" s="53"/>
    </row>
    <row r="29" spans="2:7" x14ac:dyDescent="0.2">
      <c r="B29" s="362" t="s">
        <v>239</v>
      </c>
      <c r="C29" s="363"/>
      <c r="D29" s="363"/>
      <c r="E29" s="363"/>
      <c r="F29" s="363"/>
      <c r="G29" s="43">
        <v>0</v>
      </c>
    </row>
    <row r="30" spans="2:7" x14ac:dyDescent="0.2">
      <c r="B30" s="47"/>
      <c r="C30" s="47"/>
      <c r="D30" s="47"/>
      <c r="E30" s="47"/>
      <c r="F30" s="47"/>
      <c r="G30" s="47"/>
    </row>
    <row r="31" spans="2:7" x14ac:dyDescent="0.2">
      <c r="B31" s="366" t="s">
        <v>264</v>
      </c>
      <c r="C31" s="367"/>
      <c r="D31" s="367"/>
      <c r="E31" s="367"/>
      <c r="F31" s="367"/>
      <c r="G31" s="54">
        <f>ROUND(G29+G24+G19+G12,2)</f>
        <v>1098.83</v>
      </c>
    </row>
    <row r="32" spans="2:7" ht="12.4" customHeight="1" x14ac:dyDescent="0.2">
      <c r="B32" s="47"/>
      <c r="C32" s="47"/>
      <c r="D32" s="47"/>
      <c r="E32" s="47"/>
      <c r="F32" s="47"/>
      <c r="G32" s="47"/>
    </row>
    <row r="33" spans="2:7" x14ac:dyDescent="0.2">
      <c r="B33" s="366" t="s">
        <v>265</v>
      </c>
      <c r="C33" s="367"/>
      <c r="D33" s="367"/>
      <c r="E33" s="367"/>
      <c r="F33" s="367"/>
      <c r="G33" s="54">
        <f>ROUND(B34*G31,2)</f>
        <v>186.8</v>
      </c>
    </row>
    <row r="34" spans="2:7" x14ac:dyDescent="0.2">
      <c r="B34" s="55" t="s">
        <v>266</v>
      </c>
      <c r="C34" s="56"/>
      <c r="D34" s="56"/>
      <c r="E34" s="56"/>
      <c r="F34" s="56"/>
    </row>
    <row r="35" spans="2:7" x14ac:dyDescent="0.2">
      <c r="B35" s="24"/>
      <c r="C35" s="26"/>
      <c r="D35" s="27"/>
      <c r="E35" s="28"/>
      <c r="F35" s="27"/>
      <c r="G35" s="27"/>
    </row>
    <row r="36" spans="2:7" x14ac:dyDescent="0.2">
      <c r="B36" s="57" t="s">
        <v>267</v>
      </c>
      <c r="C36" s="58"/>
      <c r="D36" s="58"/>
      <c r="E36" s="58"/>
      <c r="F36" s="58"/>
      <c r="G36" s="59">
        <f>ROUND(G33+G31,3)</f>
        <v>1285.6300000000001</v>
      </c>
    </row>
    <row r="37" spans="2:7" x14ac:dyDescent="0.2">
      <c r="B37" s="60"/>
      <c r="C37" s="61"/>
      <c r="D37" s="62"/>
      <c r="E37" s="63"/>
      <c r="F37" s="62"/>
      <c r="G37" s="62"/>
    </row>
    <row r="38" spans="2:7" x14ac:dyDescent="0.2">
      <c r="B38" s="64" t="s">
        <v>240</v>
      </c>
      <c r="C38" s="358" t="s">
        <v>482</v>
      </c>
      <c r="D38" s="358"/>
      <c r="E38" s="358"/>
      <c r="F38" s="358"/>
      <c r="G38" s="358"/>
    </row>
  </sheetData>
  <sheetProtection formatCells="0" formatColumns="0" formatRows="0" insertColumns="0" insertRows="0" insertHyperlinks="0" deleteColumns="0" deleteRows="0" sort="0" autoFilter="0" pivotTables="0"/>
  <mergeCells count="18">
    <mergeCell ref="B1:G1"/>
    <mergeCell ref="B7:G7"/>
    <mergeCell ref="B14:G14"/>
    <mergeCell ref="B21:G21"/>
    <mergeCell ref="B31:F31"/>
    <mergeCell ref="B15:C15"/>
    <mergeCell ref="B9:G9"/>
    <mergeCell ref="B12:F12"/>
    <mergeCell ref="B24:F24"/>
    <mergeCell ref="B17:C17"/>
    <mergeCell ref="B18:C18"/>
    <mergeCell ref="B4:D4"/>
    <mergeCell ref="C38:G38"/>
    <mergeCell ref="B26:G26"/>
    <mergeCell ref="B29:F29"/>
    <mergeCell ref="B19:F19"/>
    <mergeCell ref="B16:C16"/>
    <mergeCell ref="B33:F33"/>
  </mergeCells>
  <pageMargins left="0.25" right="0.25" top="0.75" bottom="0.75" header="0.3" footer="0.3"/>
  <pageSetup paperSize="9" orientation="portrait" verticalDpi="1200"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91</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1.7.1</v>
      </c>
      <c r="G4" s="25"/>
    </row>
    <row r="5" spans="1:7" x14ac:dyDescent="0.2">
      <c r="B5" s="25" t="s">
        <v>205</v>
      </c>
      <c r="C5" s="25"/>
      <c r="D5" s="25"/>
      <c r="E5" s="25"/>
      <c r="F5" s="24" t="s">
        <v>242</v>
      </c>
      <c r="G5" s="25" t="s">
        <v>17</v>
      </c>
    </row>
    <row r="6" spans="1:7" x14ac:dyDescent="0.2">
      <c r="B6" s="25"/>
      <c r="C6" s="25"/>
      <c r="D6" s="25"/>
      <c r="E6" s="25"/>
      <c r="F6" s="247" t="str">
        <f>IF($A$1&lt;&gt;"",VLOOKUP($A$1,INFO,10,0),"")</f>
        <v>HOJA 91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ht="24" x14ac:dyDescent="0.2">
      <c r="B11" s="34" t="s">
        <v>248</v>
      </c>
      <c r="C11" s="11" t="s">
        <v>249</v>
      </c>
      <c r="D11" s="35">
        <v>1</v>
      </c>
      <c r="E11" s="36">
        <v>57.83</v>
      </c>
      <c r="F11" s="35">
        <v>1.6000000000000001E-3</v>
      </c>
      <c r="G11" s="37">
        <f>ROUND(IF(ISNUMBER(D11),D11*E11*F11,$G$24*0.05),4)</f>
        <v>9.2499999999999999E-2</v>
      </c>
    </row>
    <row r="12" spans="1:7" ht="24" x14ac:dyDescent="0.2">
      <c r="B12" s="38" t="s">
        <v>269</v>
      </c>
      <c r="C12" s="39" t="s">
        <v>249</v>
      </c>
      <c r="D12" s="40">
        <v>1</v>
      </c>
      <c r="E12" s="41">
        <v>64.17</v>
      </c>
      <c r="F12" s="40">
        <v>1.6000000000000001E-3</v>
      </c>
      <c r="G12" s="42">
        <f>ROUND(IF(ISNUMBER(D12),D12*E12*F12,$G$24*0.05),4)</f>
        <v>0.1027</v>
      </c>
    </row>
    <row r="13" spans="1:7" x14ac:dyDescent="0.2">
      <c r="B13" s="38" t="s">
        <v>271</v>
      </c>
      <c r="C13" s="39" t="s">
        <v>249</v>
      </c>
      <c r="D13" s="40">
        <v>1</v>
      </c>
      <c r="E13" s="41">
        <v>30</v>
      </c>
      <c r="F13" s="40">
        <v>1.6000000000000001E-3</v>
      </c>
      <c r="G13" s="42">
        <f>ROUND(IF(ISNUMBER(D13),D13*E13*F13,$G$24*0.05),4)</f>
        <v>4.8000000000000001E-2</v>
      </c>
    </row>
    <row r="14" spans="1:7" ht="24" x14ac:dyDescent="0.2">
      <c r="B14" s="38" t="s">
        <v>313</v>
      </c>
      <c r="C14" s="39" t="s">
        <v>249</v>
      </c>
      <c r="D14" s="40">
        <v>1</v>
      </c>
      <c r="E14" s="41">
        <v>42.06</v>
      </c>
      <c r="F14" s="40">
        <v>1.6000000000000001E-3</v>
      </c>
      <c r="G14" s="42">
        <f>ROUND(IF(ISNUMBER(D14),D14*E14*F14,$G$24*0.05),4)</f>
        <v>6.7299999999999999E-2</v>
      </c>
    </row>
    <row r="15" spans="1:7" x14ac:dyDescent="0.2">
      <c r="B15" s="362" t="s">
        <v>239</v>
      </c>
      <c r="C15" s="363"/>
      <c r="D15" s="363"/>
      <c r="E15" s="363"/>
      <c r="F15" s="363"/>
      <c r="G15" s="43">
        <f>SUM(G11:G14)</f>
        <v>0.3105</v>
      </c>
    </row>
    <row r="16" spans="1:7" x14ac:dyDescent="0.2">
      <c r="B16" s="44"/>
      <c r="C16" s="44"/>
      <c r="D16" s="44"/>
      <c r="E16" s="44"/>
      <c r="F16" s="44"/>
      <c r="G16" s="22"/>
    </row>
    <row r="17" spans="2:7" x14ac:dyDescent="0.2">
      <c r="B17" s="359" t="s">
        <v>254</v>
      </c>
      <c r="C17" s="360"/>
      <c r="D17" s="360"/>
      <c r="E17" s="360"/>
      <c r="F17" s="360"/>
      <c r="G17" s="361"/>
    </row>
    <row r="18" spans="2:7" x14ac:dyDescent="0.2">
      <c r="B18" s="373" t="s">
        <v>2</v>
      </c>
      <c r="C18" s="374"/>
      <c r="D18" s="30" t="s">
        <v>255</v>
      </c>
      <c r="E18" s="30" t="s">
        <v>256</v>
      </c>
      <c r="F18" s="30" t="s">
        <v>246</v>
      </c>
      <c r="G18" s="45" t="s">
        <v>247</v>
      </c>
    </row>
    <row r="19" spans="2:7" x14ac:dyDescent="0.2">
      <c r="B19" s="364" t="s">
        <v>257</v>
      </c>
      <c r="C19" s="365"/>
      <c r="D19" s="36">
        <v>1</v>
      </c>
      <c r="E19" s="36">
        <v>4.75</v>
      </c>
      <c r="F19" s="35">
        <v>1.6000000000000001E-3</v>
      </c>
      <c r="G19" s="37">
        <f>ROUND(D19*E19*F19,4)</f>
        <v>7.6E-3</v>
      </c>
    </row>
    <row r="20" spans="2:7" x14ac:dyDescent="0.2">
      <c r="B20" s="378" t="s">
        <v>258</v>
      </c>
      <c r="C20" s="379"/>
      <c r="D20" s="41">
        <v>1</v>
      </c>
      <c r="E20" s="41">
        <v>4.28</v>
      </c>
      <c r="F20" s="40">
        <v>1.6000000000000001E-3</v>
      </c>
      <c r="G20" s="42">
        <f>ROUND(D20*E20*F20,4)</f>
        <v>6.7999999999999996E-3</v>
      </c>
    </row>
    <row r="21" spans="2:7" x14ac:dyDescent="0.2">
      <c r="B21" s="378" t="s">
        <v>272</v>
      </c>
      <c r="C21" s="379"/>
      <c r="D21" s="41">
        <v>1</v>
      </c>
      <c r="E21" s="41">
        <v>4.75</v>
      </c>
      <c r="F21" s="40">
        <v>1.6000000000000001E-3</v>
      </c>
      <c r="G21" s="42">
        <f>ROUND(D21*E21*F21,4)</f>
        <v>7.6E-3</v>
      </c>
    </row>
    <row r="22" spans="2:7" x14ac:dyDescent="0.2">
      <c r="B22" s="378" t="s">
        <v>273</v>
      </c>
      <c r="C22" s="379"/>
      <c r="D22" s="41">
        <v>1</v>
      </c>
      <c r="E22" s="41">
        <v>4.5199999999999996</v>
      </c>
      <c r="F22" s="40">
        <v>1.6000000000000001E-3</v>
      </c>
      <c r="G22" s="42">
        <f>ROUND(D22*E22*F22,4)</f>
        <v>7.1999999999999998E-3</v>
      </c>
    </row>
    <row r="23" spans="2:7" x14ac:dyDescent="0.2">
      <c r="B23" s="378" t="s">
        <v>274</v>
      </c>
      <c r="C23" s="379"/>
      <c r="D23" s="41">
        <v>1</v>
      </c>
      <c r="E23" s="41">
        <v>6.22</v>
      </c>
      <c r="F23" s="40">
        <v>1.6000000000000001E-3</v>
      </c>
      <c r="G23" s="42">
        <f>ROUND(D23*E23*F23,4)</f>
        <v>0.01</v>
      </c>
    </row>
    <row r="24" spans="2:7" x14ac:dyDescent="0.2">
      <c r="B24" s="362" t="s">
        <v>239</v>
      </c>
      <c r="C24" s="363"/>
      <c r="D24" s="363"/>
      <c r="E24" s="363"/>
      <c r="F24" s="363"/>
      <c r="G24" s="43">
        <f>SUM(G19:G23)</f>
        <v>3.9199999999999999E-2</v>
      </c>
    </row>
    <row r="25" spans="2:7" x14ac:dyDescent="0.2">
      <c r="B25" s="47"/>
      <c r="C25" s="47"/>
      <c r="D25" s="47"/>
      <c r="E25" s="47"/>
      <c r="F25" s="47"/>
      <c r="G25" s="22"/>
    </row>
    <row r="26" spans="2:7" x14ac:dyDescent="0.2">
      <c r="B26" s="359" t="s">
        <v>260</v>
      </c>
      <c r="C26" s="360"/>
      <c r="D26" s="360"/>
      <c r="E26" s="360"/>
      <c r="F26" s="360"/>
      <c r="G26" s="361"/>
    </row>
    <row r="27" spans="2:7" x14ac:dyDescent="0.2">
      <c r="B27" s="29" t="s">
        <v>2</v>
      </c>
      <c r="C27" s="30" t="s">
        <v>3</v>
      </c>
      <c r="D27" s="31" t="s">
        <v>4</v>
      </c>
      <c r="E27" s="32" t="s">
        <v>245</v>
      </c>
      <c r="F27" s="48"/>
      <c r="G27" s="33" t="s">
        <v>247</v>
      </c>
    </row>
    <row r="28" spans="2:7" x14ac:dyDescent="0.2">
      <c r="B28" s="46"/>
      <c r="C28" s="39"/>
      <c r="D28" s="40"/>
      <c r="E28" s="41"/>
      <c r="F28" s="49"/>
      <c r="G28" s="50"/>
    </row>
    <row r="29" spans="2:7" x14ac:dyDescent="0.2">
      <c r="B29" s="362" t="s">
        <v>239</v>
      </c>
      <c r="C29" s="363"/>
      <c r="D29" s="363"/>
      <c r="E29" s="363"/>
      <c r="F29" s="363"/>
      <c r="G29" s="43">
        <v>0</v>
      </c>
    </row>
    <row r="30" spans="2:7" x14ac:dyDescent="0.2">
      <c r="B30" s="24"/>
      <c r="C30" s="26"/>
      <c r="D30" s="27"/>
      <c r="E30" s="28"/>
      <c r="F30" s="27"/>
      <c r="G30" s="27"/>
    </row>
    <row r="31" spans="2:7" x14ac:dyDescent="0.2">
      <c r="B31" s="359" t="s">
        <v>261</v>
      </c>
      <c r="C31" s="360"/>
      <c r="D31" s="360"/>
      <c r="E31" s="360"/>
      <c r="F31" s="360"/>
      <c r="G31" s="361"/>
    </row>
    <row r="32" spans="2:7" x14ac:dyDescent="0.2">
      <c r="B32" s="29" t="s">
        <v>2</v>
      </c>
      <c r="C32" s="30" t="s">
        <v>3</v>
      </c>
      <c r="D32" s="30" t="s">
        <v>4</v>
      </c>
      <c r="E32" s="30" t="s">
        <v>262</v>
      </c>
      <c r="F32" s="30" t="s">
        <v>263</v>
      </c>
      <c r="G32" s="45" t="s">
        <v>247</v>
      </c>
    </row>
    <row r="33" spans="2:7" x14ac:dyDescent="0.2">
      <c r="B33" s="46"/>
      <c r="C33" s="39"/>
      <c r="D33" s="40"/>
      <c r="E33" s="51"/>
      <c r="F33" s="52"/>
      <c r="G33" s="53"/>
    </row>
    <row r="34" spans="2:7" x14ac:dyDescent="0.2">
      <c r="B34" s="362" t="s">
        <v>239</v>
      </c>
      <c r="C34" s="363"/>
      <c r="D34" s="363"/>
      <c r="E34" s="363"/>
      <c r="F34" s="363"/>
      <c r="G34" s="43">
        <v>0</v>
      </c>
    </row>
    <row r="35" spans="2:7" x14ac:dyDescent="0.2">
      <c r="B35" s="47"/>
      <c r="C35" s="47"/>
      <c r="D35" s="47"/>
      <c r="E35" s="47"/>
      <c r="F35" s="47"/>
      <c r="G35" s="47"/>
    </row>
    <row r="36" spans="2:7" x14ac:dyDescent="0.2">
      <c r="B36" s="366" t="s">
        <v>264</v>
      </c>
      <c r="C36" s="367"/>
      <c r="D36" s="367"/>
      <c r="E36" s="367"/>
      <c r="F36" s="367"/>
      <c r="G36" s="54">
        <f>ROUND(G34+G29+G24+G15,2)</f>
        <v>0.35</v>
      </c>
    </row>
    <row r="37" spans="2:7" ht="12.4" customHeight="1" x14ac:dyDescent="0.2">
      <c r="B37" s="47"/>
      <c r="C37" s="47"/>
      <c r="D37" s="47"/>
      <c r="E37" s="47"/>
      <c r="F37" s="47"/>
      <c r="G37" s="47"/>
    </row>
    <row r="38" spans="2:7" x14ac:dyDescent="0.2">
      <c r="B38" s="366" t="s">
        <v>265</v>
      </c>
      <c r="C38" s="367"/>
      <c r="D38" s="367"/>
      <c r="E38" s="367"/>
      <c r="F38" s="367"/>
      <c r="G38" s="54">
        <f>ROUND(B39*G36,2)</f>
        <v>0.06</v>
      </c>
    </row>
    <row r="39" spans="2:7" x14ac:dyDescent="0.2">
      <c r="B39" s="55" t="s">
        <v>266</v>
      </c>
      <c r="C39" s="56"/>
      <c r="D39" s="56"/>
      <c r="E39" s="56"/>
      <c r="F39" s="56"/>
    </row>
    <row r="40" spans="2:7" x14ac:dyDescent="0.2">
      <c r="B40" s="24"/>
      <c r="C40" s="26"/>
      <c r="D40" s="27"/>
      <c r="E40" s="28"/>
      <c r="F40" s="27"/>
      <c r="G40" s="27"/>
    </row>
    <row r="41" spans="2:7" x14ac:dyDescent="0.2">
      <c r="B41" s="57" t="s">
        <v>267</v>
      </c>
      <c r="C41" s="58"/>
      <c r="D41" s="58"/>
      <c r="E41" s="58"/>
      <c r="F41" s="58"/>
      <c r="G41" s="59">
        <f>ROUND(G38+G36,3)</f>
        <v>0.41</v>
      </c>
    </row>
    <row r="42" spans="2:7" x14ac:dyDescent="0.2">
      <c r="B42" s="60"/>
      <c r="C42" s="61"/>
      <c r="D42" s="62"/>
      <c r="E42" s="63"/>
      <c r="F42" s="62"/>
      <c r="G42" s="62"/>
    </row>
    <row r="43" spans="2:7" x14ac:dyDescent="0.2">
      <c r="B43" s="64" t="s">
        <v>240</v>
      </c>
      <c r="C43" s="358" t="s">
        <v>483</v>
      </c>
      <c r="D43" s="358"/>
      <c r="E43" s="358"/>
      <c r="F43" s="358"/>
      <c r="G43" s="358"/>
    </row>
  </sheetData>
  <sheetProtection formatCells="0" formatColumns="0" formatRows="0" insertColumns="0" insertRows="0" insertHyperlinks="0" deleteColumns="0" deleteRows="0" sort="0" autoFilter="0" pivotTables="0"/>
  <mergeCells count="20">
    <mergeCell ref="B1:G1"/>
    <mergeCell ref="B7:G7"/>
    <mergeCell ref="B17:G17"/>
    <mergeCell ref="B26:G26"/>
    <mergeCell ref="B36:F36"/>
    <mergeCell ref="B18:C18"/>
    <mergeCell ref="B9:G9"/>
    <mergeCell ref="B15:F15"/>
    <mergeCell ref="B29:F29"/>
    <mergeCell ref="B20:C20"/>
    <mergeCell ref="B21:C21"/>
    <mergeCell ref="B22:C22"/>
    <mergeCell ref="B23:C23"/>
    <mergeCell ref="B4:D4"/>
    <mergeCell ref="C43:G43"/>
    <mergeCell ref="B31:G31"/>
    <mergeCell ref="B34:F34"/>
    <mergeCell ref="B24:F24"/>
    <mergeCell ref="B19:C19"/>
    <mergeCell ref="B38:F38"/>
  </mergeCells>
  <pageMargins left="0.25" right="0.25" top="0.75" bottom="0.75" header="0.3" footer="0.3"/>
  <pageSetup paperSize="9" orientation="portrait" verticalDpi="1200"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92</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1.7.2</v>
      </c>
      <c r="G4" s="25"/>
    </row>
    <row r="5" spans="1:7" x14ac:dyDescent="0.2">
      <c r="B5" s="25" t="s">
        <v>207</v>
      </c>
      <c r="C5" s="25"/>
      <c r="D5" s="25"/>
      <c r="E5" s="25"/>
      <c r="F5" s="24" t="s">
        <v>242</v>
      </c>
      <c r="G5" s="25" t="s">
        <v>17</v>
      </c>
    </row>
    <row r="6" spans="1:7" x14ac:dyDescent="0.2">
      <c r="B6" s="25"/>
      <c r="C6" s="25"/>
      <c r="D6" s="25"/>
      <c r="E6" s="25"/>
      <c r="F6" s="247" t="str">
        <f>IF($A$1&lt;&gt;"",VLOOKUP($A$1,INFO,10,0),"")</f>
        <v>HOJA 92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4" t="s">
        <v>484</v>
      </c>
      <c r="C11" s="11" t="s">
        <v>249</v>
      </c>
      <c r="D11" s="35">
        <v>1</v>
      </c>
      <c r="E11" s="36">
        <v>39.43</v>
      </c>
      <c r="F11" s="35">
        <v>8.3999999999999995E-3</v>
      </c>
      <c r="G11" s="37">
        <f>ROUND(IF(ISNUMBER(D11),D11*E11*F11,$G$18*0.05),4)</f>
        <v>0.33119999999999999</v>
      </c>
    </row>
    <row r="12" spans="1:7" x14ac:dyDescent="0.2">
      <c r="B12" s="362" t="s">
        <v>239</v>
      </c>
      <c r="C12" s="363"/>
      <c r="D12" s="363"/>
      <c r="E12" s="363"/>
      <c r="F12" s="363"/>
      <c r="G12" s="43">
        <f>SUM(G11)</f>
        <v>0.33119999999999999</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64" t="s">
        <v>259</v>
      </c>
      <c r="C16" s="365"/>
      <c r="D16" s="36">
        <v>1</v>
      </c>
      <c r="E16" s="36">
        <v>4.2300000000000004</v>
      </c>
      <c r="F16" s="35">
        <v>8.3999999999999995E-3</v>
      </c>
      <c r="G16" s="37">
        <f>ROUND(D16*E16*F16,4)</f>
        <v>3.5499999999999997E-2</v>
      </c>
    </row>
    <row r="17" spans="2:7" x14ac:dyDescent="0.2">
      <c r="B17" s="378" t="s">
        <v>274</v>
      </c>
      <c r="C17" s="379"/>
      <c r="D17" s="41">
        <v>1</v>
      </c>
      <c r="E17" s="41">
        <v>6.22</v>
      </c>
      <c r="F17" s="40">
        <v>8.3999999999999995E-3</v>
      </c>
      <c r="G17" s="42">
        <f>ROUND(D17*E17*F17,4)</f>
        <v>5.2200000000000003E-2</v>
      </c>
    </row>
    <row r="18" spans="2:7" x14ac:dyDescent="0.2">
      <c r="B18" s="362" t="s">
        <v>239</v>
      </c>
      <c r="C18" s="363"/>
      <c r="D18" s="363"/>
      <c r="E18" s="363"/>
      <c r="F18" s="363"/>
      <c r="G18" s="43">
        <f>SUM(G16:G17)</f>
        <v>8.77E-2</v>
      </c>
    </row>
    <row r="19" spans="2:7" x14ac:dyDescent="0.2">
      <c r="B19" s="47"/>
      <c r="C19" s="47"/>
      <c r="D19" s="47"/>
      <c r="E19" s="47"/>
      <c r="F19" s="47"/>
      <c r="G19" s="22"/>
    </row>
    <row r="20" spans="2:7" x14ac:dyDescent="0.2">
      <c r="B20" s="359" t="s">
        <v>260</v>
      </c>
      <c r="C20" s="360"/>
      <c r="D20" s="360"/>
      <c r="E20" s="360"/>
      <c r="F20" s="360"/>
      <c r="G20" s="361"/>
    </row>
    <row r="21" spans="2:7" x14ac:dyDescent="0.2">
      <c r="B21" s="29" t="s">
        <v>2</v>
      </c>
      <c r="C21" s="30" t="s">
        <v>3</v>
      </c>
      <c r="D21" s="31" t="s">
        <v>4</v>
      </c>
      <c r="E21" s="32" t="s">
        <v>245</v>
      </c>
      <c r="F21" s="48"/>
      <c r="G21" s="33" t="s">
        <v>247</v>
      </c>
    </row>
    <row r="22" spans="2:7" x14ac:dyDescent="0.2">
      <c r="B22" s="34" t="s">
        <v>289</v>
      </c>
      <c r="C22" s="11" t="s">
        <v>17</v>
      </c>
      <c r="D22" s="35">
        <v>1</v>
      </c>
      <c r="E22" s="36">
        <v>1.24</v>
      </c>
      <c r="F22" s="65"/>
      <c r="G22" s="37">
        <v>1.24</v>
      </c>
    </row>
    <row r="23" spans="2:7" x14ac:dyDescent="0.2">
      <c r="B23" s="362" t="s">
        <v>239</v>
      </c>
      <c r="C23" s="363"/>
      <c r="D23" s="363"/>
      <c r="E23" s="363"/>
      <c r="F23" s="363"/>
      <c r="G23" s="43">
        <v>1.24</v>
      </c>
    </row>
    <row r="24" spans="2:7" x14ac:dyDescent="0.2">
      <c r="B24" s="24"/>
      <c r="C24" s="26"/>
      <c r="D24" s="27"/>
      <c r="E24" s="28"/>
      <c r="F24" s="27"/>
      <c r="G24" s="27"/>
    </row>
    <row r="25" spans="2:7" x14ac:dyDescent="0.2">
      <c r="B25" s="359" t="s">
        <v>261</v>
      </c>
      <c r="C25" s="360"/>
      <c r="D25" s="360"/>
      <c r="E25" s="360"/>
      <c r="F25" s="360"/>
      <c r="G25" s="361"/>
    </row>
    <row r="26" spans="2:7" x14ac:dyDescent="0.2">
      <c r="B26" s="29" t="s">
        <v>2</v>
      </c>
      <c r="C26" s="30" t="s">
        <v>3</v>
      </c>
      <c r="D26" s="30" t="s">
        <v>4</v>
      </c>
      <c r="E26" s="30" t="s">
        <v>262</v>
      </c>
      <c r="F26" s="30" t="s">
        <v>263</v>
      </c>
      <c r="G26" s="45" t="s">
        <v>247</v>
      </c>
    </row>
    <row r="27" spans="2:7" x14ac:dyDescent="0.2">
      <c r="B27" s="46"/>
      <c r="C27" s="39"/>
      <c r="D27" s="40"/>
      <c r="E27" s="51"/>
      <c r="F27" s="52"/>
      <c r="G27" s="53"/>
    </row>
    <row r="28" spans="2:7" x14ac:dyDescent="0.2">
      <c r="B28" s="362" t="s">
        <v>239</v>
      </c>
      <c r="C28" s="363"/>
      <c r="D28" s="363"/>
      <c r="E28" s="363"/>
      <c r="F28" s="363"/>
      <c r="G28" s="43">
        <v>0</v>
      </c>
    </row>
    <row r="29" spans="2:7" x14ac:dyDescent="0.2">
      <c r="B29" s="47"/>
      <c r="C29" s="47"/>
      <c r="D29" s="47"/>
      <c r="E29" s="47"/>
      <c r="F29" s="47"/>
      <c r="G29" s="47"/>
    </row>
    <row r="30" spans="2:7" x14ac:dyDescent="0.2">
      <c r="B30" s="366" t="s">
        <v>264</v>
      </c>
      <c r="C30" s="367"/>
      <c r="D30" s="367"/>
      <c r="E30" s="367"/>
      <c r="F30" s="367"/>
      <c r="G30" s="54">
        <f>ROUND(G28+G23+G18+G12,2)</f>
        <v>1.66</v>
      </c>
    </row>
    <row r="31" spans="2:7" ht="12.4" customHeight="1" x14ac:dyDescent="0.2">
      <c r="B31" s="47"/>
      <c r="C31" s="47"/>
      <c r="D31" s="47"/>
      <c r="E31" s="47"/>
      <c r="F31" s="47"/>
      <c r="G31" s="47"/>
    </row>
    <row r="32" spans="2:7" x14ac:dyDescent="0.2">
      <c r="B32" s="366" t="s">
        <v>265</v>
      </c>
      <c r="C32" s="367"/>
      <c r="D32" s="367"/>
      <c r="E32" s="367"/>
      <c r="F32" s="367"/>
      <c r="G32" s="54">
        <f>ROUND(B33*G30,2)</f>
        <v>0.28000000000000003</v>
      </c>
    </row>
    <row r="33" spans="2:7" x14ac:dyDescent="0.2">
      <c r="B33" s="55" t="s">
        <v>266</v>
      </c>
      <c r="C33" s="56"/>
      <c r="D33" s="56"/>
      <c r="E33" s="56"/>
      <c r="F33" s="56"/>
    </row>
    <row r="34" spans="2:7" x14ac:dyDescent="0.2">
      <c r="B34" s="24"/>
      <c r="C34" s="26"/>
      <c r="D34" s="27"/>
      <c r="E34" s="28"/>
      <c r="F34" s="27"/>
      <c r="G34" s="27"/>
    </row>
    <row r="35" spans="2:7" x14ac:dyDescent="0.2">
      <c r="B35" s="57" t="s">
        <v>267</v>
      </c>
      <c r="C35" s="58"/>
      <c r="D35" s="58"/>
      <c r="E35" s="58"/>
      <c r="F35" s="58"/>
      <c r="G35" s="59">
        <f>ROUND(G32+G30,3)</f>
        <v>1.94</v>
      </c>
    </row>
    <row r="36" spans="2:7" x14ac:dyDescent="0.2">
      <c r="B36" s="60"/>
      <c r="C36" s="61"/>
      <c r="D36" s="62"/>
      <c r="E36" s="63"/>
      <c r="F36" s="62"/>
      <c r="G36" s="62"/>
    </row>
    <row r="37" spans="2:7" x14ac:dyDescent="0.2">
      <c r="B37" s="64" t="s">
        <v>240</v>
      </c>
      <c r="C37" s="358" t="s">
        <v>485</v>
      </c>
      <c r="D37" s="358"/>
      <c r="E37" s="358"/>
      <c r="F37" s="358"/>
      <c r="G37" s="358"/>
    </row>
  </sheetData>
  <sheetProtection formatCells="0" formatColumns="0" formatRows="0" insertColumns="0" insertRows="0" insertHyperlinks="0" deleteColumns="0" deleteRows="0" sort="0" autoFilter="0" pivotTables="0"/>
  <mergeCells count="17">
    <mergeCell ref="B1:G1"/>
    <mergeCell ref="B7:G7"/>
    <mergeCell ref="B14:G14"/>
    <mergeCell ref="B20:G20"/>
    <mergeCell ref="B30:F30"/>
    <mergeCell ref="B15:C15"/>
    <mergeCell ref="B9:G9"/>
    <mergeCell ref="B12:F12"/>
    <mergeCell ref="B23:F23"/>
    <mergeCell ref="B17:C17"/>
    <mergeCell ref="B4:D4"/>
    <mergeCell ref="C37:G37"/>
    <mergeCell ref="B25:G25"/>
    <mergeCell ref="B28:F28"/>
    <mergeCell ref="B18:F18"/>
    <mergeCell ref="B16:C16"/>
    <mergeCell ref="B32:F32"/>
  </mergeCells>
  <pageMargins left="0.25" right="0.25" top="0.75" bottom="0.75" header="0.3" footer="0.3"/>
  <pageSetup paperSize="9" orientation="portrait" verticalDpi="1200"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2" sqref="A2"/>
    </sheetView>
  </sheetViews>
  <sheetFormatPr baseColWidth="10" defaultColWidth="11.42578125" defaultRowHeight="12" x14ac:dyDescent="0.2"/>
  <cols>
    <col min="1" max="1" width="7.28515625" style="2" customWidth="1"/>
    <col min="2" max="2" width="22.5703125" style="2" customWidth="1"/>
    <col min="3" max="4" width="11.42578125" style="2"/>
    <col min="5" max="5" width="8.7109375" style="2" customWidth="1"/>
    <col min="6" max="6" width="10.42578125" style="2" customWidth="1"/>
    <col min="7" max="7" width="9.7109375" style="2" customWidth="1"/>
    <col min="8" max="16384" width="11.42578125" style="2"/>
  </cols>
  <sheetData>
    <row r="1" spans="1:7" ht="15" x14ac:dyDescent="0.2">
      <c r="A1" s="61">
        <v>93</v>
      </c>
      <c r="B1" s="368" t="s">
        <v>621</v>
      </c>
      <c r="C1" s="369"/>
      <c r="D1" s="369"/>
      <c r="E1" s="369"/>
      <c r="F1" s="369"/>
      <c r="G1" s="369"/>
    </row>
    <row r="2" spans="1:7" ht="15.75" x14ac:dyDescent="0.2">
      <c r="B2" s="245" t="s">
        <v>622</v>
      </c>
      <c r="C2" s="245" t="s">
        <v>516</v>
      </c>
      <c r="D2" s="244"/>
      <c r="E2" s="244"/>
      <c r="F2" s="244"/>
      <c r="G2" s="244"/>
    </row>
    <row r="3" spans="1:7" ht="15.75" x14ac:dyDescent="0.2">
      <c r="B3" s="246" t="s">
        <v>513</v>
      </c>
      <c r="C3" s="245" t="s">
        <v>514</v>
      </c>
      <c r="D3" s="244"/>
      <c r="E3" s="244"/>
      <c r="F3" s="244"/>
      <c r="G3" s="244"/>
    </row>
    <row r="4" spans="1:7" x14ac:dyDescent="0.2">
      <c r="B4" s="380" t="s">
        <v>241</v>
      </c>
      <c r="C4" s="380"/>
      <c r="D4" s="380"/>
      <c r="E4" s="24"/>
      <c r="F4" s="247" t="str">
        <f>IF($A$1&lt;&gt;"",VLOOKUP($A$1,INFO,2,0),"")</f>
        <v>1.7.3</v>
      </c>
      <c r="G4" s="25"/>
    </row>
    <row r="5" spans="1:7" x14ac:dyDescent="0.2">
      <c r="B5" s="25" t="s">
        <v>209</v>
      </c>
      <c r="C5" s="25"/>
      <c r="D5" s="25"/>
      <c r="E5" s="25"/>
      <c r="F5" s="24" t="s">
        <v>242</v>
      </c>
      <c r="G5" s="25" t="s">
        <v>89</v>
      </c>
    </row>
    <row r="6" spans="1:7" x14ac:dyDescent="0.2">
      <c r="B6" s="25"/>
      <c r="C6" s="25"/>
      <c r="D6" s="25"/>
      <c r="E6" s="25"/>
      <c r="F6" s="247" t="str">
        <f>IF($A$1&lt;&gt;"",VLOOKUP($A$1,INFO,10,0),"")</f>
        <v>HOJA 93  DE 108</v>
      </c>
      <c r="G6" s="25"/>
    </row>
    <row r="7" spans="1:7" x14ac:dyDescent="0.2">
      <c r="B7" s="370" t="s">
        <v>243</v>
      </c>
      <c r="C7" s="371"/>
      <c r="D7" s="371"/>
      <c r="E7" s="371"/>
      <c r="F7" s="371"/>
      <c r="G7" s="372"/>
    </row>
    <row r="8" spans="1:7" x14ac:dyDescent="0.2">
      <c r="B8" s="24"/>
      <c r="C8" s="26"/>
      <c r="D8" s="27"/>
      <c r="E8" s="28"/>
      <c r="F8" s="27"/>
      <c r="G8" s="27"/>
    </row>
    <row r="9" spans="1:7" x14ac:dyDescent="0.2">
      <c r="B9" s="375" t="s">
        <v>244</v>
      </c>
      <c r="C9" s="376"/>
      <c r="D9" s="376"/>
      <c r="E9" s="376"/>
      <c r="F9" s="376"/>
      <c r="G9" s="377"/>
    </row>
    <row r="10" spans="1:7" x14ac:dyDescent="0.2">
      <c r="B10" s="29" t="s">
        <v>2</v>
      </c>
      <c r="C10" s="30" t="s">
        <v>3</v>
      </c>
      <c r="D10" s="31" t="s">
        <v>4</v>
      </c>
      <c r="E10" s="32" t="s">
        <v>245</v>
      </c>
      <c r="F10" s="31" t="s">
        <v>246</v>
      </c>
      <c r="G10" s="33" t="s">
        <v>247</v>
      </c>
    </row>
    <row r="11" spans="1:7" x14ac:dyDescent="0.2">
      <c r="B11" s="38"/>
      <c r="C11" s="39"/>
      <c r="D11" s="40"/>
      <c r="E11" s="41"/>
      <c r="F11" s="40"/>
      <c r="G11" s="42">
        <f>ROUND(IF(ISNUMBER(D11),D11*E11*F11,$G$17*0.05),4)</f>
        <v>0</v>
      </c>
    </row>
    <row r="12" spans="1:7" x14ac:dyDescent="0.2">
      <c r="B12" s="362" t="s">
        <v>239</v>
      </c>
      <c r="C12" s="363"/>
      <c r="D12" s="363"/>
      <c r="E12" s="363"/>
      <c r="F12" s="363"/>
      <c r="G12" s="43">
        <f>SUM(G11)</f>
        <v>0</v>
      </c>
    </row>
    <row r="13" spans="1:7" x14ac:dyDescent="0.2">
      <c r="B13" s="44"/>
      <c r="C13" s="44"/>
      <c r="D13" s="44"/>
      <c r="E13" s="44"/>
      <c r="F13" s="44"/>
      <c r="G13" s="22"/>
    </row>
    <row r="14" spans="1:7" x14ac:dyDescent="0.2">
      <c r="B14" s="359" t="s">
        <v>254</v>
      </c>
      <c r="C14" s="360"/>
      <c r="D14" s="360"/>
      <c r="E14" s="360"/>
      <c r="F14" s="360"/>
      <c r="G14" s="361"/>
    </row>
    <row r="15" spans="1:7" x14ac:dyDescent="0.2">
      <c r="B15" s="373" t="s">
        <v>2</v>
      </c>
      <c r="C15" s="374"/>
      <c r="D15" s="30" t="s">
        <v>255</v>
      </c>
      <c r="E15" s="30" t="s">
        <v>256</v>
      </c>
      <c r="F15" s="30" t="s">
        <v>246</v>
      </c>
      <c r="G15" s="45" t="s">
        <v>247</v>
      </c>
    </row>
    <row r="16" spans="1:7" x14ac:dyDescent="0.2">
      <c r="B16" s="378"/>
      <c r="C16" s="379"/>
      <c r="D16" s="41"/>
      <c r="E16" s="41"/>
      <c r="F16" s="40"/>
      <c r="G16" s="42">
        <f>ROUND(D16*E16*F16,4)</f>
        <v>0</v>
      </c>
    </row>
    <row r="17" spans="2:7" x14ac:dyDescent="0.2">
      <c r="B17" s="362" t="s">
        <v>239</v>
      </c>
      <c r="C17" s="363"/>
      <c r="D17" s="363"/>
      <c r="E17" s="363"/>
      <c r="F17" s="363"/>
      <c r="G17" s="43">
        <f>SUM(G16)</f>
        <v>0</v>
      </c>
    </row>
    <row r="18" spans="2:7" x14ac:dyDescent="0.2">
      <c r="B18" s="47"/>
      <c r="C18" s="47"/>
      <c r="D18" s="47"/>
      <c r="E18" s="47"/>
      <c r="F18" s="47"/>
      <c r="G18" s="22"/>
    </row>
    <row r="19" spans="2:7" x14ac:dyDescent="0.2">
      <c r="B19" s="359" t="s">
        <v>260</v>
      </c>
      <c r="C19" s="360"/>
      <c r="D19" s="360"/>
      <c r="E19" s="360"/>
      <c r="F19" s="360"/>
      <c r="G19" s="361"/>
    </row>
    <row r="20" spans="2:7" x14ac:dyDescent="0.2">
      <c r="B20" s="29" t="s">
        <v>2</v>
      </c>
      <c r="C20" s="30" t="s">
        <v>3</v>
      </c>
      <c r="D20" s="31" t="s">
        <v>4</v>
      </c>
      <c r="E20" s="32" t="s">
        <v>245</v>
      </c>
      <c r="F20" s="48"/>
      <c r="G20" s="33" t="s">
        <v>247</v>
      </c>
    </row>
    <row r="21" spans="2:7" ht="24" x14ac:dyDescent="0.2">
      <c r="B21" s="34" t="s">
        <v>486</v>
      </c>
      <c r="C21" s="11" t="s">
        <v>487</v>
      </c>
      <c r="D21" s="35">
        <v>1</v>
      </c>
      <c r="E21" s="36">
        <v>220</v>
      </c>
      <c r="F21" s="65"/>
      <c r="G21" s="37">
        <v>220</v>
      </c>
    </row>
    <row r="22" spans="2:7" x14ac:dyDescent="0.2">
      <c r="B22" s="362" t="s">
        <v>239</v>
      </c>
      <c r="C22" s="363"/>
      <c r="D22" s="363"/>
      <c r="E22" s="363"/>
      <c r="F22" s="363"/>
      <c r="G22" s="43">
        <v>220</v>
      </c>
    </row>
    <row r="23" spans="2:7" x14ac:dyDescent="0.2">
      <c r="B23" s="24"/>
      <c r="C23" s="26"/>
      <c r="D23" s="27"/>
      <c r="E23" s="28"/>
      <c r="F23" s="27"/>
      <c r="G23" s="27"/>
    </row>
    <row r="24" spans="2:7" x14ac:dyDescent="0.2">
      <c r="B24" s="359" t="s">
        <v>261</v>
      </c>
      <c r="C24" s="360"/>
      <c r="D24" s="360"/>
      <c r="E24" s="360"/>
      <c r="F24" s="360"/>
      <c r="G24" s="361"/>
    </row>
    <row r="25" spans="2:7" x14ac:dyDescent="0.2">
      <c r="B25" s="29" t="s">
        <v>2</v>
      </c>
      <c r="C25" s="30" t="s">
        <v>3</v>
      </c>
      <c r="D25" s="30" t="s">
        <v>4</v>
      </c>
      <c r="E25" s="30" t="s">
        <v>262</v>
      </c>
      <c r="F25" s="30" t="s">
        <v>263</v>
      </c>
      <c r="G25" s="45" t="s">
        <v>247</v>
      </c>
    </row>
    <row r="26" spans="2:7" x14ac:dyDescent="0.2">
      <c r="B26" s="46"/>
      <c r="C26" s="39"/>
      <c r="D26" s="40"/>
      <c r="E26" s="51"/>
      <c r="F26" s="52"/>
      <c r="G26" s="53"/>
    </row>
    <row r="27" spans="2:7" x14ac:dyDescent="0.2">
      <c r="B27" s="362" t="s">
        <v>239</v>
      </c>
      <c r="C27" s="363"/>
      <c r="D27" s="363"/>
      <c r="E27" s="363"/>
      <c r="F27" s="363"/>
      <c r="G27" s="43">
        <v>0</v>
      </c>
    </row>
    <row r="28" spans="2:7" x14ac:dyDescent="0.2">
      <c r="B28" s="47"/>
      <c r="C28" s="47"/>
      <c r="D28" s="47"/>
      <c r="E28" s="47"/>
      <c r="F28" s="47"/>
      <c r="G28" s="47"/>
    </row>
    <row r="29" spans="2:7" x14ac:dyDescent="0.2">
      <c r="B29" s="366" t="s">
        <v>264</v>
      </c>
      <c r="C29" s="367"/>
      <c r="D29" s="367"/>
      <c r="E29" s="367"/>
      <c r="F29" s="367"/>
      <c r="G29" s="54">
        <f>ROUND(G27+G22+G17+G12,2)</f>
        <v>220</v>
      </c>
    </row>
    <row r="30" spans="2:7" ht="12.4" customHeight="1" x14ac:dyDescent="0.2">
      <c r="B30" s="47"/>
      <c r="C30" s="47"/>
      <c r="D30" s="47"/>
      <c r="E30" s="47"/>
      <c r="F30" s="47"/>
      <c r="G30" s="47"/>
    </row>
    <row r="31" spans="2:7" x14ac:dyDescent="0.2">
      <c r="B31" s="366" t="s">
        <v>265</v>
      </c>
      <c r="C31" s="367"/>
      <c r="D31" s="367"/>
      <c r="E31" s="367"/>
      <c r="F31" s="367"/>
      <c r="G31" s="54">
        <f>ROUND(B32*G29,2)</f>
        <v>37.4</v>
      </c>
    </row>
    <row r="32" spans="2:7" x14ac:dyDescent="0.2">
      <c r="B32" s="55" t="s">
        <v>266</v>
      </c>
      <c r="C32" s="56"/>
      <c r="D32" s="56"/>
      <c r="E32" s="56"/>
      <c r="F32" s="56"/>
    </row>
    <row r="33" spans="2:7" x14ac:dyDescent="0.2">
      <c r="B33" s="24"/>
      <c r="C33" s="26"/>
      <c r="D33" s="27"/>
      <c r="E33" s="28"/>
      <c r="F33" s="27"/>
      <c r="G33" s="27"/>
    </row>
    <row r="34" spans="2:7" x14ac:dyDescent="0.2">
      <c r="B34" s="57" t="s">
        <v>267</v>
      </c>
      <c r="C34" s="58"/>
      <c r="D34" s="58"/>
      <c r="E34" s="58"/>
      <c r="F34" s="58"/>
      <c r="G34" s="59">
        <f>ROUND(G31+G29,3)</f>
        <v>257.39999999999998</v>
      </c>
    </row>
    <row r="35" spans="2:7" x14ac:dyDescent="0.2">
      <c r="B35" s="60"/>
      <c r="C35" s="61"/>
      <c r="D35" s="62"/>
      <c r="E35" s="63"/>
      <c r="F35" s="62"/>
      <c r="G35" s="62"/>
    </row>
    <row r="36" spans="2:7" x14ac:dyDescent="0.2">
      <c r="B36" s="64" t="s">
        <v>240</v>
      </c>
      <c r="C36" s="358" t="s">
        <v>488</v>
      </c>
      <c r="D36" s="358"/>
      <c r="E36" s="358"/>
      <c r="F36" s="358"/>
      <c r="G36" s="358"/>
    </row>
  </sheetData>
  <sheetProtection formatCells="0" formatColumns="0" formatRows="0" insertColumns="0" insertRows="0" insertHyperlinks="0" deleteColumns="0" deleteRows="0" sort="0" autoFilter="0" pivotTables="0"/>
  <mergeCells count="16">
    <mergeCell ref="B1:G1"/>
    <mergeCell ref="B7:G7"/>
    <mergeCell ref="B14:G14"/>
    <mergeCell ref="B19:G19"/>
    <mergeCell ref="B29:F29"/>
    <mergeCell ref="B15:C15"/>
    <mergeCell ref="B9:G9"/>
    <mergeCell ref="B12:F12"/>
    <mergeCell ref="B22:F22"/>
    <mergeCell ref="B4:D4"/>
    <mergeCell ref="C36:G36"/>
    <mergeCell ref="B24:G24"/>
    <mergeCell ref="B27:F27"/>
    <mergeCell ref="B17:F17"/>
    <mergeCell ref="B16:C16"/>
    <mergeCell ref="B31:F31"/>
  </mergeCells>
  <pageMargins left="0.25" right="0.25" top="0.75" bottom="0.75" header="0.3" footer="0.3"/>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114</vt:i4>
      </vt:variant>
      <vt:variant>
        <vt:lpstr>Rangos con nombre</vt:lpstr>
      </vt:variant>
      <vt:variant>
        <vt:i4>9</vt:i4>
      </vt:variant>
    </vt:vector>
  </HeadingPairs>
  <TitlesOfParts>
    <vt:vector size="123" baseType="lpstr">
      <vt:lpstr>Info</vt:lpstr>
      <vt:lpstr>Presupuesto</vt:lpstr>
      <vt:lpstr>Cronograma Valorado</vt:lpstr>
      <vt:lpstr>CRONOG PERS</vt:lpstr>
      <vt:lpstr>CRONOG EQ</vt:lpstr>
      <vt:lpstr>FORM 1.8 ANTICIPO</vt:lpstr>
      <vt:lpstr>1.1.1</vt:lpstr>
      <vt:lpstr>1.1.2</vt:lpstr>
      <vt:lpstr>1.1.3</vt:lpstr>
      <vt:lpstr>1.1.4</vt:lpstr>
      <vt:lpstr>1.1.5</vt:lpstr>
      <vt:lpstr>1.1.6</vt:lpstr>
      <vt:lpstr>1.1.7</vt:lpstr>
      <vt:lpstr>1.1.8</vt:lpstr>
      <vt:lpstr>1.2.1</vt:lpstr>
      <vt:lpstr>1.2.2</vt:lpstr>
      <vt:lpstr>1.2.3</vt:lpstr>
      <vt:lpstr>1.2.4</vt:lpstr>
      <vt:lpstr>1.2.5</vt:lpstr>
      <vt:lpstr>1.2.6</vt:lpstr>
      <vt:lpstr>1.3.1.1</vt:lpstr>
      <vt:lpstr>1.3.2.1</vt:lpstr>
      <vt:lpstr>1.3.2.2</vt:lpstr>
      <vt:lpstr>1.3.2.3</vt:lpstr>
      <vt:lpstr>1.3.2.4</vt:lpstr>
      <vt:lpstr>1.3.2.5</vt:lpstr>
      <vt:lpstr>1.3.2.6</vt:lpstr>
      <vt:lpstr>1.3.2.7</vt:lpstr>
      <vt:lpstr>1.3.2.8</vt:lpstr>
      <vt:lpstr>1.3.2.9</vt:lpstr>
      <vt:lpstr>1.3.2.10</vt:lpstr>
      <vt:lpstr>1.3.2.11</vt:lpstr>
      <vt:lpstr>1.3.2.12</vt:lpstr>
      <vt:lpstr>1.3.3.1</vt:lpstr>
      <vt:lpstr>1.3.3.2</vt:lpstr>
      <vt:lpstr>1.3.3.3</vt:lpstr>
      <vt:lpstr>1.3.3.4</vt:lpstr>
      <vt:lpstr>1.3.3.5</vt:lpstr>
      <vt:lpstr>1.3.3.6</vt:lpstr>
      <vt:lpstr>1.3.3.7</vt:lpstr>
      <vt:lpstr>1.3.4.1</vt:lpstr>
      <vt:lpstr>1.3.4.2</vt:lpstr>
      <vt:lpstr>1.3.4.3</vt:lpstr>
      <vt:lpstr>1.3.4.4</vt:lpstr>
      <vt:lpstr>1.3.4.5</vt:lpstr>
      <vt:lpstr>1.3.4.6</vt:lpstr>
      <vt:lpstr>1.3.4.7</vt:lpstr>
      <vt:lpstr>1.3.4.8</vt:lpstr>
      <vt:lpstr>1.3.4.9</vt:lpstr>
      <vt:lpstr>1.3.4.10</vt:lpstr>
      <vt:lpstr>1.3.4.11</vt:lpstr>
      <vt:lpstr>1.3.4.12</vt:lpstr>
      <vt:lpstr>1.3.5.1</vt:lpstr>
      <vt:lpstr>1.3.5.2</vt:lpstr>
      <vt:lpstr>1.3.5.3</vt:lpstr>
      <vt:lpstr>1.4.1.1</vt:lpstr>
      <vt:lpstr>1.4.1.2</vt:lpstr>
      <vt:lpstr>1.4.1.3</vt:lpstr>
      <vt:lpstr>1.4.1.4</vt:lpstr>
      <vt:lpstr>1.4.1.5</vt:lpstr>
      <vt:lpstr>1.4.1.6</vt:lpstr>
      <vt:lpstr>1.4.1.7</vt:lpstr>
      <vt:lpstr>1.4.1.8</vt:lpstr>
      <vt:lpstr>1.4.2.1</vt:lpstr>
      <vt:lpstr>1.4.2.2</vt:lpstr>
      <vt:lpstr>1.4.2.3</vt:lpstr>
      <vt:lpstr>1.4.2.4</vt:lpstr>
      <vt:lpstr>1.4.2.5</vt:lpstr>
      <vt:lpstr>1.4.2.6</vt:lpstr>
      <vt:lpstr>1.4.3.1</vt:lpstr>
      <vt:lpstr>1.4.3.2</vt:lpstr>
      <vt:lpstr>1.4.3.3</vt:lpstr>
      <vt:lpstr>1.4.3.4</vt:lpstr>
      <vt:lpstr>1.4.3.5</vt:lpstr>
      <vt:lpstr>1.4.3.6</vt:lpstr>
      <vt:lpstr>1.4.3.7</vt:lpstr>
      <vt:lpstr>1.4.3.8</vt:lpstr>
      <vt:lpstr>1.4.3.9</vt:lpstr>
      <vt:lpstr>1.4.3.10</vt:lpstr>
      <vt:lpstr>1.4.3.11</vt:lpstr>
      <vt:lpstr>1.4.3.12</vt:lpstr>
      <vt:lpstr>1.5.1</vt:lpstr>
      <vt:lpstr>1.5.2</vt:lpstr>
      <vt:lpstr>1.5.3</vt:lpstr>
      <vt:lpstr>1.5.4</vt:lpstr>
      <vt:lpstr>1.5.5</vt:lpstr>
      <vt:lpstr>1.5.6</vt:lpstr>
      <vt:lpstr>1.5.7</vt:lpstr>
      <vt:lpstr>1.5.8</vt:lpstr>
      <vt:lpstr>1.5.9</vt:lpstr>
      <vt:lpstr>1.5.10</vt:lpstr>
      <vt:lpstr>1.5.11</vt:lpstr>
      <vt:lpstr>1.5.12</vt:lpstr>
      <vt:lpstr>1.5.13</vt:lpstr>
      <vt:lpstr>1.6.1.1</vt:lpstr>
      <vt:lpstr>1.6.1.2</vt:lpstr>
      <vt:lpstr>1.7.1</vt:lpstr>
      <vt:lpstr>1.7.2</vt:lpstr>
      <vt:lpstr>1.7.3</vt:lpstr>
      <vt:lpstr>1.7.4</vt:lpstr>
      <vt:lpstr>1.7.5</vt:lpstr>
      <vt:lpstr>1.7.6</vt:lpstr>
      <vt:lpstr>1.7.7</vt:lpstr>
      <vt:lpstr>1.7.8</vt:lpstr>
      <vt:lpstr>1.7.9</vt:lpstr>
      <vt:lpstr>1.7.10</vt:lpstr>
      <vt:lpstr>1.7.11</vt:lpstr>
      <vt:lpstr>1.7.12</vt:lpstr>
      <vt:lpstr>1.8.1</vt:lpstr>
      <vt:lpstr>1.8.2</vt:lpstr>
      <vt:lpstr>1.8.3</vt:lpstr>
      <vt:lpstr>1.8.4</vt:lpstr>
      <vt:lpstr>1.8.5</vt:lpstr>
      <vt:lpstr>1.8.6</vt:lpstr>
      <vt:lpstr>'CRONOG EQ'!Área_de_impresión</vt:lpstr>
      <vt:lpstr>'CRONOG PERS'!Área_de_impresión</vt:lpstr>
      <vt:lpstr>'Cronograma Valorado'!Área_de_impresión</vt:lpstr>
      <vt:lpstr>'FORM 1.8 ANTICIPO'!Área_de_impresión</vt:lpstr>
      <vt:lpstr>Presupuesto!Área_de_impresión</vt:lpstr>
      <vt:lpstr>'FORM 1.8 ANTICIPO'!CRONVAL</vt:lpstr>
      <vt:lpstr>INFO</vt:lpstr>
      <vt:lpstr>'Cronograma Valorado'!Títulos_a_imprimir</vt:lpstr>
      <vt:lpstr>Presupuesto!Títulos_a_imprimir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tituaña puente</dc:creator>
  <cp:lastModifiedBy>LENOVO</cp:lastModifiedBy>
  <cp:lastPrinted>2026-01-21T16:33:57Z</cp:lastPrinted>
  <dcterms:created xsi:type="dcterms:W3CDTF">2026-01-21T01:39:31Z</dcterms:created>
  <dcterms:modified xsi:type="dcterms:W3CDTF">2026-01-21T16:39:43Z</dcterms:modified>
</cp:coreProperties>
</file>